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ewdanel\Desktop\Teczka Dydaktyczne\Karty przedmiotów niestacjonarne nowe opracowania\KONIEC\Po senacie z działu nauczania - obowiązujące karty 2023 na 24\"/>
    </mc:Choice>
  </mc:AlternateContent>
  <bookViews>
    <workbookView xWindow="0" yWindow="0" windowWidth="28800" windowHeight="10728" tabRatio="853"/>
  </bookViews>
  <sheets>
    <sheet name="Opis studiów" sheetId="4" r:id="rId1"/>
    <sheet name="Efekty uczenia się" sheetId="2" r:id="rId2"/>
    <sheet name="Kompetencje inżynierskie" sheetId="3" r:id="rId3"/>
    <sheet name="Plan studiów" sheetId="1" r:id="rId4"/>
    <sheet name="Bilans ECTS" sheetId="5" state="hidden" r:id="rId5"/>
    <sheet name="Matematyka" sheetId="6" r:id="rId6"/>
    <sheet name="Fizyka" sheetId="7" r:id="rId7"/>
    <sheet name="Technologie informacyjne" sheetId="8" r:id="rId8"/>
    <sheet name="Inżynieria materiałowa" sheetId="9" r:id="rId9"/>
    <sheet name="Ekologia i zarządz. środ." sheetId="10" r:id="rId10"/>
    <sheet name="Ekonomia" sheetId="11" r:id="rId11"/>
    <sheet name="Surowce i technologie prod." sheetId="12" r:id="rId12"/>
    <sheet name="Grafika inżynierska" sheetId="13" r:id="rId13"/>
    <sheet name="Matematyka i statyst. opis." sheetId="14" r:id="rId14"/>
    <sheet name="Chemia" sheetId="15" r:id="rId15"/>
    <sheet name="Technika cieplna" sheetId="17" r:id="rId16"/>
    <sheet name="Mechanika techn. i wytrz. mat," sheetId="18" r:id="rId17"/>
    <sheet name="Podstawy działal. gosp. i przed" sheetId="19" r:id="rId18"/>
    <sheet name="Finanse i rachunkowość" sheetId="20" r:id="rId19"/>
    <sheet name="Informatyka i systemy baz danyc" sheetId="21" r:id="rId20"/>
    <sheet name="Elektrotechnika" sheetId="22" r:id="rId21"/>
    <sheet name="Automatyka" sheetId="23" r:id="rId22"/>
    <sheet name="Inżynieria produkcji w rolnictw" sheetId="24" r:id="rId23"/>
    <sheet name="Badania operacyjne" sheetId="25" r:id="rId24"/>
    <sheet name="Podstawy zarządzania" sheetId="26" r:id="rId25"/>
    <sheet name="Marketing" sheetId="27" r:id="rId26"/>
    <sheet name="Logistyka w przeds." sheetId="28" r:id="rId27"/>
    <sheet name="Historia, sztuka i tradycja reg" sheetId="29" r:id="rId28"/>
    <sheet name="Projektowanie inż." sheetId="30" r:id="rId29"/>
    <sheet name="Kontrola metrologiczna" sheetId="31" r:id="rId30"/>
    <sheet name="Robotyzacja" sheetId="32" r:id="rId31"/>
    <sheet name="Inżynieria przetw. rolno-spoż." sheetId="33" r:id="rId32"/>
    <sheet name="Systemy utrzymania ruchu" sheetId="34" r:id="rId33"/>
    <sheet name="Zarządzanie jakością w PRS" sheetId="35" r:id="rId34"/>
    <sheet name="Teoria procesów prod." sheetId="36" r:id="rId35"/>
    <sheet name="Rachunek kosztów dla inż." sheetId="37" r:id="rId36"/>
    <sheet name="Normowanie i kosztorysowanie" sheetId="38" r:id="rId37"/>
    <sheet name="Bezpieczeństwo pracy i ergonomi" sheetId="39" r:id="rId38"/>
    <sheet name="Zarządzanie prod. i usługami" sheetId="40" r:id="rId39"/>
    <sheet name="Podstawy inżynierii syst." sheetId="41" r:id="rId40"/>
    <sheet name="Systemy inż. prod. i przetw." sheetId="42" r:id="rId41"/>
    <sheet name="Planowanie i org. proc. log." sheetId="43" r:id="rId42"/>
    <sheet name="Produkcja biosurowców nieżywnoś" sheetId="44" r:id="rId43"/>
    <sheet name="Badanie i rozwój produktu" sheetId="45" r:id="rId44"/>
    <sheet name="Systemy produkcji eko" sheetId="46" r:id="rId45"/>
    <sheet name="Infrastruktura energetyczna" sheetId="47" r:id="rId46"/>
    <sheet name="Programowanie sterowników mikro" sheetId="48" r:id="rId47"/>
    <sheet name="Systemy zabezp. surowców" sheetId="49" r:id="rId48"/>
    <sheet name="Planowanie i org. prac inż." sheetId="50" r:id="rId49"/>
    <sheet name="Badania i pomiary przemysłowe" sheetId="51" r:id="rId50"/>
    <sheet name="Proseminarium" sheetId="52" r:id="rId51"/>
    <sheet name="Struktury i zast. sztucz. sieci" sheetId="53" r:id="rId52"/>
    <sheet name="Podstawy inżynierii oprogr." sheetId="54" r:id="rId53"/>
    <sheet name="Systemy sterowania prod. i prze" sheetId="55" r:id="rId54"/>
    <sheet name="Inżynieria produkcji biopaliw" sheetId="56" r:id="rId55"/>
    <sheet name="Infrastruktura techniczna przed" sheetId="57" r:id="rId56"/>
    <sheet name="Praktyka zawodowa OSP" sheetId="58" r:id="rId57"/>
    <sheet name="Pojazdy i układy napędowe" sheetId="59" r:id="rId58"/>
    <sheet name="Technologie procesów produkcyjn" sheetId="60" r:id="rId59"/>
    <sheet name="Transport w systemach produkcyj" sheetId="61" r:id="rId60"/>
    <sheet name="Audyt i planowanie energetyczne" sheetId="62" r:id="rId61"/>
    <sheet name="Zintegrowane systemy energetycz" sheetId="63" r:id="rId62"/>
    <sheet name="Praktyka zawodowa ISP" sheetId="64" r:id="rId63"/>
    <sheet name="Seminarium dyplomowe OSP" sheetId="65" r:id="rId64"/>
    <sheet name="Praca inżynierska OSP" sheetId="66" r:id="rId65"/>
    <sheet name="Organizacja transp. w gosp. żyw" sheetId="67" r:id="rId66"/>
    <sheet name="Systemy mechatroniczne pojazdów" sheetId="68" r:id="rId67"/>
    <sheet name="Systemy informacji przestrzenne" sheetId="69" r:id="rId68"/>
    <sheet name="Podstawy systemów wspom. decyzj" sheetId="70" r:id="rId69"/>
    <sheet name="Gospodarka odpadami" sheetId="71" r:id="rId70"/>
    <sheet name="Systemy inform. w zarządz. prod" sheetId="72" r:id="rId71"/>
    <sheet name="Seminarium dyplomowe ISP" sheetId="74" r:id="rId72"/>
    <sheet name="Praca inżynierska ISP" sheetId="73" r:id="rId73"/>
    <sheet name="Planowanie i audyt proc. prod." sheetId="75" r:id="rId74"/>
    <sheet name="Ryzyko i bezpi. w syst. produk." sheetId="76" r:id="rId75"/>
    <sheet name="Systemy informat w inż. produkc" sheetId="77" r:id="rId76"/>
    <sheet name="Zintegrowane systemy wytwarzani" sheetId="78" r:id="rId77"/>
    <sheet name="Dystrybucja i monitoring prod. " sheetId="79" r:id="rId78"/>
    <sheet name="Odzysk i recykling w PRS" sheetId="80" r:id="rId79"/>
    <sheet name="Uzupełniające" sheetId="81" r:id="rId8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6" i="29" l="1"/>
  <c r="E268" i="29"/>
  <c r="G268" i="29" s="1"/>
  <c r="E206" i="29"/>
  <c r="E198" i="29"/>
  <c r="G198" i="29" s="1"/>
  <c r="E137" i="29"/>
  <c r="E129" i="29"/>
  <c r="G129" i="29" s="1"/>
  <c r="E69" i="29"/>
  <c r="E61" i="29"/>
  <c r="G61" i="29" s="1"/>
  <c r="E70" i="57" l="1"/>
  <c r="E61" i="79" l="1"/>
  <c r="E63" i="39"/>
  <c r="E49" i="73" l="1"/>
  <c r="G49" i="73" s="1"/>
  <c r="G57" i="73" s="1"/>
  <c r="E57" i="73" s="1"/>
  <c r="E54" i="74"/>
  <c r="G54" i="74" s="1"/>
  <c r="G62" i="74" s="1"/>
  <c r="E62" i="74" s="1"/>
  <c r="E49" i="66"/>
  <c r="G49" i="66" s="1"/>
  <c r="G57" i="66" s="1"/>
  <c r="E57" i="66" s="1"/>
  <c r="E54" i="65" l="1"/>
  <c r="G54" i="65" s="1"/>
  <c r="G62" i="65" s="1"/>
  <c r="E62" i="65" s="1"/>
  <c r="E52" i="64"/>
  <c r="G52" i="64" s="1"/>
  <c r="G60" i="64" s="1"/>
  <c r="E52" i="58"/>
  <c r="G52" i="58" s="1"/>
  <c r="G60" i="58" s="1"/>
  <c r="E52" i="52"/>
  <c r="G52" i="52" s="1"/>
  <c r="G60" i="52" s="1"/>
  <c r="E60" i="52" s="1"/>
  <c r="E73" i="80" l="1"/>
  <c r="G73" i="80" s="1"/>
  <c r="G81" i="80" s="1"/>
  <c r="E81" i="80" s="1"/>
  <c r="G61" i="79" l="1"/>
  <c r="G69" i="79" s="1"/>
  <c r="E69" i="79" s="1"/>
  <c r="E65" i="78" l="1"/>
  <c r="G65" i="78" s="1"/>
  <c r="G73" i="78" s="1"/>
  <c r="E73" i="78" s="1"/>
  <c r="E70" i="77" l="1"/>
  <c r="G70" i="77" s="1"/>
  <c r="G78" i="77" s="1"/>
  <c r="E72" i="76" l="1"/>
  <c r="G72" i="76" s="1"/>
  <c r="G80" i="76" s="1"/>
  <c r="E80" i="76" s="1"/>
  <c r="E63" i="75" l="1"/>
  <c r="G63" i="75" s="1"/>
  <c r="G71" i="75" s="1"/>
  <c r="E71" i="75" s="1"/>
  <c r="G77" i="72" l="1"/>
  <c r="E72" i="72"/>
  <c r="E71" i="72"/>
  <c r="E70" i="72" s="1"/>
  <c r="G70" i="72" s="1"/>
  <c r="G78" i="72" l="1"/>
  <c r="E78" i="72" s="1"/>
  <c r="G65" i="71" l="1"/>
  <c r="G73" i="71" s="1"/>
  <c r="E73" i="71" s="1"/>
  <c r="E57" i="70" l="1"/>
  <c r="G57" i="70" s="1"/>
  <c r="G65" i="70" s="1"/>
  <c r="E65" i="70" s="1"/>
  <c r="E73" i="69" l="1"/>
  <c r="E72" i="69"/>
  <c r="E71" i="69" s="1"/>
  <c r="G71" i="69" s="1"/>
  <c r="G79" i="69" s="1"/>
  <c r="E79" i="69" s="1"/>
  <c r="E62" i="68" l="1"/>
  <c r="G62" i="68" s="1"/>
  <c r="G70" i="68" s="1"/>
  <c r="E70" i="68" s="1"/>
  <c r="E64" i="67" l="1"/>
  <c r="G64" i="67" s="1"/>
  <c r="G72" i="67" s="1"/>
  <c r="E72" i="67" s="1"/>
  <c r="F72" i="63" l="1"/>
  <c r="H72" i="63" s="1"/>
  <c r="E72" i="62" l="1"/>
  <c r="G72" i="62" s="1"/>
  <c r="G80" i="62" s="1"/>
  <c r="E80" i="62" s="1"/>
  <c r="E62" i="61" l="1"/>
  <c r="G62" i="61" s="1"/>
  <c r="G70" i="61" s="1"/>
  <c r="E70" i="61" s="1"/>
  <c r="G70" i="60" l="1"/>
  <c r="E63" i="60"/>
  <c r="G63" i="60" s="1"/>
  <c r="G71" i="60" l="1"/>
  <c r="E71" i="60" s="1"/>
  <c r="E69" i="59" l="1"/>
  <c r="G69" i="59" s="1"/>
  <c r="G77" i="59" s="1"/>
  <c r="E77" i="59" s="1"/>
  <c r="G70" i="57" l="1"/>
  <c r="G78" i="57" s="1"/>
  <c r="E78" i="57" s="1"/>
  <c r="G67" i="56" l="1"/>
  <c r="G75" i="56" s="1"/>
  <c r="E75" i="56" s="1"/>
  <c r="E82" i="55" l="1"/>
  <c r="G82" i="55" s="1"/>
  <c r="G90" i="55" s="1"/>
  <c r="E90" i="55" s="1"/>
  <c r="G75" i="54" l="1"/>
  <c r="E70" i="54"/>
  <c r="E69" i="54"/>
  <c r="E68" i="54" s="1"/>
  <c r="G68" i="54" s="1"/>
  <c r="G76" i="54" l="1"/>
  <c r="E76" i="54" s="1"/>
  <c r="E54" i="53" l="1"/>
  <c r="G54" i="53" s="1"/>
  <c r="G62" i="53" s="1"/>
  <c r="E62" i="53" s="1"/>
  <c r="E65" i="51" l="1"/>
  <c r="G65" i="51" s="1"/>
  <c r="G73" i="51" s="1"/>
  <c r="E73" i="51" s="1"/>
  <c r="E66" i="50" l="1"/>
  <c r="G66" i="50" s="1"/>
  <c r="G74" i="50" s="1"/>
  <c r="E74" i="50" s="1"/>
  <c r="E69" i="49" l="1"/>
  <c r="G69" i="49" s="1"/>
  <c r="G77" i="49" s="1"/>
  <c r="E77" i="49" s="1"/>
  <c r="F76" i="48" l="1"/>
  <c r="H76" i="48" s="1"/>
  <c r="H84" i="48" s="1"/>
  <c r="F84" i="48" s="1"/>
  <c r="E77" i="47" l="1"/>
  <c r="G77" i="47" s="1"/>
  <c r="G85" i="47" s="1"/>
  <c r="E85" i="47" s="1"/>
  <c r="E68" i="46" l="1"/>
  <c r="G68" i="46" s="1"/>
  <c r="G76" i="46" s="1"/>
  <c r="E76" i="46" s="1"/>
  <c r="E59" i="45" l="1"/>
  <c r="G59" i="45" s="1"/>
  <c r="G67" i="45" s="1"/>
  <c r="E67" i="45" s="1"/>
  <c r="E67" i="44" l="1"/>
  <c r="G67" i="44" s="1"/>
  <c r="G75" i="44" s="1"/>
  <c r="E75" i="44" s="1"/>
  <c r="E65" i="43" l="1"/>
  <c r="G65" i="43" s="1"/>
  <c r="G73" i="43" s="1"/>
  <c r="E73" i="43" s="1"/>
  <c r="G72" i="42" l="1"/>
  <c r="G80" i="42" s="1"/>
  <c r="E80" i="42" s="1"/>
  <c r="E65" i="41" l="1"/>
  <c r="G65" i="41" s="1"/>
  <c r="G73" i="41" s="1"/>
  <c r="E73" i="41" s="1"/>
  <c r="E73" i="40" l="1"/>
  <c r="G73" i="40" s="1"/>
  <c r="G81" i="40" s="1"/>
  <c r="E81" i="40" s="1"/>
  <c r="G63" i="39" l="1"/>
  <c r="G71" i="39" s="1"/>
  <c r="E71" i="39" s="1"/>
  <c r="E67" i="38" l="1"/>
  <c r="G67" i="38" s="1"/>
  <c r="G75" i="38" s="1"/>
  <c r="E75" i="38" s="1"/>
  <c r="E69" i="37" l="1"/>
  <c r="G69" i="37" s="1"/>
  <c r="G77" i="37" s="1"/>
  <c r="E77" i="37" s="1"/>
  <c r="E69" i="36" l="1"/>
  <c r="G69" i="36" s="1"/>
  <c r="G77" i="36" s="1"/>
  <c r="E77" i="36" s="1"/>
  <c r="F67" i="35" l="1"/>
  <c r="H67" i="35" s="1"/>
  <c r="H75" i="35" s="1"/>
  <c r="F75" i="35" s="1"/>
  <c r="E68" i="34" l="1"/>
  <c r="G68" i="34" s="1"/>
  <c r="G76" i="34" s="1"/>
  <c r="E76" i="34" s="1"/>
  <c r="E85" i="33" l="1"/>
  <c r="G85" i="33" s="1"/>
  <c r="G93" i="33" s="1"/>
  <c r="E93" i="33" s="1"/>
  <c r="E82" i="32" l="1"/>
  <c r="G82" i="32" s="1"/>
  <c r="G90" i="32" s="1"/>
  <c r="E90" i="32" s="1"/>
  <c r="E66" i="31" l="1"/>
  <c r="G66" i="31" s="1"/>
  <c r="G74" i="31" s="1"/>
  <c r="E74" i="31" s="1"/>
  <c r="E62" i="30" l="1"/>
  <c r="G62" i="30" s="1"/>
  <c r="G70" i="30" s="1"/>
  <c r="E70" i="30" s="1"/>
  <c r="G82" i="28" l="1"/>
  <c r="E75" i="28"/>
  <c r="G75" i="28" s="1"/>
  <c r="G83" i="28" l="1"/>
  <c r="E83" i="28" s="1"/>
  <c r="E62" i="27" l="1"/>
  <c r="G62" i="27" s="1"/>
  <c r="G70" i="27" s="1"/>
  <c r="E70" i="27" s="1"/>
  <c r="E62" i="26" l="1"/>
  <c r="G62" i="26" s="1"/>
  <c r="G70" i="26" s="1"/>
  <c r="E70" i="26" s="1"/>
  <c r="E70" i="25" l="1"/>
  <c r="G70" i="25" s="1"/>
  <c r="G78" i="25" s="1"/>
  <c r="E78" i="25" s="1"/>
  <c r="E80" i="24" l="1"/>
  <c r="G80" i="24" s="1"/>
  <c r="G88" i="24" s="1"/>
  <c r="E74" i="23" l="1"/>
  <c r="G74" i="23" s="1"/>
  <c r="G82" i="23" s="1"/>
  <c r="E82" i="23" s="1"/>
  <c r="E68" i="22" l="1"/>
  <c r="G68" i="22" s="1"/>
  <c r="G76" i="22" s="1"/>
  <c r="E76" i="22" s="1"/>
  <c r="E75" i="21" l="1"/>
  <c r="G75" i="21" s="1"/>
  <c r="G83" i="21" s="1"/>
  <c r="E83" i="21" s="1"/>
  <c r="E67" i="20" l="1"/>
  <c r="G67" i="20" s="1"/>
  <c r="G75" i="20" s="1"/>
  <c r="E75" i="20" s="1"/>
  <c r="E66" i="19" l="1"/>
  <c r="G66" i="19" s="1"/>
  <c r="G74" i="19" s="1"/>
  <c r="E74" i="19" s="1"/>
  <c r="E59" i="18" l="1"/>
  <c r="G59" i="18" s="1"/>
  <c r="G67" i="18" s="1"/>
  <c r="E67" i="18" s="1"/>
  <c r="G73" i="17" l="1"/>
  <c r="E68" i="17"/>
  <c r="E67" i="17"/>
  <c r="E66" i="17" s="1"/>
  <c r="G66" i="17" s="1"/>
  <c r="G74" i="17" l="1"/>
  <c r="E74" i="17" s="1"/>
  <c r="E81" i="15" l="1"/>
  <c r="G81" i="15" s="1"/>
  <c r="G89" i="15" s="1"/>
  <c r="E89" i="15" s="1"/>
  <c r="E79" i="14" l="1"/>
  <c r="G79" i="14" s="1"/>
  <c r="G87" i="14" s="1"/>
  <c r="E87" i="14" s="1"/>
  <c r="E69" i="13" l="1"/>
  <c r="G69" i="13" s="1"/>
  <c r="G77" i="13" s="1"/>
  <c r="E77" i="13" s="1"/>
  <c r="E72" i="12" l="1"/>
  <c r="G72" i="12" s="1"/>
  <c r="G80" i="12" s="1"/>
  <c r="E80" i="12" s="1"/>
  <c r="E59" i="11" l="1"/>
  <c r="G59" i="11" s="1"/>
  <c r="G67" i="11" s="1"/>
  <c r="E67" i="11" s="1"/>
  <c r="H75" i="10" l="1"/>
  <c r="F67" i="10"/>
  <c r="H67" i="10" s="1"/>
  <c r="E78" i="9" l="1"/>
  <c r="E77" i="9"/>
  <c r="E76" i="9" l="1"/>
  <c r="G76" i="9" s="1"/>
  <c r="G84" i="9" s="1"/>
  <c r="E84" i="9" s="1"/>
  <c r="G71" i="8"/>
  <c r="E66" i="8"/>
  <c r="E65" i="8"/>
  <c r="E64" i="8" l="1"/>
  <c r="G64" i="8" s="1"/>
  <c r="G72" i="8" s="1"/>
  <c r="E72" i="8" s="1"/>
  <c r="E66" i="7" l="1"/>
  <c r="G66" i="7" s="1"/>
  <c r="G74" i="7" s="1"/>
  <c r="E74" i="7" s="1"/>
  <c r="E70" i="6" l="1"/>
  <c r="G70" i="6" s="1"/>
  <c r="G78" i="6" s="1"/>
  <c r="E78" i="6" s="1"/>
  <c r="C219" i="5" l="1"/>
  <c r="G200" i="5"/>
  <c r="G171" i="5" s="1"/>
  <c r="G174" i="5" s="1"/>
  <c r="F200" i="5"/>
  <c r="F171" i="5" s="1"/>
  <c r="F174" i="5" s="1"/>
  <c r="E200" i="5"/>
  <c r="E171" i="5" s="1"/>
  <c r="E174" i="5" s="1"/>
  <c r="D200" i="5"/>
  <c r="D171" i="5" s="1"/>
  <c r="D174" i="5" s="1"/>
  <c r="C200" i="5"/>
  <c r="C171" i="5" s="1"/>
  <c r="C174" i="5" s="1"/>
  <c r="G190" i="5"/>
  <c r="G170" i="5" s="1"/>
  <c r="G173" i="5" s="1"/>
  <c r="F190" i="5"/>
  <c r="F170" i="5" s="1"/>
  <c r="F173" i="5" s="1"/>
  <c r="E190" i="5"/>
  <c r="E170" i="5" s="1"/>
  <c r="E173" i="5" s="1"/>
  <c r="D190" i="5"/>
  <c r="D170" i="5" s="1"/>
  <c r="D173" i="5" s="1"/>
  <c r="C190" i="5"/>
  <c r="C170" i="5" s="1"/>
  <c r="C173" i="5" s="1"/>
  <c r="G168" i="5"/>
  <c r="F168" i="5"/>
  <c r="E168" i="5"/>
  <c r="D168" i="5"/>
  <c r="C168" i="5"/>
  <c r="G160" i="5"/>
  <c r="G135" i="5" s="1"/>
  <c r="G138" i="5" s="1"/>
  <c r="F160" i="5"/>
  <c r="F135" i="5" s="1"/>
  <c r="F138" i="5" s="1"/>
  <c r="E160" i="5"/>
  <c r="E135" i="5" s="1"/>
  <c r="E138" i="5" s="1"/>
  <c r="D160" i="5"/>
  <c r="D135" i="5" s="1"/>
  <c r="D138" i="5" s="1"/>
  <c r="C160" i="5"/>
  <c r="C135" i="5" s="1"/>
  <c r="C138" i="5" s="1"/>
  <c r="G152" i="5"/>
  <c r="G134" i="5" s="1"/>
  <c r="G137" i="5" s="1"/>
  <c r="F152" i="5"/>
  <c r="F134" i="5" s="1"/>
  <c r="F137" i="5" s="1"/>
  <c r="E152" i="5"/>
  <c r="E134" i="5" s="1"/>
  <c r="E137" i="5" s="1"/>
  <c r="D152" i="5"/>
  <c r="D134" i="5" s="1"/>
  <c r="D137" i="5" s="1"/>
  <c r="C152" i="5"/>
  <c r="C134" i="5" s="1"/>
  <c r="C137" i="5" s="1"/>
  <c r="G132" i="5"/>
  <c r="F132" i="5"/>
  <c r="E132" i="5"/>
  <c r="D132" i="5"/>
  <c r="C132" i="5"/>
  <c r="G123" i="5"/>
  <c r="G100" i="5" s="1"/>
  <c r="G103" i="5" s="1"/>
  <c r="F123" i="5"/>
  <c r="F100" i="5" s="1"/>
  <c r="F103" i="5" s="1"/>
  <c r="E123" i="5"/>
  <c r="E100" i="5" s="1"/>
  <c r="E103" i="5" s="1"/>
  <c r="D123" i="5"/>
  <c r="D100" i="5" s="1"/>
  <c r="D103" i="5" s="1"/>
  <c r="C123" i="5"/>
  <c r="C100" i="5" s="1"/>
  <c r="C103" i="5" s="1"/>
  <c r="G116" i="5"/>
  <c r="G99" i="5" s="1"/>
  <c r="G102" i="5" s="1"/>
  <c r="F116" i="5"/>
  <c r="F99" i="5" s="1"/>
  <c r="F102" i="5" s="1"/>
  <c r="E116" i="5"/>
  <c r="E99" i="5" s="1"/>
  <c r="E102" i="5" s="1"/>
  <c r="D116" i="5"/>
  <c r="D99" i="5" s="1"/>
  <c r="D102" i="5" s="1"/>
  <c r="C116" i="5"/>
  <c r="C99" i="5" s="1"/>
  <c r="C102" i="5" s="1"/>
  <c r="G97" i="5"/>
  <c r="F97" i="5"/>
  <c r="E97" i="5"/>
  <c r="D97" i="5"/>
  <c r="C97" i="5"/>
  <c r="G85" i="5"/>
  <c r="F85" i="5"/>
  <c r="E85" i="5"/>
  <c r="D85" i="5"/>
  <c r="C85" i="5"/>
  <c r="G82" i="5"/>
  <c r="F82" i="5"/>
  <c r="E82" i="5"/>
  <c r="D82" i="5"/>
  <c r="C82" i="5"/>
  <c r="G65" i="5"/>
  <c r="F65" i="5"/>
  <c r="E65" i="5"/>
  <c r="D65" i="5"/>
  <c r="C65" i="5"/>
  <c r="G62" i="5"/>
  <c r="F62" i="5"/>
  <c r="E62" i="5"/>
  <c r="D62" i="5"/>
  <c r="C62" i="5"/>
  <c r="G46" i="5"/>
  <c r="F46" i="5"/>
  <c r="E46" i="5"/>
  <c r="D46" i="5"/>
  <c r="C46" i="5"/>
  <c r="G43" i="5"/>
  <c r="F43" i="5"/>
  <c r="E43" i="5"/>
  <c r="D43" i="5"/>
  <c r="C43" i="5"/>
  <c r="G26" i="5"/>
  <c r="F26" i="5"/>
  <c r="E26" i="5"/>
  <c r="D26" i="5"/>
  <c r="C26" i="5"/>
  <c r="G23" i="5"/>
  <c r="F23" i="5"/>
  <c r="E23" i="5"/>
  <c r="D23" i="5"/>
  <c r="C23" i="5"/>
  <c r="C176" i="5" l="1"/>
  <c r="C47" i="5"/>
  <c r="G86" i="5"/>
  <c r="D140" i="5"/>
  <c r="E105" i="5"/>
  <c r="C86" i="5"/>
  <c r="E139" i="5"/>
  <c r="F66" i="5"/>
  <c r="D86" i="5"/>
  <c r="C27" i="5"/>
  <c r="E86" i="5"/>
  <c r="D27" i="5"/>
  <c r="F86" i="5"/>
  <c r="F47" i="5"/>
  <c r="F27" i="5"/>
  <c r="G27" i="5"/>
  <c r="E47" i="5"/>
  <c r="C66" i="5"/>
  <c r="C175" i="5"/>
  <c r="F176" i="5"/>
  <c r="D47" i="5"/>
  <c r="D66" i="5"/>
  <c r="G176" i="5"/>
  <c r="G47" i="5"/>
  <c r="E66" i="5"/>
  <c r="E176" i="5"/>
  <c r="D176" i="5"/>
  <c r="F139" i="5"/>
  <c r="C140" i="5"/>
  <c r="E140" i="5"/>
  <c r="E104" i="5"/>
  <c r="G66" i="5"/>
  <c r="E27" i="5"/>
  <c r="C104" i="5"/>
  <c r="G139" i="5"/>
  <c r="D104" i="5"/>
  <c r="G105" i="5"/>
  <c r="C139" i="5"/>
  <c r="F175" i="5"/>
  <c r="G175" i="5"/>
  <c r="F105" i="5"/>
  <c r="D139" i="5"/>
  <c r="C105" i="5"/>
  <c r="F140" i="5"/>
  <c r="D175" i="5"/>
  <c r="G104" i="5"/>
  <c r="E175" i="5"/>
  <c r="D105" i="5"/>
  <c r="G140" i="5"/>
  <c r="F104" i="5"/>
  <c r="D208" i="5" l="1"/>
  <c r="E209" i="5"/>
  <c r="D209" i="5"/>
  <c r="C209" i="5"/>
  <c r="G208" i="5"/>
  <c r="F207" i="5"/>
  <c r="E208" i="5"/>
  <c r="E207" i="5"/>
  <c r="F208" i="5"/>
  <c r="F209" i="5"/>
  <c r="C208" i="5"/>
  <c r="G209" i="5"/>
  <c r="C207" i="5"/>
  <c r="G207" i="5"/>
  <c r="D207" i="5"/>
  <c r="D217" i="5" l="1"/>
  <c r="E218" i="5"/>
  <c r="G212" i="5"/>
  <c r="D218" i="5"/>
  <c r="G211" i="5"/>
  <c r="F214" i="5"/>
  <c r="F215" i="5"/>
  <c r="E217" i="5"/>
  <c r="D216" i="5" l="1"/>
  <c r="E216" i="5"/>
  <c r="F213" i="5"/>
  <c r="G210" i="5"/>
  <c r="J203" i="1"/>
  <c r="I196" i="1"/>
  <c r="H196" i="1"/>
  <c r="H168" i="1" s="1"/>
  <c r="H169" i="1" s="1"/>
  <c r="G196" i="1"/>
  <c r="F196" i="1"/>
  <c r="D196" i="1"/>
  <c r="E195" i="1"/>
  <c r="E194" i="1"/>
  <c r="E193" i="1"/>
  <c r="E192" i="1"/>
  <c r="E191" i="1"/>
  <c r="E190" i="1"/>
  <c r="I186" i="1"/>
  <c r="H186" i="1"/>
  <c r="G186" i="1"/>
  <c r="F186" i="1"/>
  <c r="D186" i="1"/>
  <c r="E185" i="1"/>
  <c r="E184" i="1"/>
  <c r="E183" i="1"/>
  <c r="E182" i="1"/>
  <c r="E181" i="1"/>
  <c r="E180" i="1"/>
  <c r="I166" i="1"/>
  <c r="H166" i="1"/>
  <c r="G166" i="1"/>
  <c r="F166" i="1"/>
  <c r="D166" i="1"/>
  <c r="E165" i="1"/>
  <c r="E166" i="1" s="1"/>
  <c r="I157" i="1"/>
  <c r="H157" i="1"/>
  <c r="G157" i="1"/>
  <c r="F157" i="1"/>
  <c r="D157" i="1"/>
  <c r="E156" i="1"/>
  <c r="E155" i="1"/>
  <c r="E154" i="1"/>
  <c r="E153" i="1"/>
  <c r="E152" i="1"/>
  <c r="E151" i="1"/>
  <c r="I149" i="1"/>
  <c r="H149" i="1"/>
  <c r="G149" i="1"/>
  <c r="F149" i="1"/>
  <c r="D149" i="1"/>
  <c r="E148" i="1"/>
  <c r="E147" i="1"/>
  <c r="E146" i="1"/>
  <c r="E145" i="1"/>
  <c r="E144" i="1"/>
  <c r="E143" i="1"/>
  <c r="I132" i="1"/>
  <c r="H132" i="1"/>
  <c r="G132" i="1"/>
  <c r="F132" i="1"/>
  <c r="D132" i="1"/>
  <c r="E131" i="1"/>
  <c r="E130" i="1"/>
  <c r="I122" i="1"/>
  <c r="H122" i="1"/>
  <c r="G122" i="1"/>
  <c r="F122" i="1"/>
  <c r="D122" i="1"/>
  <c r="E121" i="1"/>
  <c r="E120" i="1"/>
  <c r="E119" i="1"/>
  <c r="E118" i="1"/>
  <c r="E117" i="1"/>
  <c r="I115" i="1"/>
  <c r="H115" i="1"/>
  <c r="G115" i="1"/>
  <c r="F115" i="1"/>
  <c r="F101" i="1" s="1"/>
  <c r="F102" i="1" s="1"/>
  <c r="D115" i="1"/>
  <c r="E114" i="1"/>
  <c r="E113" i="1"/>
  <c r="E112" i="1"/>
  <c r="E111" i="1"/>
  <c r="E110" i="1"/>
  <c r="I99" i="1"/>
  <c r="H99" i="1"/>
  <c r="G99" i="1"/>
  <c r="F99" i="1"/>
  <c r="D99" i="1"/>
  <c r="E98" i="1"/>
  <c r="E97" i="1"/>
  <c r="E96" i="1"/>
  <c r="E95" i="1"/>
  <c r="I86" i="1"/>
  <c r="H86" i="1"/>
  <c r="G86" i="1"/>
  <c r="F86" i="1"/>
  <c r="E86" i="1"/>
  <c r="D86" i="1"/>
  <c r="I83" i="1"/>
  <c r="H83" i="1"/>
  <c r="H87" i="1" s="1"/>
  <c r="G83" i="1"/>
  <c r="F83" i="1"/>
  <c r="F87" i="1" s="1"/>
  <c r="D83" i="1"/>
  <c r="E82" i="1"/>
  <c r="E81" i="1"/>
  <c r="E80" i="1"/>
  <c r="E79" i="1"/>
  <c r="E78" i="1"/>
  <c r="E77" i="1"/>
  <c r="E76" i="1"/>
  <c r="E75" i="1"/>
  <c r="E74" i="1"/>
  <c r="I65" i="1"/>
  <c r="H65" i="1"/>
  <c r="G65" i="1"/>
  <c r="F65" i="1"/>
  <c r="D65" i="1"/>
  <c r="E64" i="1"/>
  <c r="E65" i="1" s="1"/>
  <c r="I62" i="1"/>
  <c r="H62" i="1"/>
  <c r="H66" i="1" s="1"/>
  <c r="G62" i="1"/>
  <c r="F62" i="1"/>
  <c r="D62" i="1"/>
  <c r="D66" i="1" s="1"/>
  <c r="E61" i="1"/>
  <c r="E60" i="1"/>
  <c r="E59" i="1"/>
  <c r="E58" i="1"/>
  <c r="E57" i="1"/>
  <c r="E56" i="1"/>
  <c r="E55" i="1"/>
  <c r="E54" i="1"/>
  <c r="I45" i="1"/>
  <c r="H45" i="1"/>
  <c r="G45" i="1"/>
  <c r="F45" i="1"/>
  <c r="E45" i="1"/>
  <c r="D45" i="1"/>
  <c r="I42" i="1"/>
  <c r="H42" i="1"/>
  <c r="H46" i="1" s="1"/>
  <c r="G42" i="1"/>
  <c r="G46" i="1" s="1"/>
  <c r="F42" i="1"/>
  <c r="D42" i="1"/>
  <c r="E41" i="1"/>
  <c r="E40" i="1"/>
  <c r="E39" i="1"/>
  <c r="E38" i="1"/>
  <c r="E37" i="1"/>
  <c r="E36" i="1"/>
  <c r="E35" i="1"/>
  <c r="E34" i="1"/>
  <c r="E33" i="1"/>
  <c r="I24" i="1"/>
  <c r="H24" i="1"/>
  <c r="G24" i="1"/>
  <c r="F24" i="1"/>
  <c r="E24" i="1"/>
  <c r="I21" i="1"/>
  <c r="H21" i="1"/>
  <c r="G21" i="1"/>
  <c r="F21" i="1"/>
  <c r="D21" i="1"/>
  <c r="D25" i="1" s="1"/>
  <c r="E20" i="1"/>
  <c r="E19" i="1"/>
  <c r="E18" i="1"/>
  <c r="E17" i="1"/>
  <c r="E16" i="1"/>
  <c r="E15" i="1"/>
  <c r="E14" i="1"/>
  <c r="E13" i="1"/>
  <c r="E12" i="1"/>
  <c r="G101" i="1" l="1"/>
  <c r="G102" i="1" s="1"/>
  <c r="D168" i="1"/>
  <c r="D169" i="1" s="1"/>
  <c r="D170" i="1" s="1"/>
  <c r="G25" i="1"/>
  <c r="F168" i="1"/>
  <c r="F169" i="1" s="1"/>
  <c r="E132" i="1"/>
  <c r="E149" i="1"/>
  <c r="D134" i="1"/>
  <c r="D135" i="1" s="1"/>
  <c r="D136" i="1" s="1"/>
  <c r="I168" i="1"/>
  <c r="I169" i="1" s="1"/>
  <c r="I170" i="1" s="1"/>
  <c r="F46" i="1"/>
  <c r="G87" i="1"/>
  <c r="F170" i="1"/>
  <c r="F66" i="1"/>
  <c r="F204" i="1"/>
  <c r="H134" i="1"/>
  <c r="H135" i="1" s="1"/>
  <c r="H136" i="1" s="1"/>
  <c r="H204" i="1"/>
  <c r="I66" i="1"/>
  <c r="D87" i="1"/>
  <c r="I101" i="1"/>
  <c r="I102" i="1" s="1"/>
  <c r="I103" i="1" s="1"/>
  <c r="G168" i="1"/>
  <c r="G169" i="1" s="1"/>
  <c r="G170" i="1" s="1"/>
  <c r="D46" i="1"/>
  <c r="F134" i="1"/>
  <c r="F135" i="1" s="1"/>
  <c r="F205" i="1" s="1"/>
  <c r="F203" i="1" s="1"/>
  <c r="E186" i="1"/>
  <c r="D101" i="1"/>
  <c r="D102" i="1" s="1"/>
  <c r="I46" i="1"/>
  <c r="E196" i="1"/>
  <c r="G204" i="1"/>
  <c r="F103" i="1"/>
  <c r="E122" i="1"/>
  <c r="I134" i="1"/>
  <c r="I135" i="1" s="1"/>
  <c r="I136" i="1" s="1"/>
  <c r="H170" i="1"/>
  <c r="E62" i="1"/>
  <c r="E66" i="1" s="1"/>
  <c r="H25" i="1"/>
  <c r="G66" i="1"/>
  <c r="I87" i="1"/>
  <c r="E99" i="1"/>
  <c r="E115" i="1"/>
  <c r="H101" i="1"/>
  <c r="H102" i="1" s="1"/>
  <c r="H103" i="1" s="1"/>
  <c r="F25" i="1"/>
  <c r="I25" i="1"/>
  <c r="E21" i="1"/>
  <c r="E42" i="1"/>
  <c r="E46" i="1" s="1"/>
  <c r="E83" i="1"/>
  <c r="E87" i="1" s="1"/>
  <c r="E157" i="1"/>
  <c r="E134" i="1" s="1"/>
  <c r="E135" i="1" s="1"/>
  <c r="G134" i="1"/>
  <c r="G135" i="1" s="1"/>
  <c r="G136" i="1" s="1"/>
  <c r="C216" i="5"/>
  <c r="G103" i="1"/>
  <c r="I204" i="1"/>
  <c r="D204" i="1"/>
  <c r="E136" i="1" l="1"/>
  <c r="D205" i="1"/>
  <c r="D203" i="1" s="1"/>
  <c r="D206" i="1" s="1"/>
  <c r="F136" i="1"/>
  <c r="D103" i="1"/>
  <c r="H205" i="1"/>
  <c r="H203" i="1" s="1"/>
  <c r="E168" i="1"/>
  <c r="E169" i="1" s="1"/>
  <c r="E170" i="1" s="1"/>
  <c r="E204" i="1"/>
  <c r="G205" i="1"/>
  <c r="G203" i="1" s="1"/>
  <c r="I205" i="1"/>
  <c r="I203" i="1" s="1"/>
  <c r="E25" i="1"/>
  <c r="E101" i="1"/>
  <c r="E102" i="1" s="1"/>
  <c r="E205" i="1" l="1"/>
  <c r="E203" i="1" s="1"/>
  <c r="E103" i="1"/>
  <c r="E88" i="24"/>
</calcChain>
</file>

<file path=xl/sharedStrings.xml><?xml version="1.0" encoding="utf-8"?>
<sst xmlns="http://schemas.openxmlformats.org/spreadsheetml/2006/main" count="10568" uniqueCount="3051">
  <si>
    <t>Kierunek studiów: zarządzanie i inżynieria produkcji</t>
  </si>
  <si>
    <t>Plan studiów</t>
  </si>
  <si>
    <t xml:space="preserve">Poziom studiów: pierwszy         </t>
  </si>
  <si>
    <t xml:space="preserve">Profil studiów: ogólnoakademicki             </t>
  </si>
  <si>
    <t xml:space="preserve">Forma studiów: stacjonarne (SI)        </t>
  </si>
  <si>
    <t>Rok 1</t>
  </si>
  <si>
    <t>Semestr 1</t>
  </si>
  <si>
    <t>Lp.</t>
  </si>
  <si>
    <t>Nazwa przedmiotu</t>
  </si>
  <si>
    <t>Status</t>
  </si>
  <si>
    <t>Wymiar ECTS</t>
  </si>
  <si>
    <t>Łączny wymiar godzin zajęć</t>
  </si>
  <si>
    <t>w tym:</t>
  </si>
  <si>
    <t>Forma zaliczenia końcowego</t>
  </si>
  <si>
    <t>wykłady</t>
  </si>
  <si>
    <t>seminaria</t>
  </si>
  <si>
    <t>ćwiczenia</t>
  </si>
  <si>
    <t>audytoryjne</t>
  </si>
  <si>
    <t>specja-listyczne</t>
  </si>
  <si>
    <t>Obowiązkowe</t>
  </si>
  <si>
    <t xml:space="preserve">Wychowanie fizyczne </t>
  </si>
  <si>
    <t>O</t>
  </si>
  <si>
    <t>–</t>
  </si>
  <si>
    <t>Zal.  </t>
  </si>
  <si>
    <t>Matematyka</t>
  </si>
  <si>
    <t>A</t>
  </si>
  <si>
    <t>Z</t>
  </si>
  <si>
    <t>Fizyka</t>
  </si>
  <si>
    <t>E</t>
  </si>
  <si>
    <t>Technologie informacyjne</t>
  </si>
  <si>
    <t>Inżynieria materiałowa</t>
  </si>
  <si>
    <t>B</t>
  </si>
  <si>
    <t>Ekologia i zarządzanie środowiskowe</t>
  </si>
  <si>
    <t>Ekonomia</t>
  </si>
  <si>
    <t>Surowce i technologie produkcji</t>
  </si>
  <si>
    <t>Grafika inżynierska</t>
  </si>
  <si>
    <t>Łącznie obowiązkowe</t>
  </si>
  <si>
    <t>…</t>
  </si>
  <si>
    <t>Fakultatywne</t>
  </si>
  <si>
    <r>
      <t>Łącznie fakultatywne</t>
    </r>
    <r>
      <rPr>
        <b/>
        <vertAlign val="superscript"/>
        <sz val="10"/>
        <color indexed="8"/>
        <rFont val="Arial Narrow"/>
        <family val="2"/>
        <charset val="238"/>
      </rPr>
      <t>**</t>
    </r>
  </si>
  <si>
    <t>C</t>
  </si>
  <si>
    <t>RAZEM W SEMESTRZE (A+B)</t>
  </si>
  <si>
    <t>Semestr 2</t>
  </si>
  <si>
    <t>Język obcy</t>
  </si>
  <si>
    <t>Matematyka i statystyka opisowa</t>
  </si>
  <si>
    <t>Chemia</t>
  </si>
  <si>
    <t>Technika cieplna</t>
  </si>
  <si>
    <t>Mechanika techniczna i wytrzymałość materiałów</t>
  </si>
  <si>
    <t>Podstawy działalności gospodarczej i przedsiębiorczości</t>
  </si>
  <si>
    <t>S</t>
  </si>
  <si>
    <t>Finanse i rachunkowość</t>
  </si>
  <si>
    <t>Informatyka i systemy baz danych</t>
  </si>
  <si>
    <t>Rok 2</t>
  </si>
  <si>
    <t>Semestr 3</t>
  </si>
  <si>
    <t>Zal.</t>
  </si>
  <si>
    <t>Elektrotechnika</t>
  </si>
  <si>
    <t>Automatyka</t>
  </si>
  <si>
    <t>Inżynieria  produkcji w rolnictwie</t>
  </si>
  <si>
    <t>Badania operacyjne</t>
  </si>
  <si>
    <t>Podstawy zarządzania</t>
  </si>
  <si>
    <t>Marketing</t>
  </si>
  <si>
    <t>Logistyka w przedsiębiorstwie</t>
  </si>
  <si>
    <t>Historia, kultura, sztuka i tradycja regionu</t>
  </si>
  <si>
    <t>Semestr 4</t>
  </si>
  <si>
    <t xml:space="preserve">Projektowanie inżynierskie </t>
  </si>
  <si>
    <t>Kontrola metrologiczna</t>
  </si>
  <si>
    <t>Robotyzacja</t>
  </si>
  <si>
    <t>Inżynieria przetwórstwa rolno-spożywczego</t>
  </si>
  <si>
    <t>Systemy utrzymania ruchu</t>
  </si>
  <si>
    <t>Zarządzanie jakością w PRS</t>
  </si>
  <si>
    <t>Teoria procesów produkcyjnych</t>
  </si>
  <si>
    <t>Rachunek kosztów dla inżynierów</t>
  </si>
  <si>
    <t>Rok 3</t>
  </si>
  <si>
    <t>Semestr 5</t>
  </si>
  <si>
    <t>Normowanie i kosztorysowanie</t>
  </si>
  <si>
    <t>Bezpieczeństwo pracy i ergonomia</t>
  </si>
  <si>
    <t>Zarządzanie produkcją i usługami</t>
  </si>
  <si>
    <t>Specjalność do wyboru - Organizacja systemów produkcyjnych (OSP) lub Inżynieria systemów produkcyjnych (ISP)</t>
  </si>
  <si>
    <t>F</t>
  </si>
  <si>
    <t>Z/E</t>
  </si>
  <si>
    <t xml:space="preserve"> Organizacja systemów produkcyjnych (OSP) </t>
  </si>
  <si>
    <t>Podstawy inżynierii systemów</t>
  </si>
  <si>
    <t>Systemy inżynierii produkcji i przetwarzania</t>
  </si>
  <si>
    <t>Planowanie i organizacja procesów logistycznych</t>
  </si>
  <si>
    <t>Produkcja biosurowców nieżywnościowych</t>
  </si>
  <si>
    <t>Badanie i rozwój produktu</t>
  </si>
  <si>
    <t>Łącznie fakultatywne</t>
  </si>
  <si>
    <t>Inżynieria systemów produkcyjnych (ISP)</t>
  </si>
  <si>
    <t>Systemy produkcji ekologicznej</t>
  </si>
  <si>
    <t>Infrastruktura energetyczna</t>
  </si>
  <si>
    <t>Programowanie sterowników mikroprocesorowych</t>
  </si>
  <si>
    <t>Systemy zabezpieczenia surowców</t>
  </si>
  <si>
    <t>Planowanie i organizacja prac inżynierskich</t>
  </si>
  <si>
    <t>Semestr 6</t>
  </si>
  <si>
    <t>Badania i pomiary przemysłowe</t>
  </si>
  <si>
    <t>Proseminarium</t>
  </si>
  <si>
    <t>Struktury i zastosowanie sztucznych sieci neuronowych</t>
  </si>
  <si>
    <t>Podstawy inżynierii oprogramowania</t>
  </si>
  <si>
    <t>Systemy sterowania produkcją i przepływem produkcji</t>
  </si>
  <si>
    <t>Inżynieria produkcji biopaliw</t>
  </si>
  <si>
    <t>Infrastruktura techniczna przedsiębiorstwa</t>
  </si>
  <si>
    <t>Praktyka zawodowa (160 godz. = 4 tyg.)</t>
  </si>
  <si>
    <t>P</t>
  </si>
  <si>
    <t>Pojazdy i układy napędowe</t>
  </si>
  <si>
    <t>Technologie procesów produkcyjnych</t>
  </si>
  <si>
    <t>Transport w systemach produkcyjnych</t>
  </si>
  <si>
    <t>Audyt i planowanie energetyczne</t>
  </si>
  <si>
    <t>Zintegrowane systemy energetyczne</t>
  </si>
  <si>
    <t>Rok 4</t>
  </si>
  <si>
    <t>Semestr 7</t>
  </si>
  <si>
    <t>Egzamin dyplomowy</t>
  </si>
  <si>
    <t>Seminarium dyplomowe - inżynierskie</t>
  </si>
  <si>
    <t>Praca inżynierska</t>
  </si>
  <si>
    <t>Organizacja transportu w gosp. żywnościowej</t>
  </si>
  <si>
    <t>Systemy mechatroniczne pojazdów</t>
  </si>
  <si>
    <t>Systemy informacji przestrzennej</t>
  </si>
  <si>
    <t>Podstawy systemów wspomagania decyzji</t>
  </si>
  <si>
    <t>Gospodarka odpadami</t>
  </si>
  <si>
    <t>Systemy informatyczne w zarządzaniu produkcją</t>
  </si>
  <si>
    <t>Planowanie i audyt procesu produkcyjnego</t>
  </si>
  <si>
    <t>Ryzyko i bezpieczeństwo w systemach produkcyjnych</t>
  </si>
  <si>
    <t>Systemy informatyczne w inżynierii produkcji</t>
  </si>
  <si>
    <t>Zintegrowane systemy wytwarzania</t>
  </si>
  <si>
    <t>Dystrybucja i monitoring produktów rolno-spożywczych</t>
  </si>
  <si>
    <t>Odzysk i recykling w PRS</t>
  </si>
  <si>
    <t>Razem dla cyklu kształcenia</t>
  </si>
  <si>
    <t>Wyszczególnienie</t>
  </si>
  <si>
    <t>Łączna liczba egzaminów</t>
  </si>
  <si>
    <r>
      <t>specja-listyczne</t>
    </r>
    <r>
      <rPr>
        <vertAlign val="superscript"/>
        <sz val="10"/>
        <color rgb="FF000000"/>
        <rFont val="Arial Narrow"/>
        <family val="2"/>
        <charset val="238"/>
      </rPr>
      <t>*</t>
    </r>
  </si>
  <si>
    <t>w tym:   obowiązkowe</t>
  </si>
  <si>
    <t xml:space="preserve">             fakultatywne</t>
  </si>
  <si>
    <t>Udział zajęć fakultatywnych [%]</t>
  </si>
  <si>
    <t>przedmioty obowiązkowe podstawowe</t>
  </si>
  <si>
    <t>przedmioty obowiązkowe kierunkowe</t>
  </si>
  <si>
    <t>przedmioty humanistyczne i społeczne - obowiązkowe lub do wyboru</t>
  </si>
  <si>
    <t>obowiązkowe praktyki</t>
  </si>
  <si>
    <t>przedmioty uzupełniające do wyboru - fakultatywne</t>
  </si>
  <si>
    <t>Opis efektów uczenia się realizowanych przez program studiów</t>
  </si>
  <si>
    <t>Kierunek studiów:</t>
  </si>
  <si>
    <t>ogólnoakademicki</t>
  </si>
  <si>
    <t>Kierunkowe efekty uczenia się:</t>
  </si>
  <si>
    <t>Kod składnika opisu</t>
  </si>
  <si>
    <t>Opis</t>
  </si>
  <si>
    <t>Odniesienie efektu do</t>
  </si>
  <si>
    <t>PRK</t>
  </si>
  <si>
    <t>dyscypliny</t>
  </si>
  <si>
    <t>WIEDZA - zna i rozumie:</t>
  </si>
  <si>
    <t>ZIP1_W01</t>
  </si>
  <si>
    <t>metody stosowane w matematyce, algebrze, geometrii oraz statystycznym opracowaniu danych</t>
  </si>
  <si>
    <t>P6U_W; P6S_WG</t>
  </si>
  <si>
    <t>TZ; SZ</t>
  </si>
  <si>
    <t>ZIP1_W02</t>
  </si>
  <si>
    <t>funkcjonowanie ekosystemów oraz podstawowe prawa i zjawiska związane z procesami biologicznymi, chemicznymi i fizycznymi zachodzącymi w obszarze produkcji i przetwórstwa rolno-spożywczego</t>
  </si>
  <si>
    <t>P6U_W; P6S_WK</t>
  </si>
  <si>
    <t>TZ</t>
  </si>
  <si>
    <t>ZIP1_W03</t>
  </si>
  <si>
    <t>właściwości materiałów konstrukcyjnych oraz surowców i produktów pochodzenia rolniczego i nierolniczego</t>
  </si>
  <si>
    <t>ZIP1_W04</t>
  </si>
  <si>
    <t>metody wykorzystywane do analizy cyklu życia obiektów oraz systemów technicznych i produkcyjnych w obszarze produkcji i przetwórstwa rolno-spożywczego</t>
  </si>
  <si>
    <t>ZIP1_W05</t>
  </si>
  <si>
    <t>zagadnienia związane z projektowaniem i modelowaniem urządzeń technicznych, procesów i systemów produkcyjnych z wykorzystaniem technik komputerowych</t>
  </si>
  <si>
    <t>ZIP1_W06</t>
  </si>
  <si>
    <t>zjawiska oraz procesy związane z elektrotechniką, elektroniką, automatyką i robotyką oraz jej zastosowaniem w procesach produkcyjnych i logistycznych przedsiębiorstwa</t>
  </si>
  <si>
    <t>ZIP1_W07</t>
  </si>
  <si>
    <t>zagadnienia związane z technologiami informacyjnymi i ich zastosowaniem w inżynierii produkcji i przetwórstwie rolno-spożywczym oraz agrobiznesie</t>
  </si>
  <si>
    <t>ZIP1_W08</t>
  </si>
  <si>
    <t>zagadnienia związane z budową oraz zasadą działania zespołów mechanicznych maszyn i urządzeń wykorzystywanych w produkcji i przetwórstwie rolno-spożywczym</t>
  </si>
  <si>
    <t>ZIP1_W09</t>
  </si>
  <si>
    <t>metody diagnostyki oraz zasady eksploatacji i doboru maszyn i urządzeń technicznych wykorzystywanych w produkcji i przetwórstwie rolno-spożywczym</t>
  </si>
  <si>
    <t>ZIP1_W10</t>
  </si>
  <si>
    <t>czynniki techniczne, produkcyjne i środowiskowe wpływające na funkcjonowanie systemów produkcyjnych</t>
  </si>
  <si>
    <t>ZIP1_W11</t>
  </si>
  <si>
    <t>podstawowe zjawiska ekonomiczne i społeczne oraz uwarunkowania makroekonomiczne funkcjonowania przedsiębiorstw</t>
  </si>
  <si>
    <t>SZ</t>
  </si>
  <si>
    <t>ZIP1_W12</t>
  </si>
  <si>
    <t xml:space="preserve">metody i narzędzia stosowane w organizacji i zarządzaniu przedsiębiorstwem z uwzględnieniem procesów produkcyjnych </t>
  </si>
  <si>
    <t>ZIP1_W13</t>
  </si>
  <si>
    <t>podstawowe technologie produkcji i przetwórstwa rolno-spożywczego oraz związane z nimi procesy zarządzania zasobami produkcyjnymi</t>
  </si>
  <si>
    <t>ZIP1_W14</t>
  </si>
  <si>
    <t>uwarunkowania tworzenia i rozwoju przedsiębiorczości w obrębie produkcji i przetwórstwa rolno-spożywczego oraz usług produkcyjnych</t>
  </si>
  <si>
    <t>ZIP1_W15</t>
  </si>
  <si>
    <t>źródła innowacji oraz podstawowe pojęcia i zasady z zakresu własności przemysłowej i prawa autorskiego</t>
  </si>
  <si>
    <t>ZIP1_W16</t>
  </si>
  <si>
    <t xml:space="preserve">normy i przepisy z zakresu ergonomii oraz bezpieczeństwa pracy </t>
  </si>
  <si>
    <t>ZIP1_W17</t>
  </si>
  <si>
    <t>zagadnienia związane z normalizacją i procesami zarządzania jakością w produkcji i przetwórstwie rolno-spożywczym</t>
  </si>
  <si>
    <t>UMIEJĘTNOŚCI – potrafi:</t>
  </si>
  <si>
    <t>ZIP1_U01</t>
  </si>
  <si>
    <t>przeprowadzać obserwacje, obliczenia i pomiary oraz analizować i interpretować ich wyniki</t>
  </si>
  <si>
    <t>P6U_U; P6S_UW</t>
  </si>
  <si>
    <t>ZIP1_U02</t>
  </si>
  <si>
    <t>zbierać informacje z różnych źródeł wykorzystując technologie informatyczne oraz tworzyć opracowania i wyciągać wnioski</t>
  </si>
  <si>
    <t>ZIP1_U03</t>
  </si>
  <si>
    <t>rozróżniać oraz dobierać materiały i surowce do systemów technicznych i procesów produkcyjnych z uwzględnieniem ich właściwości fizyko-chemicznych i technologicznych</t>
  </si>
  <si>
    <t>ZIP1_U04</t>
  </si>
  <si>
    <t>projektować oraz modyfikować produkty, urządzenia techniczne i systemy produkcyjne oraz zestawiać wymaganą dokumentację techniczną</t>
  </si>
  <si>
    <t>ZIP1_U05</t>
  </si>
  <si>
    <t>przeprowadzać diagnostykę oraz dokonywać krytycznej oceny i analizy sposobu funkcjonowania istniejących rozwiązań technicznych w produkcji i przetwórstwie rolno-spożywczym</t>
  </si>
  <si>
    <t>ZIP1_U06</t>
  </si>
  <si>
    <t>stosować zasady ergonomicznej i bezpiecznej eksploatacji maszyn oraz infrastruktury technicznej przedsiębiorstwa</t>
  </si>
  <si>
    <t>ZIP1_U07</t>
  </si>
  <si>
    <t>identyfikować zjawiska wpływające na przebieg procesów produkcyjnych i logistycznych przedsiębiorstwa</t>
  </si>
  <si>
    <t>ZIP1_U08</t>
  </si>
  <si>
    <t>wykorzystać typowe techniki i technologie do doboru oraz projektowania urządzeń i systemów produkcyjnych</t>
  </si>
  <si>
    <t>ZIP1_U09</t>
  </si>
  <si>
    <t>dobierać i stosować elementy elektrotechniki i elektroniki oraz automatyki i robotyki  do przeprowadzania eksperymentów i projektowania systemów produkcyjnych</t>
  </si>
  <si>
    <t>ZIP1_U10</t>
  </si>
  <si>
    <t>planować i optymalizować procesy produkcyjne i logistyczne przedsiębiorstwa oraz programy i harmonogramy produkcji</t>
  </si>
  <si>
    <t>TZ;SZ</t>
  </si>
  <si>
    <t>ZIP1_U11</t>
  </si>
  <si>
    <t>wykorzystać metody matematyczne i statystyczne oraz techniki informatyczne do realizacji projektów inżynierskich i symulacji w zakresie inżynierii produkcji i przetwórstwa rolno-spożywczego</t>
  </si>
  <si>
    <t>ZIP1_U12</t>
  </si>
  <si>
    <t>wykorzystywać innowacyjne metody programowania i sterowania przebiegiem procesu produkcyjnego i logistycznego</t>
  </si>
  <si>
    <t>ZIP1_U13</t>
  </si>
  <si>
    <t>zastosować elementy rachunku kosztów i inżynierii systemów do oceny procesów produkcyjnych i przedsięwzięć inżynierskich</t>
  </si>
  <si>
    <t>ZIP1_U14</t>
  </si>
  <si>
    <t>zastosować metody i narzędzia analizy ekonomicznej oraz marketingowe do oceny przedsięwzięć produkcyjnych w przedsiębiorstwie</t>
  </si>
  <si>
    <t>ZIP1_U15</t>
  </si>
  <si>
    <t>ocenić i krytycznie przeanalizować proces produkcyjny oraz zaproponować zmiany techniczne i organizacyjne</t>
  </si>
  <si>
    <t>ZIP1_U16</t>
  </si>
  <si>
    <t>organizować i przetwarzać dane, projektować bazy danych, czytać i interpretować diagramy oraz formułować modele</t>
  </si>
  <si>
    <t>ZIP1_U17</t>
  </si>
  <si>
    <t>przygotować ekspertyzę lub opracowanie z zakresu zarządzania i inżynierii produkcji w obszarze agrobiznesu, na podstawie samodzielnie wykonanych badań lub z wykorzystaniem innych źródeł</t>
  </si>
  <si>
    <t>P6U_U; P6S_UO P6S_UU</t>
  </si>
  <si>
    <t>ZIP1_U18</t>
  </si>
  <si>
    <t>wykonać pracę badawczą lub projektową pod kierunkiem opiekuna naukowego z zakresu zarządzania i inżynierii produkcji w obszarze agrobiznesu</t>
  </si>
  <si>
    <t>P6U_U; P6S_UW  P6S_UU</t>
  </si>
  <si>
    <t>ZIP1_U19</t>
  </si>
  <si>
    <t>przygotować wystąpienie ustne dotyczących zagadnień z zakresu zarządzania i inżynierii produkcji w obszarze agrobiznesu</t>
  </si>
  <si>
    <t>P6U_U; P6S_UK  P6S_UU</t>
  </si>
  <si>
    <t>ZIP1_U20</t>
  </si>
  <si>
    <t>posługiwać się językiem obcym na poziomie B2 Europejskiego Systemu Opisu Kształcenia Językowego z użyciem specjalistycznej terminologii</t>
  </si>
  <si>
    <t>KOMPETENCJE SPOŁECZNE – jest gotów do:</t>
  </si>
  <si>
    <t>ZIP1_K01</t>
  </si>
  <si>
    <t>uznawania znaczenia wiedzy oraz jej krytycznej analizy i oceny w rozstrzyganiu problemów poznawczych i praktycznych z zakresu zarządzania i inżynierii produkcji w obszarze agrobiznesu</t>
  </si>
  <si>
    <t>P6U_K; P6S_KK</t>
  </si>
  <si>
    <t>ZIP1_K02</t>
  </si>
  <si>
    <t>kultywowania i upowszechniania wzorów właściwego postępowania, z uwzględnieniem zmieniających się potrzeb społecznych, w tym dotyczących racjonalnego wykorzystania zasobów produkcyjnych</t>
  </si>
  <si>
    <t>P6U_K; P6S_KR</t>
  </si>
  <si>
    <t>ZIP1_K03</t>
  </si>
  <si>
    <t>kreatywnego myślenia i działania oraz podejmowania decyzji w zakresie zarządzania i inżynierii produkcji w obszarze agrobiznesu, ze świadomością znaczenia aspektów technicznych i pozatechnicznych</t>
  </si>
  <si>
    <t>P6U_K; P6S_KO</t>
  </si>
  <si>
    <t>ZIP1_K04</t>
  </si>
  <si>
    <t>odpowiedzialnego pełnienia roli inżyniera w rozstrzyganiu problemów z zakresu techniki oraz inżynierii produkcji i przetwórstwa rolno-spożywczego w poszanowaniu etyki zawodowej</t>
  </si>
  <si>
    <t>ZIP1_K05</t>
  </si>
  <si>
    <t>współorganizowania działalności na rzecz środowiska społecznego, z uwzględnienim potrzeb i tradycji regionu</t>
  </si>
  <si>
    <t>TZ - dziedzina nauk inżynieryjno-technicznych, dyscyplina inżynieria mechaniczna</t>
  </si>
  <si>
    <t>SZ - dziedzina nauk społecznych, dyscyplina nauki o zarządzaniu i jakości</t>
  </si>
  <si>
    <t>Efekty uczenia się dla programu studiów obowiązującego od roku akad. 2019/2020</t>
  </si>
  <si>
    <t>Kwalifikacje umożliwiające uzyskanie kompetencji inżynierskich</t>
  </si>
  <si>
    <t>Symbol efektu kształcenia dla kierunku studiów</t>
  </si>
  <si>
    <t>P6S_WG</t>
  </si>
  <si>
    <t>podstawowe procesy zachodzące w cyklu życia urządzeń, obiektów i systemów technicznych</t>
  </si>
  <si>
    <t>P6S_WK</t>
  </si>
  <si>
    <t>podstawowe zasady tworzenia i rozwoju różnych form indywidualnej przedsiębiorczości</t>
  </si>
  <si>
    <t>UMIEJĘTNOŚCI - potrafi:</t>
  </si>
  <si>
    <t>P6S_UW</t>
  </si>
  <si>
    <t>planować i przeprowadzać eksperymenty, w tym pomiary i symulacje komputerowe, interpretować uzyskane wyniki i wyciągać wnioski</t>
  </si>
  <si>
    <t>przy identyfikacji i formułowaniu specyfikacji zadań inżynierskich oraz ich rozwiazywaniu:</t>
  </si>
  <si>
    <t>-   wykorzystywać metody analityczne, symulacyjne i eksperymentalne,</t>
  </si>
  <si>
    <t>-   dostrzegać ich aspekty systemowe i pozatechniczne, w tym aspekty etyczne,</t>
  </si>
  <si>
    <t>-   dokonać wstępnej oceny ekonomicznej proponowanych rozwiązań i podejmowanych działań inżynierskich</t>
  </si>
  <si>
    <t>dokonywać krytycznej analizy sposobu funkcjonowania istniejących rozwiązań technicznych i oceniać te rozwiązania</t>
  </si>
  <si>
    <t>projektować – zgodnie z zadaną specyfikacją – oraz wykonywać typowe dla kierunku studiów proste urządzenia, obiekty, systemy lub realizować procesy, używając odpowiednio dobranych metod, technik, narzędzi i materiałów</t>
  </si>
  <si>
    <t xml:space="preserve">rozwiązywać praktyczne zadania inżynierskie wymagające korzystania ze standardów i norm inżynierskich oraz stosowania technologii właściwych dla kierunku </t>
  </si>
  <si>
    <t>nie dotyczy</t>
  </si>
  <si>
    <t>wykorzystywać zdobyte w środowisku zajmującym się zawodowo działalnością inżynierską doświadczenie związane z utrzymaniem urządzeń, obiektów i systemów typowych dla kierunku studiów – w przypadku studiów o profilu praktycznym</t>
  </si>
  <si>
    <t>Opis programu studiów</t>
  </si>
  <si>
    <t>Jednostka Uczelni organizująca kształcenie na kierunku studiów:</t>
  </si>
  <si>
    <t>Wydział Inżynierii Produkcji i Energetyki</t>
  </si>
  <si>
    <t>Zarządzanie i inżynieria produkcji</t>
  </si>
  <si>
    <t>Klasyfikacja ISCED</t>
  </si>
  <si>
    <t>072 Podgrupa produkcji i przetwórstwa                                                                                                     0721 Przetwórstwo żywności</t>
  </si>
  <si>
    <t>Kod poziomu Polskiej Ramy Kwalifikacyjnej</t>
  </si>
  <si>
    <t>P6S</t>
  </si>
  <si>
    <t>Poziom studiów</t>
  </si>
  <si>
    <t>pierwszego stopnia</t>
  </si>
  <si>
    <t>Profil studiów</t>
  </si>
  <si>
    <t>Forma lub formy studiów</t>
  </si>
  <si>
    <t>stacjonarne</t>
  </si>
  <si>
    <t>Tytuł zawodowy nadawany absolwentom</t>
  </si>
  <si>
    <t>inżynier</t>
  </si>
  <si>
    <t>Język wykładowy</t>
  </si>
  <si>
    <t>polski</t>
  </si>
  <si>
    <t>Dziedzina nauk i dyscyplina naukowa lub dyscyplina artystyczna*</t>
  </si>
  <si>
    <t>dyscyplina wiodąca:</t>
  </si>
  <si>
    <t>Liczba semestrów</t>
  </si>
  <si>
    <t>Liczba punktów ECTS konieczna do ukończenia studiów na danym poziomie</t>
  </si>
  <si>
    <t>Łączna liczba punktów ECTS, jaką student musi uzyskać w ramach zajęć prowadzonych z bezpośrednim udziałem nauczycieli akademickich lub innych osób prowadzących zajęcia</t>
  </si>
  <si>
    <t>Łączna liczba punktów ECTS, którą student musi uzyskać w ramach zajęć z dziedziny nauk humanistycznych lub nauk społecznych</t>
  </si>
  <si>
    <t>Łączna liczba godzin zajęć</t>
  </si>
  <si>
    <t>Udział zajęć realizowanych w programie studiów przez nauczycieli akademickich i pracowników zatrudnionych w Uczelni jako podstawowym miejscu pracy</t>
  </si>
  <si>
    <t>dyscyplina uzupełniająca:</t>
  </si>
  <si>
    <t>Bilans ECTS</t>
  </si>
  <si>
    <t>Zajęcia związane z prowadzoną w Uczelni działalnością naukową</t>
  </si>
  <si>
    <t>w dyscyplinie</t>
  </si>
  <si>
    <t>z bezpo-średnim udziałem</t>
  </si>
  <si>
    <r>
      <t>Łącznie fakultatywne</t>
    </r>
    <r>
      <rPr>
        <b/>
        <vertAlign val="superscript"/>
        <sz val="10"/>
        <color theme="1"/>
        <rFont val="Arial Narrow"/>
        <family val="2"/>
        <charset val="238"/>
      </rPr>
      <t>***</t>
    </r>
  </si>
  <si>
    <t>1a</t>
  </si>
  <si>
    <t>Specjalność do wyboru - organizacja systemów produkcyjnych (OSP)</t>
  </si>
  <si>
    <t>1b</t>
  </si>
  <si>
    <t>Specjalność do wyboru - inżynieria systeów produkcyjnych (ISP)</t>
  </si>
  <si>
    <r>
      <t>Łącznie fakultatywne -  organizacja systemów produkcyjnych (OSP)</t>
    </r>
    <r>
      <rPr>
        <b/>
        <vertAlign val="superscript"/>
        <sz val="10"/>
        <color theme="1"/>
        <rFont val="Arial Narrow"/>
        <family val="2"/>
        <charset val="238"/>
      </rPr>
      <t>***</t>
    </r>
  </si>
  <si>
    <r>
      <t>Łącznie fakultatywne - inżynieria systemów produkcyjnych (ISP)</t>
    </r>
    <r>
      <rPr>
        <b/>
        <vertAlign val="superscript"/>
        <sz val="10"/>
        <color theme="1"/>
        <rFont val="Arial Narrow"/>
        <family val="2"/>
        <charset val="238"/>
      </rPr>
      <t>***</t>
    </r>
  </si>
  <si>
    <t>RAZEM W SEMESTRZE (A+B) -  organizacja systemów produkcyjnych (OSP)</t>
  </si>
  <si>
    <t>RAZEM W SEMESTRZE (A+B) - inżynieria systemów produkcyjnych (ISP)</t>
  </si>
  <si>
    <t>Organizacja systemów produkcyjnych (OSP)</t>
  </si>
  <si>
    <t>Razem dla programu studiów</t>
  </si>
  <si>
    <t>ZiIP -  organizacja systemów produkcyjnych (OSP)</t>
  </si>
  <si>
    <t>ZiIP - inżynieria systemów produkcyjnych</t>
  </si>
  <si>
    <t>Udział zajęć* związane z prowadzona w Uczelni działalnością naukową [%]</t>
  </si>
  <si>
    <t>Udział zajęć realizowanych z bezpośrednim udziałem prowadzącego [%]</t>
  </si>
  <si>
    <t>D</t>
  </si>
  <si>
    <t>Struktura ECTS wg dyscyplin  [%]</t>
  </si>
  <si>
    <t>-</t>
  </si>
  <si>
    <r>
      <t xml:space="preserve">Przedmioty z dziedzin nauki H lub S </t>
    </r>
    <r>
      <rPr>
        <b/>
        <vertAlign val="superscript"/>
        <sz val="10"/>
        <color theme="1"/>
        <rFont val="Arial Narrow"/>
        <family val="2"/>
        <charset val="238"/>
      </rPr>
      <t>***</t>
    </r>
  </si>
  <si>
    <t>1.</t>
  </si>
  <si>
    <t>2.</t>
  </si>
  <si>
    <t>3.</t>
  </si>
  <si>
    <t>)*</t>
  </si>
  <si>
    <t>Dla profilu kształcenia praktycznego – "kształtujące umiejętności praktyczne”, a dla profilu ogólnoakademickiego – „związane z prowadzoną w Uczelni działalnością naukową”</t>
  </si>
  <si>
    <t>)**</t>
  </si>
  <si>
    <t>Podawane w wymiarze realizowanym przez studenta</t>
  </si>
  <si>
    <t>)***</t>
  </si>
  <si>
    <t>Podawane w wymiarze realizowanym przez studenta - nie dotyczy kierunków studiów, które przyporządkowano do dyscyplin w ramach dziedzin nauk humanistycznych (H) lub nauk społecznych (S)</t>
  </si>
  <si>
    <t>Recenzje</t>
  </si>
  <si>
    <t>Sylabus przedmiotu</t>
  </si>
  <si>
    <t>Przedmiot:</t>
  </si>
  <si>
    <t>przedmiot obowiązkowy podstawowy</t>
  </si>
  <si>
    <t>zaliczenie na ocenę</t>
  </si>
  <si>
    <t>Wymagania wstępne</t>
  </si>
  <si>
    <t>brak</t>
  </si>
  <si>
    <t>Kod formy studiów oraz poziomu studiów</t>
  </si>
  <si>
    <t>SI</t>
  </si>
  <si>
    <t>Semestr studiów</t>
  </si>
  <si>
    <t>1</t>
  </si>
  <si>
    <t>Prowadzący przedmiot:</t>
  </si>
  <si>
    <t>Nazwa jednostki właściwej dla koordynatora</t>
  </si>
  <si>
    <t>Wydział Inżynierii Produkcji i Energetyki                                                                                                                      Katedra Inżynierii Produkcji, Logistyki i Informatyki Stosowanej</t>
  </si>
  <si>
    <t>Przedmiotowe efekty uczenia się:</t>
  </si>
  <si>
    <t>Odniesienie do (kod)</t>
  </si>
  <si>
    <t>efektu kierunkowego</t>
  </si>
  <si>
    <t>MAT_W1</t>
  </si>
  <si>
    <t>pojęcia dotyczące logiki matematycznej, zbiorów oraz funkcji regularnych</t>
  </si>
  <si>
    <t>MAT_W2</t>
  </si>
  <si>
    <t>podstawy rachunku wektorowego, podstawowe definicje i twierdzenia analizy matematycznej dotyczące własności funkcji oraz sposobów ich określania</t>
  </si>
  <si>
    <t>MAT_U1</t>
  </si>
  <si>
    <t>rozwiązywać równania i nierówności wymierne, znajdywać granice ciągów i funkcji, pochodne funkcji jednej zmiennej oraz wykonywać działania na wektorach</t>
  </si>
  <si>
    <t>MAT_U2</t>
  </si>
  <si>
    <t>klasyfikować funkcje, przeprowadzić analizę przebiegu zmienności funkcji oraz szkicować jej wykres</t>
  </si>
  <si>
    <t>MAT_U3</t>
  </si>
  <si>
    <t>stosować analizę matematyczną do badania ciągłości funkcji, szukania stycznych oraz asymptot funkcji jednej zmiennej</t>
  </si>
  <si>
    <t>KOMPETENCJE SPOŁECZNE - jest gotów do:</t>
  </si>
  <si>
    <t>MAT_K1</t>
  </si>
  <si>
    <t>ciągłego zdobywania wiedzy w celu doskonalenia poznania metod analizy matematycznej umożliwiających rozwiązywanie problemów praktycznych</t>
  </si>
  <si>
    <t>Treści nauczania:</t>
  </si>
  <si>
    <t>Wykłady</t>
  </si>
  <si>
    <t>godz.</t>
  </si>
  <si>
    <t>Tematyka zajęć</t>
  </si>
  <si>
    <r>
      <t>Podstawy zapisu matematycznego, koniunkcja, alternatywa, implikacja i równoważność, kwantyfikatory. Pojęcie f</t>
    </r>
    <r>
      <rPr>
        <sz val="11"/>
        <rFont val="Arial Narrow"/>
        <family val="2"/>
        <charset val="238"/>
      </rPr>
      <t xml:space="preserve">unkcji, dziedzina, przeciwdziedzina, </t>
    </r>
    <r>
      <rPr>
        <sz val="11"/>
        <color rgb="FF000000"/>
        <rFont val="Arial Narrow"/>
        <family val="2"/>
        <charset val="238"/>
      </rPr>
      <t>własności</t>
    </r>
    <r>
      <rPr>
        <sz val="11"/>
        <rFont val="Arial Narrow"/>
        <family val="2"/>
        <charset val="238"/>
      </rPr>
      <t xml:space="preserve"> funkcji, funkcja odwrotna do </t>
    </r>
    <r>
      <rPr>
        <sz val="11"/>
        <color rgb="FF000000"/>
        <rFont val="Arial Narrow"/>
        <family val="2"/>
        <charset val="238"/>
      </rPr>
      <t>danej</t>
    </r>
    <r>
      <rPr>
        <sz val="11"/>
        <color rgb="FFFF0000"/>
        <rFont val="Arial Narrow"/>
        <family val="2"/>
        <charset val="238"/>
      </rPr>
      <t>,</t>
    </r>
    <r>
      <rPr>
        <sz val="11"/>
        <rFont val="Arial Narrow"/>
        <family val="2"/>
        <charset val="238"/>
      </rPr>
      <t xml:space="preserve"> funkcja złożona. Przegląd funkcji elementarnych, funkcje cyklometryczne i ich własności.</t>
    </r>
  </si>
  <si>
    <t xml:space="preserve">Podstawy rachunku wektorowego na płaszczyźnie i w przestrzeni. Dodawanie, odejmowanie i mnożenie przez skalar wektorów, obliczanie iloczynu skalarnego, wektorowego i mieszanego wektorów. </t>
  </si>
  <si>
    <t>Ciągi nieskończone. Granice ciągów i ich własności, liczba Eulera, logarytm naturalny. Twierdzenie o trzech ciągach.</t>
  </si>
  <si>
    <t>Granica funkcji w punkcie i w nieskończoności, granice niewłaściwe. Własności granic: granica sumy, iloczynu, iloczynu funkcji przez liczbę, granica funkcji złożonej. Symbole nieoznaczone. Twierdzenie o trzech funkcjach. Granice jednostronne, ciągłość funkcji.</t>
  </si>
  <si>
    <t>Definicja pochodnej funkcji w punkcie. Funkcja różniczkowalna w punkcie i w przedziale. Pochodna sumy, iloczynu funkcji przez stałą, różnicy, iloczynu i ilorazu funkcji. Pochodne funkcji elementarnych. Pochodna funkcji złożonej. Geometryczna interpretacja pochodnej.</t>
  </si>
  <si>
    <t>Zastosowanie pochodnych. Związek między pochodną a monotonicznością funkcji. Ekstrema lokalne, wklęsłość, wypukłość wykresu funkcji, punkty przegięcia. Asymptoty poziome, pionowe i ukośne.</t>
  </si>
  <si>
    <t>Badanie przebiegu zmienności funkcji, zastosowania pochodnych do zadań z treścią. Zastosowanie pochodnych do przybliżonego rozwiązywania równań. Zastosowanie rachunku pochodnych do rozwiązywania problemów optymalizacyjnych.</t>
  </si>
  <si>
    <t>Realizowane efekty uczenia się</t>
  </si>
  <si>
    <t>Sposoby weryfikacji oraz zasady i kryteria oceny</t>
  </si>
  <si>
    <t>Ćwiczenia audytoryjne</t>
  </si>
  <si>
    <t>Literatura:</t>
  </si>
  <si>
    <t>Podstawowa</t>
  </si>
  <si>
    <t>Ptak M., Kopcińska J. 2015, Matematyka dla studentów kierunków technicznych i przyrodniczych, Wyd. Akapit, Toruń</t>
  </si>
  <si>
    <t>Krysicki W., Włodarski L. 2019, Analiza matematyczna w zadaniach. Wyd. PWN, Warszawa</t>
  </si>
  <si>
    <t>Uzupełniająca</t>
  </si>
  <si>
    <t>Gewert M, Skoczylas Z. 2012, Analiza matematyczna 1 : definicje, twierdzenia, wzory, wyd. Oficyna Wydawnicza GiS, Warszawa</t>
  </si>
  <si>
    <t>Struktura efektów uczenia się:</t>
  </si>
  <si>
    <t>Dziedzina - nauki inżynieryjno-techniczne, dyscyplina - inżynieria mechaniczna (TZ)</t>
  </si>
  <si>
    <r>
      <t>ECTS</t>
    </r>
    <r>
      <rPr>
        <vertAlign val="superscript"/>
        <sz val="11"/>
        <color rgb="FF000000"/>
        <rFont val="Arial Narrow"/>
        <family val="2"/>
        <charset val="238"/>
      </rPr>
      <t>*</t>
    </r>
  </si>
  <si>
    <t>Dziedzina - nauki społeczne, dyscyplina - nauki o zarządzaniu i jakości (SZ)</t>
  </si>
  <si>
    <t>Struktura aktywności studenta:</t>
  </si>
  <si>
    <t>zajęcia realizowane z bezpośrednim udziałem prowadzącego</t>
  </si>
  <si>
    <t>ćwiczenia i seminaria</t>
  </si>
  <si>
    <t>konsultacje</t>
  </si>
  <si>
    <t>udział w badaniach</t>
  </si>
  <si>
    <t>obowiązkowe praktyki i staże</t>
  </si>
  <si>
    <t>udział w egzaminie i zaliczeniach</t>
  </si>
  <si>
    <t>zajęcia realizowane z wykorzystaniem metod i technik kształcenia na odległość </t>
  </si>
  <si>
    <t>praca własna</t>
  </si>
  <si>
    <t>Sylabus obowiązujący od roku akad. 2023/2024</t>
  </si>
  <si>
    <r>
      <t>)</t>
    </r>
    <r>
      <rPr>
        <vertAlign val="superscript"/>
        <sz val="11"/>
        <color rgb="FF000000"/>
        <rFont val="Arial Narrow"/>
        <family val="2"/>
        <charset val="238"/>
      </rPr>
      <t>*</t>
    </r>
    <r>
      <rPr>
        <sz val="11"/>
        <color rgb="FF000000"/>
        <rFont val="Arial Narrow"/>
        <family val="2"/>
        <charset val="238"/>
      </rPr>
      <t xml:space="preserve"> - Podawane z dokładnością do 0,1 ECTS, gdzie 1 ECTS = 25-30 godz. zajęć</t>
    </r>
  </si>
  <si>
    <t>kod dyscypliny: TZ - inżynieria mechaniczna, SZ - nauki o zarządzaniu i jakości</t>
  </si>
  <si>
    <t>SL - stacjonarne, licencjackie; SI - stacjonarne, inżynierskie; SM - stacjonarne magisterskie; NI - niestacjonarne, inżynierskie; NM - niestacjonarne magisterskie</t>
  </si>
  <si>
    <t>Równania i nierówności wielomianowe i wymierne. Dzielenie wielomianów, schemat Hornera</t>
  </si>
  <si>
    <t>Pojęcie funkcji. Dziedzina, przeciwdziedzina, funkcja odwrotna, złożenie funkcji. Własności funkcji</t>
  </si>
  <si>
    <t>Rachunek wektorowy. Podstawowe działania na wektorach, iloczyn skalarny, wektorowy i mieszany, długość wektora</t>
  </si>
  <si>
    <t>Granice ciągów, liczba e, zastosowanie twierdzenia o trzech ciągach</t>
  </si>
  <si>
    <t>Granica funkcji w punkcie i w nieskończoności, granice niewłaściwe, własności granic. Granice jednostronne, ciągłość funkcji</t>
  </si>
  <si>
    <t>Pochodna funkcji, własności pochodnej</t>
  </si>
  <si>
    <t>Pochodna funkcji w punkcie, zastosowanie pochodnych, interpretacja geometryczna</t>
  </si>
  <si>
    <t>Monotoniczność i ekstrema lokalne funkcji</t>
  </si>
  <si>
    <t>Zastosowanie pochodnych w zadaniach optymalizacyjnych</t>
  </si>
  <si>
    <t>Asymptoty funkcji, wypukłość i wklęsłość funkcji</t>
  </si>
  <si>
    <t>Badanie przebiegu zmienności funkcji z wykorzystaniem rachunku różniczkowego</t>
  </si>
  <si>
    <t>egzamin</t>
  </si>
  <si>
    <t>Wydział Rolniczo - Ekonomiczny                                                                                                               Katedra Gleboznawstwa i Agrofizyki</t>
  </si>
  <si>
    <t>FIZ_W1</t>
  </si>
  <si>
    <t>FIZ_W2</t>
  </si>
  <si>
    <t>prawa fizyki niezbędne do zrozumienia procesów eksploatacji systemów technicznych</t>
  </si>
  <si>
    <t>FIZ_U1</t>
  </si>
  <si>
    <t>przeprowadzać obserwacje i pomiary fizyczne; analizować oraz interpretować ich wyniki wraz z niepewnościami</t>
  </si>
  <si>
    <t>FIZ_K1</t>
  </si>
  <si>
    <t xml:space="preserve">uznawania znaczenia wiedzy oraz jej krytycznej analizy i oceny w rozstrzyganiu problemów z zakresu fizyki </t>
  </si>
  <si>
    <t xml:space="preserve">Wielkości i wzorce fizyczne. Pomiar fizyczny i jego dokładność. Podstawowe oddziaływania w przyrodzie: grawitacyjne, elektromagnetyczne, słabe, silne. Wektory wraz z rachunkiem i skalary. Opis ruchu jednostajnego i jednostajnie przyspieszonego wraz z wprowadzeniem. </t>
  </si>
  <si>
    <t xml:space="preserve">Zasady dynamiki Newtona wraz z metodyką rozwiązywania zadań i problemów. Przykłady sił występujących w przyrodzie np.: grawitacji, dośrodkowa, ciężar, tarcie (w tym lepkość), wyporu. Siły i prawa dynamiki w ruchu obrotowym. </t>
  </si>
  <si>
    <t>Energia kinetyczna i potencjalna. Praca. Zasada zachowania energii w przyrodzie. Związek: energia - praca. Drgania. Siły sprężystości. Ruch harmoniczny: nietłumiony, tłumiony, wymuszony, rezonans. Energia w ruchu harmonicznym.</t>
  </si>
  <si>
    <t>Fale mechaniczne i elektromagnetyczne. Rodzaje fal w ośrodkach sprężystych. Widmo fal elektromagnetycznych - Tęcza Maxwella. Zjawiska związane z rozchodzeniem się fal: zasada Huygensa, zasada super pozycji fal, interferencja fal, zjawisko Dopplera, fala stojąca, fala uderzeniowa.</t>
  </si>
  <si>
    <t>Podstawowe pojęcia termodynamiki. Ciepło i temperatura. Zasady termodynamiki: 0-wa, I-sza, II-ga. Pochłanianie ciepła oraz bilans cieplny (przykładowe rachunki). Rozszerzalność cieplna i zastosowania. Procesy cieplne: przemiana adiabatyczna, izotermiczna, izochoryczna, izobaryczna proces cykliczny, rozprężenie swobodne. Mechanizmy przekazywania ciepła: przewodnictwo, konwekcja, promieniowanie.</t>
  </si>
  <si>
    <t>Elektryczność: przewodniki i izolatory. Ładunek elektryczny: dipol indukowany, elektryzowanie ciał, kwantowa natura. Prawo Coulomba. Prawo Gaussa.  Pole elektryczne: opis, natężenie i potencjał pola elektrycznego. Pojemność elektryczna oraz kondensator płaski. Prąd elektryczny: Prawo Ohma, I-sze i II-gie Prawo Kirchhoffa, przykłady SEM, proste układy elektryczne - konstrukcja i opis.</t>
  </si>
  <si>
    <t>Magnetyzm: doświadczenie Oersteda, magnetyzm ziemski. Pole magnetyczne: opis, indukcja magnetyczna, siła Lorentza. Prawo Biota-Savarta. Prawo Ampera. Prawo Faradaya. Reguła Lenza. Cewki - indukcyjność, samoindukcja. Materiały magnetyczne: diamagnetyki, paramagnetyki, ferromagnetyki.</t>
  </si>
  <si>
    <t>Elementy fizyki współczesnej: Zjawisko Fotoelektryczne, Zjawisko Comptona, Reakcje jądrowe, Dawki promieniowania jądrowego.</t>
  </si>
  <si>
    <t>FIZ_W1; FIZ_W2; FIZ_K1</t>
  </si>
  <si>
    <t xml:space="preserve">Egzamin pisemny w formie pytań i zadań otwartych.                                                                                              Udział w ocenie końcowej - 50%                                                                                                      </t>
  </si>
  <si>
    <t>Ćwiczenia laboratoryjne</t>
  </si>
  <si>
    <t>Wybór 6-ciu ćwiczeń laboratoryjnych z następujących zestawów:</t>
  </si>
  <si>
    <t xml:space="preserve">Wyznaczanie gęstości ciał stałych i cieczy. Wyznaczanie przyśpieszenia ziemskiego przy pomocy wahadła matematycznego i fizycznego. Pomiar ciężaru właściwego ciał stałych i cieczy przy pomocy wagi hydrostatycznej.  </t>
  </si>
  <si>
    <t>Wyznaczanie prędkości dźwięku w powietrzu i ciałach stałych. Wyznaczanie współczynnika rozszerzalności liniowej ciał stałych. Wyznaczanie współczynnika rozszerzalności objętościowej cieczy.  Wyznaczanie kalorymetryczne ciepła właściwego. Wyznaczanie ciepła topnienia lub wyznaczanie zmiany entropii układu.</t>
  </si>
  <si>
    <t>Wyznaczanie wilgotności względnej i bezwzględnej powietrza. Wyznaczanie współczynnika lepkości dynamicznej. Wyznaczanie współczynnika napięcia powierzchniowego cieczy.</t>
  </si>
  <si>
    <t>Wyznaczanie współczynnika sprawności urządzenia grzejnego na przykładzie grzałki elektrycznej i garnka elektrycznego. Badanie zjawiska elektrolizy i wyznaczanie współczynnika elektrochemicznego i stałej Faraday`a. Badanie zjawisk termoelektrycznych.</t>
  </si>
  <si>
    <t>Wyznaczanie oporu przewodników metodą mostka Wheatstone`a. Wyznaczanie siły elektromotorycznej i oporu wewnętrznego źródła napięcia stałego. Wyznaczanie charakterystyki diody półprzewodnikowej.</t>
  </si>
  <si>
    <t>Wyznaczanie zależności współczynnika załamania cieczy od stężenia przy pomocy refraktometru.  Absorpcjometryczne wyznaczanie stężenia roztworu. Wyznaczanie stężenia roztworów cukru przy pomocy polarymetru. Pomiar długości fali świetlnej przy pomocy siatki dyfrakcyjnej.</t>
  </si>
  <si>
    <t>FIZ_U1; FIZ_K1</t>
  </si>
  <si>
    <t>Halliday D., Resnick R., Walker J. 2012. Podstawy Fizyki; tom 1-5, PWN, Warszawa</t>
  </si>
  <si>
    <t>Materiały własne Zespołu Dydaktyków Fizyki w postaci internetowej:  https://fizyka.urk.edu.pl/ ; https://fizyka.urk.edu.pl/index/site/8194</t>
  </si>
  <si>
    <t xml:space="preserve">Szydłowski H. 2003. Pracownia fizyczna wspomagana komputerem, PWN, Warszawa </t>
  </si>
  <si>
    <t>Darmowy podręcznik akademicki online: Fizyka dla szkół wyższych,  tom 1-3, https://openstax.pl/podreczniki</t>
  </si>
  <si>
    <r>
      <t>ECTS</t>
    </r>
    <r>
      <rPr>
        <vertAlign val="superscript"/>
        <sz val="11"/>
        <rFont val="Arial Narrow"/>
        <family val="2"/>
        <charset val="238"/>
      </rPr>
      <t>*</t>
    </r>
  </si>
  <si>
    <r>
      <t>)</t>
    </r>
    <r>
      <rPr>
        <vertAlign val="superscript"/>
        <sz val="11"/>
        <rFont val="Arial Narrow"/>
        <family val="2"/>
        <charset val="238"/>
      </rPr>
      <t>*</t>
    </r>
    <r>
      <rPr>
        <sz val="11"/>
        <rFont val="Arial Narrow"/>
        <family val="2"/>
        <charset val="238"/>
      </rPr>
      <t xml:space="preserve"> - Podawane z dokładnością do 0,1 ECTS, gdzie 1 ECTS = 25-30 godz. zajęć</t>
    </r>
  </si>
  <si>
    <t>zjawiska fizyczne związane z procesami biologicznymi i chemicznymi</t>
  </si>
  <si>
    <t xml:space="preserve">Sprawozdanie w formie pisemnej z każdego przeprowadzonego ćwiczenia laboratoryjnego.                                                                                                                  Udział w ocenie końcowej - 25%                                                                                   Kolokwium ustne lub pisemne na każdych ćwiczeniach laboratoryjnych.                                                          Udział w ocenie końcowej - 25%   </t>
  </si>
  <si>
    <t xml:space="preserve">Wydział Inżynierii Produkcji i Energetyki                                                                                                Katedra Inżynierii Produkcji, Logistyki i Informatyki Stosowanej                                                                </t>
  </si>
  <si>
    <t>TIN_W1</t>
  </si>
  <si>
    <t>zagadnienia związane z wykorzystaniem technik komputerowych w inżynierii produkcji</t>
  </si>
  <si>
    <t>TIN_U1</t>
  </si>
  <si>
    <t>tworzyć dokumenty tekstowe oraz prezentacje graficzne z wykorzystaniem technik komputerowych</t>
  </si>
  <si>
    <t>TIN_U2</t>
  </si>
  <si>
    <t>przetwarzać dane i przeprowadzać obliczenia z wykorzystaniem aplikacji komputerowych</t>
  </si>
  <si>
    <t>TIN_K1</t>
  </si>
  <si>
    <t>poznawania i stosowania nowych technologii informatycznych z uwzglednienieniem możliwości ich zastosowania w obszarze inżynierii produkcji</t>
  </si>
  <si>
    <t>Zaliczenie pisemne w formie testu. 
Udział w ocenie końcowej -  35%</t>
  </si>
  <si>
    <t xml:space="preserve">Aplikacje użytkowe - edytory tekstów (MS Word). </t>
  </si>
  <si>
    <t xml:space="preserve">Aplikacje użytkowe - arkusze kalkulacyjne (MS Excel). </t>
  </si>
  <si>
    <t xml:space="preserve">Aplikacje użytkowe - grafika prezentacyjna (MS PowerPoint). </t>
  </si>
  <si>
    <t xml:space="preserve">Aplikacje użytkowe - bazy danych (MS Access). </t>
  </si>
  <si>
    <t>Praca w chmurze, aplikacje Google, Office 365, praca w zespole projektowym. </t>
  </si>
  <si>
    <t>TIN_U1, TIN_U2, TIN_K1</t>
  </si>
  <si>
    <t>Lambert J., Frye C. 2022. Excel 2021 i Microsoft 365 : krok po kroku.  APN, Warszawa</t>
  </si>
  <si>
    <t>Żarowska-Mazur A., Węglarz W. 2012. Access 2010 : praktyczny kurs. PWN, Warszawa</t>
  </si>
  <si>
    <t>Skulimowska A. 2013. Technologia informacyjna WORD 2007. Wydawnictwo UPH, Siedlce</t>
  </si>
  <si>
    <t>materiały zamieszczone na platformie elearningowej</t>
  </si>
  <si>
    <t>dokumentacja na stronach Microsoft oraz Google</t>
  </si>
  <si>
    <t>Obsługa urządzeń techniki komputerowej</t>
  </si>
  <si>
    <t>Korzystanie z platformy e-learning, USOS, oraz innych systemów na Wydziale</t>
  </si>
  <si>
    <t>Korzystanie z usług sieciowych</t>
  </si>
  <si>
    <t xml:space="preserve">Systemy operacyjne - podstawowe informacje </t>
  </si>
  <si>
    <t>Oprogramowanie Open Source</t>
  </si>
  <si>
    <t>System operacyjny Linux</t>
  </si>
  <si>
    <t>Komputerowe bazy danych</t>
  </si>
  <si>
    <t>MAT_U1; MAT_U2; MAT_U3; MAT_K1</t>
  </si>
  <si>
    <t>MAT_W1; MAT_W2; MAT_K1</t>
  </si>
  <si>
    <t>TIN_W1; TIN_K1</t>
  </si>
  <si>
    <t>przedmiot obowiązkowy kierunkowy</t>
  </si>
  <si>
    <t>Wydział Inżynierii Produkcji i Energetyki
Katedra Inżynierii Mechanicznej i Agrofizyki</t>
  </si>
  <si>
    <t>IMT_W1</t>
  </si>
  <si>
    <t xml:space="preserve">strukturalną budowę i fizyko-chemiczne właściwości podstawowych grup materiałów inżynierskich, zasady ich klasyfikacji oraz metody badania struktury i właściwości materiałów oraz surowców pochodzenia rolniczego i nierolniczego					</t>
  </si>
  <si>
    <t>IMT_W2</t>
  </si>
  <si>
    <t xml:space="preserve">zjawiska strukturalne zachodzące w materiałach pod wpływem oddziaływania energetycznego oraz metody wykorzystywane w analizie cyklu życia systemów technicznych					</t>
  </si>
  <si>
    <t>IMT_U1</t>
  </si>
  <si>
    <t xml:space="preserve">przeprowadzać obserwacje i pomiary właściwości podstawowych materiałów inżynierskich i surowców oraz analizować i interpretować uzyskane wyniki pomiarów					</t>
  </si>
  <si>
    <t>IMT_U2</t>
  </si>
  <si>
    <t xml:space="preserve">rozróżniać podstawowe grupy materiałów inżynierskich oraz dobierać je do zastosowań technicznych z uwzględnieniem ich właściwości fizyko-chemicznych, technologicznych oraz użytkowych, z zastosowaniem technologii informatycznych					</t>
  </si>
  <si>
    <t>IMT_K1</t>
  </si>
  <si>
    <t xml:space="preserve">krytycznej oceny posiadanej wiedzy i odbieranych treści z zakresu materiałoznawstwa oraz uznawania potrzeby ciągłego dokształcania się i podnoszenia kwalifikacji 					</t>
  </si>
  <si>
    <t>IMT_K2</t>
  </si>
  <si>
    <t xml:space="preserve">rzetelnego wykorzystania w praktyce zawodowej posiadanych kwalifikacji inżynierskich z zakresu materiałoznawstwa					</t>
  </si>
  <si>
    <t>Zaliczenie pisemne w formie pytań otwartych.
Udział w ocenie końcowej - 50%</t>
  </si>
  <si>
    <t>Zaliczenie pisemne w formie testu
Udział w ocenie końcowej - 20%
Zalicznie na ocenę projektu w modelu "peer learning" na platformie e-learningowej
Udział w ocenie końcowej - 10%</t>
  </si>
  <si>
    <t>Określanie współczynnika tarcia dla różnych materiałów - metoda równi pochyłej</t>
  </si>
  <si>
    <t>Zaliczenie pisemne (test po zakończeniu zajęć + zaliczenie sprawozdania)
Udział w ocenie końcowej - 20%</t>
  </si>
  <si>
    <t xml:space="preserve"> Ashby, Michael F. i inni.  1995. Materiały inżynierskie: Właściwości i zastosowania /Wydawnictwa Naukowo-Techniczne, Warszawa</t>
  </si>
  <si>
    <t>Biały W. 2021. Wybrane zagadnienia z wytrzymałości materiałów. Wyd. 1 dodr, Warszawa</t>
  </si>
  <si>
    <t>Łagowski P., Chomik Z. 2019. Materiały eksploatacyjne w rolnictwie. Kielce</t>
  </si>
  <si>
    <t>Klugmann-Radziemska E.,  Haponiuk J.T, Datta J., Formela K., Sienkiewicz M.,  Włoch M.2017. Nowoczesne technologie recyklingu materiałowego, Gdańsk</t>
  </si>
  <si>
    <t>Dobrzański L. A. 2006. Materiały inżynierskie i projektowanie materiałowe: podstawy nauki o materiałach i metaloznawstwo, Gliwice</t>
  </si>
  <si>
    <t>IMT_W1; IMT_W2; IMT_K1; IMT_K2</t>
  </si>
  <si>
    <t>Materia i jej składniki strukturalne - podstawy budowy krystalicznej oraz amorficznej materiałów, mikrostruktura materiałów.</t>
  </si>
  <si>
    <t xml:space="preserve">Podstawowe procesy wytwarzania materiałów oraz kształtowania ich struktury i właściwości metodami technologicznymi: krystalizacja, przemiany fazowe, dyfuzja, rekrystalizacja, odkształcenie sprężyste i plastyczne, obróbka cieplnoplastyczna, pokrycia i warstwy wierzchnie.											</t>
  </si>
  <si>
    <t>Podstawowe metody badania struktury i właściwości materiałów</t>
  </si>
  <si>
    <t>Techniczne stopy żelaza - stale, staliwa i żeliwa</t>
  </si>
  <si>
    <t>Metale nieżelazne i ich stopy</t>
  </si>
  <si>
    <t>Materiały spiekane i ceramiczne, szkła i ceramika szklana</t>
  </si>
  <si>
    <t>Materiały polimerowe, kompozytowe i nowoczesne materiały funkcjonalne oraz specjalne</t>
  </si>
  <si>
    <t>Analiza wykresów fazowych dla układów jednoskładnikowych</t>
  </si>
  <si>
    <t>Analiza wykresów fazowych dla układów dwuskładnikowych</t>
  </si>
  <si>
    <t>Obliczanie na podstawie wykresów fazowych składu mieszanin/stopów</t>
  </si>
  <si>
    <t>Obliczanie podstawych wartości w analizie wytrzymałości na rozciąganie (moduł Younga, Re, Rm)</t>
  </si>
  <si>
    <t>Podstawowe wielkości wykorzystywane w inżynierii materiałowej</t>
  </si>
  <si>
    <t>IMT_U2; IMT_K1</t>
  </si>
  <si>
    <t>Metody określania twardości metali - metody Rockwella, Brinella i Vickersa</t>
  </si>
  <si>
    <t>Metody określania gęstości i lepkości cieczy - metody wagi hydrostatycznej Hopplera i kubka wypływowego</t>
  </si>
  <si>
    <t>Metody określania gęstości ciał stałych - gestość właściwa, usypowa i porowatość złoża</t>
  </si>
  <si>
    <t>Analiza wytrzymałości materiałów polimerowych - test na rozciąganie oraz  udarność (Izod lub Charpy)</t>
  </si>
  <si>
    <t>Analiza wytrzymałości wybranych rodzajów drewna - ścislanie, zginanie i twardość metodą Janki</t>
  </si>
  <si>
    <t>Analiza wpływu obróbki cieplnej na strukturę metali - twardość metodą HRC, obserwacja metalograficzna</t>
  </si>
  <si>
    <t>IMT_U1; IMT_K1</t>
  </si>
  <si>
    <t>przedmiot podstawowy obowiązkowy</t>
  </si>
  <si>
    <t>Katedra Eksploatacji Maszyn, Ergonomii i Procesów Produkcyjnych</t>
  </si>
  <si>
    <t>EZS_W1</t>
  </si>
  <si>
    <t>funkcjonowanie ekosystemów, w tym zjawiska i procesy zachodzące w środowisku oraz przyczyny degradacji i dewastacji środowiska</t>
  </si>
  <si>
    <t>EZS_W2</t>
  </si>
  <si>
    <t>skutki środowiskowe działalności gospodarczej</t>
  </si>
  <si>
    <t>EZS_W3</t>
  </si>
  <si>
    <t xml:space="preserve">systemy zarządzania środowiskowego i zasady przeprowadzania przeglądu środowiskowego </t>
  </si>
  <si>
    <t>EZS_U1</t>
  </si>
  <si>
    <t>w oparciu o dostępne źródła informacji i dane ocenić oddziaływanie środowiskowe działalności rolniczej i nierolniczej</t>
  </si>
  <si>
    <t>TZ, SZ</t>
  </si>
  <si>
    <t>EZS_K1</t>
  </si>
  <si>
    <t>rozstrzygania dylematów i identyfkowania skutków wpływu działalności produkcyjnej na środowisko oraz ponoszenia odpowiedzialności za podejmowane decyzje</t>
  </si>
  <si>
    <t>Egzamin końcowy w formie pisemnej,  pytania otwarte. 
Udział w ocenie końcowej -50%.</t>
  </si>
  <si>
    <t>Zaliczenie ustne. Udział w ocenie końcowej przedmiotu 25%.</t>
  </si>
  <si>
    <t>Projekt końcowy. Udział w ocenie końcowej przedmiotu 25%.</t>
  </si>
  <si>
    <t>Holtzer M., Grabowska B. 2010. Podstawy ochrony środowiska z elementami zarządzania środowiskowego. Wydawnictwa AGH, Kraków</t>
  </si>
  <si>
    <t>Dobrzańska B., Dobrzański G., Kiełczewski D. 2008. Ochrona środowiska przyrodniczego.  PWN, Warszawa</t>
  </si>
  <si>
    <t>Karaczun Z. M., Indeka L. G. 1999. Ochrona środowiska.  Aries, Warszawa</t>
  </si>
  <si>
    <t>Kowal E., Kucińska-Landwójtowicz A., Misiołek A. 2013. Zarządzanie środowiskowe.  PWE. Warszawa</t>
  </si>
  <si>
    <t xml:space="preserve">Dyscyplina – </t>
  </si>
  <si>
    <t>dziedzina nauki inżynieryjno-techniczne, dyscyplina inżynieria mechaniczna (TZ)</t>
  </si>
  <si>
    <t>ECTS</t>
  </si>
  <si>
    <t>dziedzina nauki społeczne, dyscyplina nauki o zarządzaniu i jakości (SZ)</t>
  </si>
  <si>
    <t>Podstawowe pojęcia i prawa ekologiczne</t>
  </si>
  <si>
    <t>Źródła i skutki zanieczyszczenia powietrza</t>
  </si>
  <si>
    <t>Wpływ zanieczyszczeń powietrza na rośliny</t>
  </si>
  <si>
    <t>Źródła i skutki zanieczyszczenia wód</t>
  </si>
  <si>
    <t>Degradacja gleb</t>
  </si>
  <si>
    <t>Wpływ rolnictwa na środowisko</t>
  </si>
  <si>
    <t>Rolnictwo i przemysł a zmiany klimatyczne</t>
  </si>
  <si>
    <t>Systemy zarządzania środowiskowego</t>
  </si>
  <si>
    <t>EZS_W1; EZS_W2; EZS_W3; EZS_K1</t>
  </si>
  <si>
    <t>System ochrony środowiska w Polsce</t>
  </si>
  <si>
    <t>Problemy środowiskowe gospodarki odpadami</t>
  </si>
  <si>
    <t>Aspekty i wpływy środowiskowe działalności nierolniczej (studium przypadku)</t>
  </si>
  <si>
    <t>Aspekty i wpływy  środowiskowe działalności rolniczej (studium przypadku)</t>
  </si>
  <si>
    <t>Przegląd środowiskowy przedsiębiorstwa (projekt)</t>
  </si>
  <si>
    <t>EZS_U1; EZS_K1</t>
  </si>
  <si>
    <t xml:space="preserve">brak </t>
  </si>
  <si>
    <t>Wydział Inżynierii Produkcji i Energetyki                                                                                                                      Katedra Inżynierii Bioprocesów, Energetyki i Automatyzacji</t>
  </si>
  <si>
    <t>EKN_W1</t>
  </si>
  <si>
    <t xml:space="preserve">ZIP1_W11      </t>
  </si>
  <si>
    <t>EKN_W2</t>
  </si>
  <si>
    <t>zagregowane wielkości makroekonomiczne; mierzenie dochodu narodowego; znaczenie produkcyjności i czynniki, które wpływają na produkcyjność</t>
  </si>
  <si>
    <t>EKN_U1</t>
  </si>
  <si>
    <t xml:space="preserve">wykorzystać metody / narzędzia analizy ekonomicznej do oceny działań w przedsiębiorstwie, w tym: określić koszt alternatywny w danej sytuacji; obliczyć elastyczność popytu/podaży; obliczyć produkt krańcowy, przeciętny; policzyć koszty oraz zysk </t>
  </si>
  <si>
    <t xml:space="preserve">ZIP1_U14    </t>
  </si>
  <si>
    <t>EKN_K1</t>
  </si>
  <si>
    <t>łączenia wiedzy technicznej i pozatechnicznej, kreatywnego poszukiwania rozwiązań  oraz podejmowania decyzji w zakresie zarządzania i inżynierii produkcji w agrobiznesie</t>
  </si>
  <si>
    <t xml:space="preserve">ZIP1_K03    </t>
  </si>
  <si>
    <t xml:space="preserve">Wprowadzenie do ekonomii. Podstawowe pojęcia i narzędzia analizy stosowane w ekonomii. Dziesięć podstawowych zasad ekonomii. </t>
  </si>
  <si>
    <t xml:space="preserve">Podaż i popyt, czyli jak działają rynki. Producent jako podmiot gospodarujący. Struktury rynkowe przedsiębiorstw. </t>
  </si>
  <si>
    <t>Dane makroekonomiczne. Gospodarka realna w długim okresie. Inflacja, pieniądz i rynek pieniężny.</t>
  </si>
  <si>
    <t>Rynek pracy w ujęciu makroekonomicznym. Wahania cykliczne w gospodarce.</t>
  </si>
  <si>
    <t>EKN_W1; EKN_W2; EKN_K1</t>
  </si>
  <si>
    <t>Egzamin pisemny (w formie testu)                                                                                                      Udział w ocenie końcowej - 50%</t>
  </si>
  <si>
    <t xml:space="preserve">Pojęcia ekonomiczne. Narzędzia analizy stosowane w ekonomii. </t>
  </si>
  <si>
    <t xml:space="preserve">Podaż i popyt jako siły rynkowe. </t>
  </si>
  <si>
    <t>Elastyczność i jej zastosowania. Elementy teorii konsumenta i teorii producenta.</t>
  </si>
  <si>
    <t>Pomiar dochodu narodowego. Produkcja i wzrost. Oszczędności, inwestycje i sytstem finansowy.</t>
  </si>
  <si>
    <t>EK_U1; EKN_K1</t>
  </si>
  <si>
    <t>Zaliczenie pisemne (ocena z projektów i zadań pisemnych)                                                                                                 Udział w ocenie końcowej - 50%</t>
  </si>
  <si>
    <t>Gregory Mankiw N., Mark P.Taylor 2022. Mikroekonomia. Polskie Wydawnictwo Ekonomiczne, Warszawa</t>
  </si>
  <si>
    <t>Nasiłowski M. 2013. System rynkowy. Podstawy mikro i marko ekonomii Wyd. Key Text. Warszawa</t>
  </si>
  <si>
    <t>Uzupełniajaca</t>
  </si>
  <si>
    <t xml:space="preserve">Oleksiuk A., Białek J. 2008. Mikroekonomia.Wyd. Key Text. Warszawa   </t>
  </si>
  <si>
    <t>Milewski R., Kwiatkowski E. 2015. Podstawy ekonomii. PWN, Warszawa</t>
  </si>
  <si>
    <r>
      <t>ECTS</t>
    </r>
    <r>
      <rPr>
        <vertAlign val="superscript"/>
        <sz val="11"/>
        <color theme="1"/>
        <rFont val="Arial Narrow"/>
        <family val="2"/>
        <charset val="238"/>
      </rPr>
      <t>*</t>
    </r>
  </si>
  <si>
    <t xml:space="preserve"> </t>
  </si>
  <si>
    <r>
      <t>)</t>
    </r>
    <r>
      <rPr>
        <vertAlign val="superscript"/>
        <sz val="11"/>
        <color theme="1"/>
        <rFont val="Arial Narrow"/>
        <family val="2"/>
        <charset val="238"/>
      </rPr>
      <t>*</t>
    </r>
    <r>
      <rPr>
        <sz val="11"/>
        <color theme="1"/>
        <rFont val="Arial Narrow"/>
        <family val="2"/>
        <charset val="238"/>
      </rPr>
      <t xml:space="preserve"> - Podawane z dokładnością do 0,1 ECTS, gdzie 1 ECTS = 25-30 godz. zajęć</t>
    </r>
  </si>
  <si>
    <t>pojęcia ekonomiczne oraz zasady funkcjonowania rynku, w tym czynniki kształtujące popyt, podaż, równowagę rynkową; podstawowe rodzaje elastyczności; rodzaje konkurencji; podstawowe podmioty w gospodarce</t>
  </si>
  <si>
    <t>Wydział Inżynierii Produkcji i Energetyki                                                                                                                      Katedra Eksploatacji Maszyn, Ergonomii i Procesów Produkcyjnych</t>
  </si>
  <si>
    <t>SUR_W1</t>
  </si>
  <si>
    <t xml:space="preserve">ZIP1_W02     </t>
  </si>
  <si>
    <t>SUR_W2</t>
  </si>
  <si>
    <t xml:space="preserve">ZIP1_W13    </t>
  </si>
  <si>
    <t>SUR_U1</t>
  </si>
  <si>
    <t xml:space="preserve">ZIP1_U03    </t>
  </si>
  <si>
    <t>SUR_K1</t>
  </si>
  <si>
    <t>uznawania znaczenia wiedzy oraz jej krytycznej analizy i oceny w rozstrzyganiu problemów poznawczych i praktycznych z zakresu inżynierii produkcji roślinnej</t>
  </si>
  <si>
    <t xml:space="preserve">ZIP1_K01   </t>
  </si>
  <si>
    <t>SUR_K2</t>
  </si>
  <si>
    <t xml:space="preserve">ZIP1_K05 </t>
  </si>
  <si>
    <t>Podstawowe pojęcia i definicje z zakresu rolnictwa.</t>
  </si>
  <si>
    <t>Czynniki siedliska i ich wpływ na rozwój, plonowanie i jakość otrzymywanych plonów.</t>
  </si>
  <si>
    <t>Podstawy nawożenia roślin uprawnych.Rodzaje nawozów, skutki niedoboru lub nadmiaru poszczególnych pierwiastków.</t>
  </si>
  <si>
    <t>Wybrane zagadnienia z hodowli i nasiennictwa roślin uprawnych. Metody uzyskiwania nowych odmian. Dopuszczanie ich do obrotu.</t>
  </si>
  <si>
    <t>Uprawa roślin okopowych korzeniowych (burak cukrowy) i bulwiastych (ziemniak) jako podstawowych surowców do przemysłu spożywczego.</t>
  </si>
  <si>
    <t>Uprawa wybranych gatunków roślin przemysłowych oleistych (rzepak i gorczyca) z przeznaczeniem do produkcji oleju, biopaliwa i surowców dla przemysłu spożywczego.</t>
  </si>
  <si>
    <t>Uprawy roślin strączkowych, możliwości wykorzystania nasion i zielonki, wpływ na właściwości fizyczne, chemiczne i biologiczne gleby, postęp biologiczny w uprawie roślin strączkowych, siew czysty i mieszany, zbiór, ustalanie terminu, uzyskiwane plony.</t>
  </si>
  <si>
    <t>SUR_W1; SUR_W2; SUR_K1; SUR_K2</t>
  </si>
  <si>
    <t>Egzamin pisemny w formie testu.                                                                                                                      Udział w ocenie końcowej - 50%</t>
  </si>
  <si>
    <t>Mikroskop jako narzędzie w poznaniu budowy anatomicznej roślin. Własnoręczne wykonywanie preparatów mikroskopowych.</t>
  </si>
  <si>
    <t>Poznawanie budowy morfologicznej i tkanek użytkowych organów roślin uprawnych.</t>
  </si>
  <si>
    <t>Fazy rozwojowe zbóż, cechy diagnostyczne gatunków zbóż należących do podrodziny wiechlinowatych, prosowatych oraz gryki (materiał świeży i zielnikowy). Rozpoznawanie faz rozwojowych orazoraz określanie ich właściwości (przekroje ziarniaków obserwacje pod mikroskopem).</t>
  </si>
  <si>
    <t>Rośliny okopowe korzeniowe i bulwiaste, przydatność przetwórcza, budowa morfologiczna i anatomiczna, materiał siewny i sadzeniakowy.</t>
  </si>
  <si>
    <t>Rośliny motylkowe grubonasienne (materiał zielnikowy, rozpoznawanie nasion poszczególnych gatunków uprawianych w Polsce oraz określanie ich właściwości).</t>
  </si>
  <si>
    <t>Zaliczenie ustne  i ocena sprawozdań z ćwiczeń                                                                                                    Udział w ocenie końcowej - 30%</t>
  </si>
  <si>
    <t>Ćwiczenia projektowe</t>
  </si>
  <si>
    <t>Projekt płodozmianu i technologii uprawy wykorzystywanych roślin rolniczych z przeznaczeniem plonu jako surowca w wybranych gałęziach przemysłu.</t>
  </si>
  <si>
    <t>Zaliczenie ustne  projektu.                                                                                                                                  Udział w ocenie końcowej - 20%</t>
  </si>
  <si>
    <t xml:space="preserve"> Kotecki A. (red.). 2020.  Uprawa roślin. T. 1-3, Wrocław</t>
  </si>
  <si>
    <t xml:space="preserve">Duczmal K., Tucholska H. (red.). 2000. Nasiennictwo t. I i II, PWRiL, Poznań </t>
  </si>
  <si>
    <t>Grzebisz W. 2008. Nawożenie roślin uprawnych. Cz. 1. Podstawy nawożenia,  PWRiL Poznań</t>
  </si>
  <si>
    <t>Kuczewski J. 2007. Mechanizacja rolnictwa: maszyny i urządzenia do produkcji roślinnej i zwiwrzęcej. SGGW, Warszawa</t>
  </si>
  <si>
    <t>Szweykowska A., Szweykowski J. 2002. Morfologia. PWN, Warszawa</t>
  </si>
  <si>
    <t>Tarkowski Cz. 1999.  Genetyka, hodowla roślin, nasiennictwo. WAR, Lublin</t>
  </si>
  <si>
    <t>prawa funkcjonowania agroekosystemów oraz wpływ procesów biologicznych i chemiczno-fizycznych na plonowanie roślin</t>
  </si>
  <si>
    <t>SUR_U1; SUR_K1; SUR_K2</t>
  </si>
  <si>
    <t xml:space="preserve"> 1</t>
  </si>
  <si>
    <t>Wydział Inżynierii Produkcji i Energetyki                                                                                                                      Katedra Inżynierii Mechanicznej i Agrofizyki</t>
  </si>
  <si>
    <t>GIN_W1</t>
  </si>
  <si>
    <t>zasady tworzenia rysunku technicznego i grafiki inżynierskiej stosowane w opracowaniu dokumentacji technicznej projektowanych urządzeń i systemów technicznych</t>
  </si>
  <si>
    <t>GIN_W2</t>
  </si>
  <si>
    <t>technologie informatyczne i ich zastosowanie do tworzenia dokumentacji technicznej przydatnej przy rozwiązywaniu zadań inżynierskich</t>
  </si>
  <si>
    <t>GIN_U1</t>
  </si>
  <si>
    <t>na podstawie danych z różnych źródeł, posługując się zasadami rysunku technicznego, tworzyć dokumentację projektową</t>
  </si>
  <si>
    <t>GIN_U2</t>
  </si>
  <si>
    <t>GIN_K1</t>
  </si>
  <si>
    <t xml:space="preserve">ciągłego dokształcania się w celu podnoszenia kompetencji z zakresu grafiki inżynierskiej </t>
  </si>
  <si>
    <t>GIN_K2</t>
  </si>
  <si>
    <t>przestrzegania zasad tworzenia rysunku technicznego i grafiki inżynierskiej w pracy zawodowej</t>
  </si>
  <si>
    <t xml:space="preserve">Podstawy rysunku technicznego:
rodzaje linii rysunkowych i ich zastosowanie, podziałki rysunkowe, formaty arkuszy rysunkowych, tabliczki rysunkowe. </t>
  </si>
  <si>
    <t>Zasady rzutowania: rzutowanie prostokątne, rzutowanie aksonometryczne.</t>
  </si>
  <si>
    <t>Wymiarowanie w rysunku technicznym.</t>
  </si>
  <si>
    <t>Przenikanie brył: rzutowanie przenikających się walców i otworów walcowych, rzutowanie przenikających się prostopadłościanów z walcami.</t>
  </si>
  <si>
    <t>Widoki i przekroje w rysunku technicznym: przekroje, sposoby oznaczania i kreskowania, zasady wykonywania, pół i ćwierćwidoków.</t>
  </si>
  <si>
    <t>Połączenia rozłączne i nierozłączne – zasady rysowania, stopnie uproszczenia.</t>
  </si>
  <si>
    <t>Zaliczenie pisemne (forma: zadania rysunkowe). 
Udział w ocenie końcowej -60%</t>
  </si>
  <si>
    <t>Aplikacja AutoCAD podstawy pracy z programem: podstawowe polecenia rysunkowe: linia, polilinia, wielobok, okrąg, elipsa, łuk; sposoby wyboru utworzonych obiektów; modyfikacja i zmiana atrybutów obiektów; polecenia kopiuj; przesuń, odsuń; lustro itp., tworzenie warstw rysunkowych; wprowadzanie tekstu, styl tekstu, ustawienia wydruku.</t>
  </si>
  <si>
    <t>Rzutowanie prostokątne w programie AutoCAD (metoda europejska).  Projekt obejmuje zaprojektowanie i wykonanie rysunków brył w rzutach prostokątnych.</t>
  </si>
  <si>
    <t>Aksonometria (dimetria ukośna) w programie AutoCAD. Projekt obejmuje zaprojektowanie i wykonanie rysunków brył w dimetrii ukośnej.</t>
  </si>
  <si>
    <t>Aksonometria (izometria) w programie AutoCAD. Projekt obejmuje zaprojektowanie i wykonanie rysunków brył w izometrii.</t>
  </si>
  <si>
    <t xml:space="preserve">Wymiarowanie przykładowych i zaprojektowanych samodzielnie elementów. Projekt obejmuje zaprojektowanie bryły i wykonanie jej wymiarowania wg zasad rysunku technicznego. </t>
  </si>
  <si>
    <t>Przekroje modeli i zaprojektowanych brył. Projekt obejmuje wykonanie, wg zasad rysunku technicznego, rysunków przekrojów brył. Projekt wykonywany w programie AutoCAD, z wprowadzeniem narzędzi kreskowania.</t>
  </si>
  <si>
    <t xml:space="preserve">Półwidoki, półprzekroje, uproszczenia w rysunku technicznym. </t>
  </si>
  <si>
    <t>Wprowadzenie do modelowania przestrzennego. Zapoznanie z funkcjami tworzenia modeli bryłowych, praca w przestrzeni 3D (widoki, układ współrzędnych, orbita). Operacje na bryłach (polecenia suma, różnica, cześć wspólna).</t>
  </si>
  <si>
    <t xml:space="preserve"> Zaliczenie pisemne (ocena z projektów).   
 Udział w ocenie końcowej -40%</t>
  </si>
  <si>
    <t>Kania L. 2007 Podstawy programu AutoCAD - modelowanie 3D Politechnika Częstochowska, Częstochowa</t>
  </si>
  <si>
    <t>Skupnik D., Markiewicz R. 2013. Rysunek techniczny maszynowy i komputerowy
zapis konstrukcji WNiT, Warszawa</t>
  </si>
  <si>
    <t>Osiński J. 1994. Wspomagane komputerowo projektowanie typowych zespołów i elementów maszyn PWN, Warszawa</t>
  </si>
  <si>
    <t>Normy rysunkowe</t>
  </si>
  <si>
    <t>efektywnie wykorzystywać aplikacje wspomagające projektowanie do realizacji projektów inżynierskich</t>
  </si>
  <si>
    <t>GIN_W1; GIN_W2; GIN_K1; GIN_K2</t>
  </si>
  <si>
    <t>GIN_U1; GIN_U2</t>
  </si>
  <si>
    <t>Dobrzańki T. 2016. Rysunek techniczny maszynowy PWN, Warszawa</t>
  </si>
  <si>
    <t>Sydor M. 2009. Wprowadzenie do CAD. Podstawy komputerowo wspomaganego
projektowania. PWN, Warszawa</t>
  </si>
  <si>
    <t>2</t>
  </si>
  <si>
    <t>MSO_W1</t>
  </si>
  <si>
    <t>pojęcia z zakresu rachunku macierzowego oraz podstawowe metody rachunku całkowego</t>
  </si>
  <si>
    <t>MSO_W2</t>
  </si>
  <si>
    <t>MSO_U1</t>
  </si>
  <si>
    <t>MSO_U2</t>
  </si>
  <si>
    <t>wykorzystać poznane metody i narzędzia matematyczne do opisu zjawisk i procesów technicznych, ze szczególnym uwzględnieniem wykorzystania narzędzi informatycznych do analizy, obliczeń, symulacji oraz wizualizacji wyników</t>
  </si>
  <si>
    <t>MSO_U3</t>
  </si>
  <si>
    <t>zestawiać dane oraz określać miary i wykorzystywać metody statystyczne do wyznaczania zależności oraz statystycznej analizy danych</t>
  </si>
  <si>
    <t>MSO_K1</t>
  </si>
  <si>
    <t>ciągłego zdobywania wiedzy w celu doskonalenia poznania metod rachunku całkowego i macierzowego oraz analizy statystycznej, umożliwiających rozwiązywanie problemów praktycznych</t>
  </si>
  <si>
    <t>Macierz. Działania na macierzach. Transponowanie macierzy, macierz dopełnień algebraicznych, macierz odwrotna. Wyznaczniki i ich własności, rozwinięcie La Place’a.</t>
  </si>
  <si>
    <t>Rząd macierzy. Układy równań liniowych. Twierdzenie Cramera. Twierdzenie Kroneckera – Capelliego. Metoda Gaussa.</t>
  </si>
  <si>
    <t>Rachunek prawdopodobieństwa. Zmienna losowa, dystrybuanta, gęstość, parametry pozycyjne, momenty. Rozkłady zmiennych losowych. Reguła „trzech sigm”.</t>
  </si>
  <si>
    <t>Wstęp do statystyki. Empiryczne odpowiedniki pojęć z prawdopodobieństwa. Dobór zmiennych do modelu. Regresja, metoda najmniejszych kwadratów, korelacje zmiennych. Prezentacja danych, miary statystyczne. Trend liniowy i krzywoliniowy.</t>
  </si>
  <si>
    <t>Całka nieoznaczona. Podstawowe własności rachunku całkowego, całkowanie przez części i przez podstawienie.</t>
  </si>
  <si>
    <t>Całka oznaczona. Interpretacja geometryczna całki, całki niewłaściwe. Zastosowanie całek do obliczania długości łuków, pól i objętości brył.</t>
  </si>
  <si>
    <t>Liczby zespolone. Postać trygonometryczna liczby zespolonej. Twierdzenie de Moivre’a. Kombinacja liniowa wektorów, liniowa zależność i niezależność wektorów, baza przestrzeni liniowej.</t>
  </si>
  <si>
    <t>Podstawy rachunku macierzowego. Wyznacznik macierzy i jego własności, rozwinięcie La Place’a.</t>
  </si>
  <si>
    <t>Macierz transponowana, macierz dopełnień algebraicznych, macierz odwrotna. Rząd macierzy.</t>
  </si>
  <si>
    <t>Wykorzystanie rachunku macierzowego do rozwiązywania układów równań liniowych. Wykorzystanie twierdzeń do rozwiązywania układów z parametrem.</t>
  </si>
  <si>
    <t>Funkcja pierwotna. Pojęcie całki nieoznaczonej. Podstawowe własności całki. Całkowanie przez części i przez podstawianie.</t>
  </si>
  <si>
    <t>Całka oznaczona. Podstawowe własności całki oznaczonej. Zastosowanie całek do obliczania pól powierzchni.</t>
  </si>
  <si>
    <t>Wstęp do środowisk obliczeniowych.</t>
  </si>
  <si>
    <t>Rozwiązywanie problemów z zakresu rachunku macierzowego wykorzystując środowiska obliczeniowe.</t>
  </si>
  <si>
    <t>Zastosowanie rachunku różniczkowego i całkowego do obliczania długości łuków, pól powierzchni i objętości brył z zastosowaniem środowisk obliczeniowych.</t>
  </si>
  <si>
    <t>Modelowanie wykresów i obiektów 2D i 3D.</t>
  </si>
  <si>
    <t>Zastosowanie technologii informatycznych do obliczeń z zakresu rachunku różniczkowego, całkowego oraz liczb zespolonych.</t>
  </si>
  <si>
    <t>Zmienna losowa, wybrane przykłady zmiennych losowych. Rozkład normalny.</t>
  </si>
  <si>
    <t>Prezentacja danych, miary statystyczne.</t>
  </si>
  <si>
    <t>Korelacja, współczynnik korelacji liniowej.</t>
  </si>
  <si>
    <t>Regresja liniowa i krzywoliniowa. Współczynnik regresji, współczynnik determinacji.</t>
  </si>
  <si>
    <t>Ptak M., Kopcińska J. 2015. Matematyka dla studentów kierunków technicznych i przyrodniczych, Wyd. Akapit, Toruń</t>
  </si>
  <si>
    <t>Krysicki W., Włodarski L. 2019. Analiza matematyczna w zadaniach. Wyd. PWN, Warszawa</t>
  </si>
  <si>
    <t>Sobczyk M. 2002. Statystyka, Wyd. PWN, Warszawa</t>
  </si>
  <si>
    <t xml:space="preserve">wiedza z zakresu analizy matematycznej </t>
  </si>
  <si>
    <t>zagadnienia rachunku prawdopodobieństwa, metody i narzędzia stosowane w statystyce z elementami komputerowego opracowania danych</t>
  </si>
  <si>
    <t>wykonać obliczenia z zakresu rachunku całkowego i macierzowego oraz rozwiązywać układy równań, także z parametrem</t>
  </si>
  <si>
    <t>MSO_W1; MSO_W2; MSO_K1</t>
  </si>
  <si>
    <t>MSO_U1; MSO_K1</t>
  </si>
  <si>
    <t>MSO_U2; MSO_K1</t>
  </si>
  <si>
    <t>MSO_U3; MSO_K1</t>
  </si>
  <si>
    <t>Wydział Technologii Żywności                                                                                                              Katedra Chemii</t>
  </si>
  <si>
    <t>CHE_W1</t>
  </si>
  <si>
    <t>najważniejsze reakcje i wielkości chemiczne będące podstawą do rozwiązywania 
problemów inżynierskich</t>
  </si>
  <si>
    <t xml:space="preserve">ZIP1_W02 </t>
  </si>
  <si>
    <t>CHE_W2</t>
  </si>
  <si>
    <t xml:space="preserve">ZIP1_W02       </t>
  </si>
  <si>
    <t>CHE_U1</t>
  </si>
  <si>
    <t>zbierać istotne informacje z zaplanowanych i prawidłowo przeprowadzonych doświadczeń chemicznych</t>
  </si>
  <si>
    <t>CHE_U2</t>
  </si>
  <si>
    <t>opracowywać i analizować uzyskane wyniki i wyciągać wnioski w obszarze chemii</t>
  </si>
  <si>
    <t>CHE_K1</t>
  </si>
  <si>
    <t>ciągłego zdobywania wiedzy w celu poznania praw rządzących procesami chemicznymi oraz samodoskonalenia umożliwiającego rozwiązywanie problemów praktycznych</t>
  </si>
  <si>
    <t>Budowa materii, atom, cząstki elementarne, jądro atomowe, izotopy - zastosowanie, alotropia.</t>
  </si>
  <si>
    <t>Struktura elektronowa atomu, liczby kwantowe, orbitale atomowe, konfiguracja elektronowa pierwiastków.</t>
  </si>
  <si>
    <t xml:space="preserve">Układ okresowy pierwiastków. Właściwości pierwiastków wynikające z ich położenia w układzie okresowym. </t>
  </si>
  <si>
    <t>Elektroujemność. Rodzaje wiązań chemicznych i wpływ rodzaju wiązania na właściwości związku chemicznego.</t>
  </si>
  <si>
    <t>Podstawowe pojęcia i prawa chemiczne. Prawo zachowania masy, stałości składu, prawo Avogadro. Współczesne poglądy na budowę atomu.</t>
  </si>
  <si>
    <t xml:space="preserve">Typy reakcji chemicznych. Szybkość reakcji. Reakcje nieodwracalne i odwracalne, stan równowagi, reguła przekory. </t>
  </si>
  <si>
    <t>Roztwory nienasycone, nasycone, krystalizacja. Sposoby wyrażania stężeń roztworów. Przeliczanie stężeń.</t>
  </si>
  <si>
    <t xml:space="preserve">Elektrolity. Dysocjacja elektrolityczna, stała i stopień dysocjacji, prawo rozcieńczeń Ostwalda. </t>
  </si>
  <si>
    <t xml:space="preserve">Autodysocjacja wody, iloczyn jonowy wody, wykładnik stężenia jonów wodorowych pH i wodorotlenowych pOH. </t>
  </si>
  <si>
    <t>Wyznaczanie pH roztworów, hydroliza soli, odczyn roztworów soli, roztwory buforowe.</t>
  </si>
  <si>
    <t>Iloczyn rozpuszczalności, związki trudno rozpuszczalne, reakcje wytrącania osadów.</t>
  </si>
  <si>
    <t xml:space="preserve">Teorie kwasów i zasad. Hydroliza soli, roztwory buforowe. </t>
  </si>
  <si>
    <t>Układy koloidalne: charakterystyka, podział i metody otrzymywania. Budowa cząstek koloidalnych. Koagulacja i peptyzacja koloidów.</t>
  </si>
  <si>
    <t xml:space="preserve">Reakcje utleniania-redukcji. Bilansowanie reakcji redoks. </t>
  </si>
  <si>
    <t>Szereg elektrochemiczny, potencjały elektrodowe, elektrody I-go i II-go rodzaju. Ogniwa galwaniczne.</t>
  </si>
  <si>
    <t>CHE_W1; CHE_W2; CHE_K1</t>
  </si>
  <si>
    <t>Egzamin pisemny.
Udział w ocenie końcowej - 50%</t>
  </si>
  <si>
    <t>Regulamin pracowni, zasady BHP. Zasady pracy z odczynnikami chemicznymi (zagrożenia i środki ostrożności). Odpady chemiczne i ich utylizacja. Szkło laboratoryjne i podstawowy sprzęt w laboratorium chemicznym. Podstawowe czynności laboratoryjne.</t>
  </si>
  <si>
    <t>Klasyfikacja związków nieorganicznych. Zapis wzorów sumarycznych i strukturalnych tych związków.</t>
  </si>
  <si>
    <t>Klasyfikacja reakcji związków nieorganicznych. Przeprowadzenie reakcji chemicznych. Zapis równań reakcji. Formułowanie obserwacji i wniosków. Obliczenia stechiometryczne.</t>
  </si>
  <si>
    <r>
      <t>Analiza jakościowa soli. Reakcje charakterystyczne niektórych kationów: Pb</t>
    </r>
    <r>
      <rPr>
        <vertAlign val="superscript"/>
        <sz val="11"/>
        <color indexed="8"/>
        <rFont val="Arial Narrow"/>
        <family val="2"/>
        <charset val="238"/>
      </rPr>
      <t>2+</t>
    </r>
    <r>
      <rPr>
        <sz val="11"/>
        <color indexed="8"/>
        <rFont val="Arial Narrow"/>
        <family val="2"/>
        <charset val="238"/>
      </rPr>
      <t xml:space="preserve"> , Cu</t>
    </r>
    <r>
      <rPr>
        <vertAlign val="superscript"/>
        <sz val="11"/>
        <color indexed="8"/>
        <rFont val="Arial Narrow"/>
        <family val="2"/>
        <charset val="238"/>
      </rPr>
      <t>2+</t>
    </r>
    <r>
      <rPr>
        <sz val="11"/>
        <color indexed="8"/>
        <rFont val="Arial Narrow"/>
        <family val="2"/>
        <charset val="238"/>
      </rPr>
      <t>, Co</t>
    </r>
    <r>
      <rPr>
        <vertAlign val="superscript"/>
        <sz val="11"/>
        <color indexed="8"/>
        <rFont val="Arial Narrow"/>
        <family val="2"/>
        <charset val="238"/>
      </rPr>
      <t>2+</t>
    </r>
    <r>
      <rPr>
        <sz val="11"/>
        <color indexed="8"/>
        <rFont val="Arial Narrow"/>
        <family val="2"/>
        <charset val="238"/>
      </rPr>
      <t>, Fe</t>
    </r>
    <r>
      <rPr>
        <vertAlign val="superscript"/>
        <sz val="11"/>
        <color indexed="8"/>
        <rFont val="Arial Narrow"/>
        <family val="2"/>
        <charset val="238"/>
      </rPr>
      <t>2+</t>
    </r>
    <r>
      <rPr>
        <sz val="11"/>
        <color indexed="8"/>
        <rFont val="Arial Narrow"/>
        <family val="2"/>
        <charset val="238"/>
      </rPr>
      <t>, Fe</t>
    </r>
    <r>
      <rPr>
        <vertAlign val="superscript"/>
        <sz val="11"/>
        <color indexed="8"/>
        <rFont val="Arial Narrow"/>
        <family val="2"/>
        <charset val="238"/>
      </rPr>
      <t>3+</t>
    </r>
    <r>
      <rPr>
        <sz val="11"/>
        <color indexed="8"/>
        <rFont val="Arial Narrow"/>
        <family val="2"/>
        <charset val="238"/>
      </rPr>
      <t>, Ni</t>
    </r>
    <r>
      <rPr>
        <vertAlign val="superscript"/>
        <sz val="11"/>
        <color indexed="8"/>
        <rFont val="Arial Narrow"/>
        <family val="2"/>
        <charset val="238"/>
      </rPr>
      <t>2+</t>
    </r>
    <r>
      <rPr>
        <sz val="11"/>
        <color indexed="8"/>
        <rFont val="Arial Narrow"/>
        <family val="2"/>
        <charset val="238"/>
      </rPr>
      <t>, Cr</t>
    </r>
    <r>
      <rPr>
        <vertAlign val="superscript"/>
        <sz val="11"/>
        <color indexed="8"/>
        <rFont val="Arial Narrow"/>
        <family val="2"/>
        <charset val="238"/>
      </rPr>
      <t>3+</t>
    </r>
    <r>
      <rPr>
        <sz val="11"/>
        <color indexed="8"/>
        <rFont val="Arial Narrow"/>
        <family val="2"/>
        <charset val="238"/>
      </rPr>
      <t>, Al</t>
    </r>
    <r>
      <rPr>
        <vertAlign val="superscript"/>
        <sz val="11"/>
        <color indexed="8"/>
        <rFont val="Arial Narrow"/>
        <family val="2"/>
        <charset val="238"/>
      </rPr>
      <t>3+</t>
    </r>
    <r>
      <rPr>
        <sz val="11"/>
        <color indexed="8"/>
        <rFont val="Arial Narrow"/>
        <family val="2"/>
        <charset val="238"/>
      </rPr>
      <t>, Zn</t>
    </r>
    <r>
      <rPr>
        <vertAlign val="superscript"/>
        <sz val="11"/>
        <color indexed="8"/>
        <rFont val="Arial Narrow"/>
        <family val="2"/>
        <charset val="238"/>
      </rPr>
      <t>2+</t>
    </r>
    <r>
      <rPr>
        <sz val="11"/>
        <color indexed="8"/>
        <rFont val="Arial Narrow"/>
        <family val="2"/>
        <charset val="238"/>
      </rPr>
      <t>, Mg</t>
    </r>
    <r>
      <rPr>
        <vertAlign val="superscript"/>
        <sz val="11"/>
        <color indexed="8"/>
        <rFont val="Arial Narrow"/>
        <family val="2"/>
        <charset val="238"/>
      </rPr>
      <t>2+</t>
    </r>
    <r>
      <rPr>
        <sz val="11"/>
        <color indexed="8"/>
        <rFont val="Arial Narrow"/>
        <family val="2"/>
        <charset val="238"/>
      </rPr>
      <t>, NH</t>
    </r>
    <r>
      <rPr>
        <vertAlign val="subscript"/>
        <sz val="11"/>
        <color indexed="8"/>
        <rFont val="Arial Narrow"/>
        <family val="2"/>
        <charset val="238"/>
      </rPr>
      <t>4</t>
    </r>
    <r>
      <rPr>
        <vertAlign val="superscript"/>
        <sz val="11"/>
        <color indexed="8"/>
        <rFont val="Arial Narrow"/>
        <family val="2"/>
        <charset val="238"/>
      </rPr>
      <t>+</t>
    </r>
    <r>
      <rPr>
        <sz val="11"/>
        <color indexed="8"/>
        <rFont val="Arial Narrow"/>
        <family val="2"/>
        <charset val="238"/>
      </rPr>
      <t>, Na</t>
    </r>
    <r>
      <rPr>
        <vertAlign val="superscript"/>
        <sz val="11"/>
        <color indexed="8"/>
        <rFont val="Arial Narrow"/>
        <family val="2"/>
        <charset val="238"/>
      </rPr>
      <t>+</t>
    </r>
    <r>
      <rPr>
        <sz val="11"/>
        <color indexed="8"/>
        <rFont val="Arial Narrow"/>
        <family val="2"/>
        <charset val="238"/>
      </rPr>
      <t xml:space="preserve"> oraz niektórych anionów: NO</t>
    </r>
    <r>
      <rPr>
        <vertAlign val="subscript"/>
        <sz val="11"/>
        <color indexed="8"/>
        <rFont val="Arial Narrow"/>
        <family val="2"/>
        <charset val="238"/>
      </rPr>
      <t>3</t>
    </r>
    <r>
      <rPr>
        <vertAlign val="superscript"/>
        <sz val="11"/>
        <color indexed="8"/>
        <rFont val="Arial Narrow"/>
        <family val="2"/>
        <charset val="238"/>
      </rPr>
      <t>-</t>
    </r>
    <r>
      <rPr>
        <sz val="11"/>
        <color indexed="8"/>
        <rFont val="Arial Narrow"/>
        <family val="2"/>
        <charset val="238"/>
      </rPr>
      <t>, Cl</t>
    </r>
    <r>
      <rPr>
        <vertAlign val="superscript"/>
        <sz val="11"/>
        <color indexed="8"/>
        <rFont val="Arial Narrow"/>
        <family val="2"/>
        <charset val="238"/>
      </rPr>
      <t>-</t>
    </r>
    <r>
      <rPr>
        <sz val="11"/>
        <color indexed="8"/>
        <rFont val="Arial Narrow"/>
        <family val="2"/>
        <charset val="238"/>
      </rPr>
      <t xml:space="preserve"> , CO</t>
    </r>
    <r>
      <rPr>
        <vertAlign val="subscript"/>
        <sz val="11"/>
        <color indexed="8"/>
        <rFont val="Arial Narrow"/>
        <family val="2"/>
        <charset val="238"/>
      </rPr>
      <t>3</t>
    </r>
    <r>
      <rPr>
        <vertAlign val="superscript"/>
        <sz val="11"/>
        <color indexed="8"/>
        <rFont val="Arial Narrow"/>
        <family val="2"/>
        <charset val="238"/>
      </rPr>
      <t>2-</t>
    </r>
    <r>
      <rPr>
        <sz val="11"/>
        <color indexed="8"/>
        <rFont val="Arial Narrow"/>
        <family val="2"/>
        <charset val="238"/>
      </rPr>
      <t xml:space="preserve"> , S</t>
    </r>
    <r>
      <rPr>
        <vertAlign val="superscript"/>
        <sz val="11"/>
        <color indexed="8"/>
        <rFont val="Arial Narrow"/>
        <family val="2"/>
        <charset val="238"/>
      </rPr>
      <t>2-</t>
    </r>
    <r>
      <rPr>
        <sz val="11"/>
        <color indexed="8"/>
        <rFont val="Arial Narrow"/>
        <family val="2"/>
        <charset val="238"/>
      </rPr>
      <t xml:space="preserve"> , SO</t>
    </r>
    <r>
      <rPr>
        <vertAlign val="subscript"/>
        <sz val="11"/>
        <color indexed="8"/>
        <rFont val="Arial Narrow"/>
        <family val="2"/>
        <charset val="238"/>
      </rPr>
      <t>4</t>
    </r>
    <r>
      <rPr>
        <vertAlign val="superscript"/>
        <sz val="11"/>
        <color indexed="8"/>
        <rFont val="Arial Narrow"/>
        <family val="2"/>
        <charset val="238"/>
      </rPr>
      <t>2-.</t>
    </r>
    <r>
      <rPr>
        <sz val="11"/>
        <color indexed="8"/>
        <rFont val="Arial Narrow"/>
        <family val="2"/>
        <charset val="238"/>
      </rPr>
      <t xml:space="preserve"> </t>
    </r>
  </si>
  <si>
    <t>Odczyn roztworów, skala pH. Wyznaczanie pH roztworów soli, kwasów i zasad metodą potencjometryczną.</t>
  </si>
  <si>
    <t>Hydroliza soli – odczyn roztworów soli hydrolizujących i niehydrolizujących.</t>
  </si>
  <si>
    <t>Sporządzanie roztworów o określonych stężeniach procentowych i molowych z naważek oraz przez rozcieńczanie roztworów stężonych. Obliczenia ze stężeń roztworów.</t>
  </si>
  <si>
    <t>Wstęp do analizy objętościowej – alkacymetria. Sporządzanie roztworów około 0,1M kwasu solnego i około 0,1M wodorotlenku sodu.</t>
  </si>
  <si>
    <t>Mianowanie sporządzonego roztworu kwasu solnego, mianowanie sporządzonego roztworu wodorotlenku sodu.</t>
  </si>
  <si>
    <t xml:space="preserve">Oznaczenia acydymetryczne: oznaczanie zawartości słabych i mocnych zasad w próbce roztworu. </t>
  </si>
  <si>
    <t>Oznaczenia alkalimetryczne:  oznaczanie zawartości słabych i mocnych kwasów w próbce roztworu. Obliczenia w analizie objętościowej.</t>
  </si>
  <si>
    <t>Reakcje utleniania-redukcji. Samorzutny kierunek reakcji redoks. Bilansowanie reakcji redoks.</t>
  </si>
  <si>
    <r>
      <t>Podstawy oksydymetrii. Manganometria. Mianowanie roztworu KMnO</t>
    </r>
    <r>
      <rPr>
        <vertAlign val="subscript"/>
        <sz val="11"/>
        <color indexed="8"/>
        <rFont val="Arial Narrow"/>
        <family val="2"/>
        <charset val="238"/>
      </rPr>
      <t>4</t>
    </r>
    <r>
      <rPr>
        <sz val="11"/>
        <color indexed="8"/>
        <rFont val="Arial Narrow"/>
        <family val="2"/>
        <charset val="238"/>
      </rPr>
      <t>. Ilościowe oznaczanie Fe</t>
    </r>
    <r>
      <rPr>
        <vertAlign val="superscript"/>
        <sz val="11"/>
        <color indexed="8"/>
        <rFont val="Arial Narrow"/>
        <family val="2"/>
        <charset val="238"/>
      </rPr>
      <t>2+</t>
    </r>
    <r>
      <rPr>
        <sz val="11"/>
        <color indexed="8"/>
        <rFont val="Arial Narrow"/>
        <family val="2"/>
        <charset val="238"/>
      </rPr>
      <t xml:space="preserve"> w próbce roztworu. </t>
    </r>
  </si>
  <si>
    <t>CHE_U1; CHE_U2; CHE_K1</t>
  </si>
  <si>
    <t>Zaliczenie pisemne (ocena z kolokwium i sprawozdań)
Udział w ocenie końcowej - 50%</t>
  </si>
  <si>
    <t>Almond M., Spillman M., Page E. 2021. Chemia nieorganiczna. Warszawa</t>
  </si>
  <si>
    <t>Cox P.A. 2009. Chemia nieorganiczna. Krótkie wykłady. Wydawnictwo Naukowe PWN, Warszawa</t>
  </si>
  <si>
    <t>Szlachcic P., Szymońska J., Jarosz B., Michalski O., Wisła-Świder A. Chemia I. 2017. Skrypt do ćwiczeń laboratoryjnych z chemii nieorganicznej i analitycznej. Wydawnictwo Uniwersytetu Rolniczego w Krakowie, Kraków</t>
  </si>
  <si>
    <t>Pazdro K. 2004. Podstawy chemii. Wydawnictwo Pazdro, Warszawa</t>
  </si>
  <si>
    <t>Pazdro K. 2005. Zbiór zadań z chemii. Wydawnictwo Pazdro, Warszawa</t>
  </si>
  <si>
    <t>prawa i zjawiska związane z procesami chemicznymi i fizycznymi zachodzącymi w obszarze produkcji, przetwórstwa i eksploatacji systemów technicznych</t>
  </si>
  <si>
    <t xml:space="preserve">Wydział Inżynierii Produkcji i Energetyki                                                                              
Katedra Inżynierii Bioprocesów, Energetyki i Automatyzacji </t>
  </si>
  <si>
    <t>TEC_W1</t>
  </si>
  <si>
    <t>pojęcia z zakresu techniki cieplnej oraz rozumie zjawiska termodynamiczne</t>
  </si>
  <si>
    <t>ZIP1_W02
ZIP1_W04</t>
  </si>
  <si>
    <t>TEC_W2</t>
  </si>
  <si>
    <t>TEC_U1</t>
  </si>
  <si>
    <t>dokonywać obliczeń podstawowych procesów oraz parametrów z zakresu techniki cieplnej</t>
  </si>
  <si>
    <t>TEC_U2</t>
  </si>
  <si>
    <t>obsługiwać urządzenia pomiarowe z zakresu techniki cieplnej</t>
  </si>
  <si>
    <t>TEC_K1</t>
  </si>
  <si>
    <t xml:space="preserve">prowadzenia analizy i oceny zjawisk w otaczającym świecie w obszarze problemów praktycznych i poznawczych w zakresie techniki cieplnej, z uwzględnieniem racjonalnego wykorzystania zasobów naturalnych </t>
  </si>
  <si>
    <t>ZIP1_K01
ZIP1_K04</t>
  </si>
  <si>
    <t>Podstawowe pojęcia i definicje termodynamiczne jednostki, parametry i funkcje stanu gazu. Gaz doskonały i rzeczywisty, energia gazu, entalpia, entropia.</t>
  </si>
  <si>
    <t xml:space="preserve">Ciepło właściwe molowe i masowe, równanie stanu gazu. Ciepło, praca bezwzględna, techniczna, zasady termodynamiki. </t>
  </si>
  <si>
    <t>Przemiany politropowe gazu doskonałego. Wykresy p-V i T-s. Przykładowe przemiany nieodwracalne.</t>
  </si>
  <si>
    <t xml:space="preserve">Obiegi termodynamiczne lewo i prawobieżne. Obieg Carnota. Obiegi silnikowe Otto, Diesla i Sabathe. Sprawność teoretyczna, rzeczywista i ogólna obiegu. </t>
  </si>
  <si>
    <t xml:space="preserve">Rodzaje i właściwości paliw, ciepło spalania, wartość opałowa. </t>
  </si>
  <si>
    <t xml:space="preserve">Produkty spalania, emisja gazów toksycznych. Zapotrzebowanie tlenu i powietrza do spalania całkowitego i zupełnego. Ilość i skład spalin. Straty spalania: niecałkowitego, niezupełnego. </t>
  </si>
  <si>
    <t xml:space="preserve">Wymiana ciepła, rodzaje przepływu ciepła, wymienniki ciepła. </t>
  </si>
  <si>
    <t>TEC_W1; TEC_W2; TEC_K1</t>
  </si>
  <si>
    <t>Zaliczenie pisemne (pytania otwarte)                                                                                                Udział w ocenie końcowej - 50%</t>
  </si>
  <si>
    <t>Wprowadzenie do tematyki ćwiczeń podstawowe własności, przeliczanie jednostek. Obliczenia z zakresu podstawowych praw gazowych.</t>
  </si>
  <si>
    <t>Obliczenia z zakresu charakterystycznych przemian gazowych (przemiana: izobaryczna, izochoryczna, izotermiczna i adiabatyczna).</t>
  </si>
  <si>
    <t>Obliczenia z zakresu obiegów termodynamicznych.</t>
  </si>
  <si>
    <t>Obliczanie z zakresu zapotrzebowania tleniu i powietrza do spalania paliw oraz ilości i składu spalin oraz emisji CO2.</t>
  </si>
  <si>
    <t xml:space="preserve">Pomiary prędkości i natężenia przepływu gazu. </t>
  </si>
  <si>
    <t>Wyznaczenie ciepła spalania i wyliczenie wartości opałowej.</t>
  </si>
  <si>
    <t>TEC_U1; TEC_U2; TEC_K1</t>
  </si>
  <si>
    <t>Zaliczenie pisemne (ocena z kolokwium, sprawozdań z ćwiczeń)  
Udział w ocenie końcowej - 50%</t>
  </si>
  <si>
    <t>Teodorczyk A. 1999. Termodynamika techniczna, Wydawnictwa Szkolne i Pedagogiczne, Warszawa</t>
  </si>
  <si>
    <t>Szargut J. 2000. Termodynamika techniczna, PWN, Warszawa</t>
  </si>
  <si>
    <t>Szargut J. i in. 1987. Programowany zbiór zadań z techniki cieplnej, WNT, Warszawa</t>
  </si>
  <si>
    <t>Wcisło G. 2004. Wyznaczenie ciepła spalania oraz wartości opałowej olejów rzepakowych (paliw rzepakowych). Inżynieri Rolnicza, Kraków</t>
  </si>
  <si>
    <t>Wcisło G. 2013. Analiza wpływu odmian rzepaku na własności biopaliw RME oraz parametry pracy silnika o zapłonie samoczynnym. ISBN 978-83-62275-77-9. wyd. Uniwersytet Rolniczy, Kraków</t>
  </si>
  <si>
    <t>zasady prowadzenia procesów i obiegów termodynamicznych, metodykę pomiarów, wzorcowania oraz obliczeń termodynamicznych</t>
  </si>
  <si>
    <t xml:space="preserve"> 2</t>
  </si>
  <si>
    <t>Wydział Inżynierii Produkcji i Energetyki                                                                                                                      Katedra inżynierii Mechanicznej i Agrofizyki</t>
  </si>
  <si>
    <t>MTW_W1</t>
  </si>
  <si>
    <t>ZIP1_W03
ZIP1_W08</t>
  </si>
  <si>
    <t>MTW_W2</t>
  </si>
  <si>
    <t xml:space="preserve">rodzaje obciążeń i wywoływanych przez nie naprężeń i odkształceń </t>
  </si>
  <si>
    <t>MTW_U1</t>
  </si>
  <si>
    <t>wykonać podstawowe obliczenia w statyce, kinematyce raz dynamice</t>
  </si>
  <si>
    <t>ZIP1_U01
ZIP1_U11</t>
  </si>
  <si>
    <t>MTW_U2</t>
  </si>
  <si>
    <t xml:space="preserve">wykonać podstawowe obliczenia wytrzymałościowe </t>
  </si>
  <si>
    <t>MTW_K1</t>
  </si>
  <si>
    <t>odpowiedzialnego rozstrzygania problemów z zakresu mechaniki i wytrzymałości materiałów z uwzględnieniem aspektów etycznch</t>
  </si>
  <si>
    <t>Podstawowe pojęcia w mechanice. Działania na wektorach. Siła wypadkowa, rozkładanie siły na składowe. Para sił. Środek ciężkości. Prawa statyki. Określenie równowagi bryły w ogólnym przypadku. Płaski i przestrzenny dowolny układ sił. Redukcja dowolnego układu sił. Tarcie statyczne i kinetyczne.</t>
  </si>
  <si>
    <t>Klasyfikacja i charakterystyka ruchów. Podstawowe określenia z zakresu kinematyki. Równanie ruchu. Prędkość i przyspieszenie. Ruch prostoliniowy. Ruch kołowy. Ruch płaski ciała. Ruch złożony. Przyspieszenie Coriolisa. Momenty bezwładności. Prawa dynamiki. Dynamika ruchu obrotowego. Praca, moc, energia mechaniczna. Zasada d'Alamberta. Zasada równowagi energii kinetycznej i pracy.</t>
  </si>
  <si>
    <t xml:space="preserve">Przedmiot i zadania wytrzymałości materiałów. Momenty geometryczne figur płaskich. Odkształcalność ciała stałego pod wpływem sił. Prawo Poissona. Naprężenie styczne i normalne. Prawo Hooke'a. Naprężenia dopuszczalne. Rozciąganie i ściskanie. Ścinanie czyste. Obliczanie połączeń nitowych, śrubowych i spawanych. Skręcanie czyste. Kąt skręcenia. Zginanie czyste. Obliczenia wytrzymałościowe belek. Ugięcie belki. Podstawowe wiadomości z zakresu hipotez wytrzymałościowych. Zginanie z rozciąganiem lub ściskaniem. Zginanie ze skręcaniem. </t>
  </si>
  <si>
    <t>Rozwiazywanie zadań ze statyki. Płaski układ sił. Wyznaczanie reakcji z uwzględnieniem tarcia.</t>
  </si>
  <si>
    <t>Rozwiazywanie zadań z kinematyki i dynamiki.Obliczanie przyspieszeń. Obliczanie siły bezwładności. Dynamiczne równanie ruchu. Wykorzystanie zasady zachowania energii. Praca nad tarciem.</t>
  </si>
  <si>
    <t>Obliczenia wytrzymałościowe z zkresu  wytrzymałości prostej: rozciąganie i ściskanie (obliczanie odkształceń);  średnica nitów, obliczanie belek na zginanie.</t>
  </si>
  <si>
    <t>Zaliczenie pisemne  (oceny z kolokwiów)
 Udział w ocenie końcowej: 50%</t>
  </si>
  <si>
    <t>Niezgodziński T. 2012. Mechanika ogólna, Wyd. 1, 8 dodr., Wydawnictwo Naukowe PWN, Warszawa</t>
  </si>
  <si>
    <t>Skorupa A., Skorupa M. 2000. Wytrzymałość materiałów: skrypt dla studentów wydziałów niemechanicznych, AGH Uczelniane Wydawnictwa Naukowo-Dydaktyczne, Kraków</t>
  </si>
  <si>
    <t xml:space="preserve">Niezgodziński M.E., Niezgodziński T. 2009. Zbiór zadań z mechaniki ogólnej, Wyd. 3 popr., 2 dodr., Wydawnictwo Naukowe PWN, Warszawa </t>
  </si>
  <si>
    <t>Misiak J. 2003, Statyka i wytrzymałość materiałów, Wyd.6, Wydawnictwa Naukowo-Techniczne, Warszawa</t>
  </si>
  <si>
    <t>Fischer U. et al. 2014. Poradnik mechanika, REA-SJ, Warszawa</t>
  </si>
  <si>
    <t>prawa statyki oraz prawa rządzące ciałem będącym w ruchu</t>
  </si>
  <si>
    <t>MTW_W1; MTW_W2; MTW_K1</t>
  </si>
  <si>
    <t>Egzamin pisemny (pytania otwarte)
 Udział w ocenie końcowej - 50%</t>
  </si>
  <si>
    <t>MTW_U1; MTW_U2; MTW_K1</t>
  </si>
  <si>
    <t xml:space="preserve">przedmiot humanistyczny i społeczny - obowiązkowy </t>
  </si>
  <si>
    <t>PDG_W1</t>
  </si>
  <si>
    <t xml:space="preserve">zasady  i determinanty tworzenia i rozwoju przedsiębiorczości </t>
  </si>
  <si>
    <t xml:space="preserve"> ZIP1_W12</t>
  </si>
  <si>
    <t>TZ; ZS</t>
  </si>
  <si>
    <t>PDG_W2</t>
  </si>
  <si>
    <t xml:space="preserve"> ZIP1_W14 ZIP1_W15</t>
  </si>
  <si>
    <t>PDG_U1</t>
  </si>
  <si>
    <t>PDG_U2</t>
  </si>
  <si>
    <t>dokonać oceny i analizy aspektów ekonomiczno-organizacyjnych w zakresie działalności przedsiębiorstw; w oparciu o analizy przypadków dokonać intepretacji i analizy styli kierowania</t>
  </si>
  <si>
    <t xml:space="preserve"> SZ</t>
  </si>
  <si>
    <t>PDG_K1</t>
  </si>
  <si>
    <t xml:space="preserve">odpowiedzialnego pełnienia ról zawodowych, wynikających z prowadzenia działalności gospodarczej z uwzględnieniem zmieniających się potrzeb społecznych </t>
  </si>
  <si>
    <t xml:space="preserve"> TIL1_K05</t>
  </si>
  <si>
    <t>Działalność gospodarcza – stereotypy i rzeczywistość, powadzenie działalności gospodarczej - podstawowe pojęcia, definicje.</t>
  </si>
  <si>
    <t>Formy prowadzenia działalności gospodarczej. Biznes na własny rachunek – samozatrudnienie (w tym w sektorze transportu i logistyki).</t>
  </si>
  <si>
    <t>Prawa i obowiązki przedsiębiorcy, w tym jako podatnika.</t>
  </si>
  <si>
    <t>Otoczenie makroekonomiczne przedsiębiorstwa, wymiary otoczenia ogólnego firmy. Szanse i zagrożenia tkwiące w otoczeniu przedsiębiorstwa.  Z nauki do biznesu - B+R oraz rola jednostek otoczenia biznesu.</t>
  </si>
  <si>
    <t>Mechanizmy wsparcia innowacyjności przedsiębiorstw.  Finansowe wsparcie startu i rozwoju działalności gospodarczej. Źródła i sposoby pozyskiwania finansowania na rozwój przedsiębiorczości.</t>
  </si>
  <si>
    <t>Podstawowe założenia towarzyszące zarzadzaniu w przedsiębiorczości,  style kierowania, podstawowe zadania pracy menadżerów.Podstawowa rola marketingu w przedsiębiorczości.</t>
  </si>
  <si>
    <t>Podstawowe założenia społecznej odpowiedzialności biznesu.</t>
  </si>
  <si>
    <t>Zaliczenie pisemne (w formie testu)                                                                                              Udział w ocenie końcowej -50%</t>
  </si>
  <si>
    <t>Uruchomianie nowego przedsiębiorstwa - rejestracja działalności - krok po kroku.</t>
  </si>
  <si>
    <t>Podatki dochodowe w praktyce.</t>
  </si>
  <si>
    <t>Rozliczanie i opłacanie składek ZUS.</t>
  </si>
  <si>
    <t>Elementy planowania w rozpoczęciu działalności gospodarczej (planowanie strategiczne, planowanie oferty i podaży produktów, planowanie inwestycji i zatrudnienia oraz podstawowych działań marketingowych, planowanie przychodów i rozchodów) z wykorzystaniam dostępnych narzędzi IT.</t>
  </si>
  <si>
    <t>Biznes plan w praktyce.</t>
  </si>
  <si>
    <t>Style kierowania w przedsiębiorczości - studium przypadku.</t>
  </si>
  <si>
    <t>Zaliczenie pisemne (ocena z kolokwiów, projektu)                                                                                                 Udział w ocenie końcowej - 50%</t>
  </si>
  <si>
    <t>Budzik-Nowodzińska I.,  Nowodziński P. 2021. Zarządzanie przedsiębiorstwem w czasach nowej rzeczywistości gospodarczej. Wydawnictwo: Politechnika Częstochowska. Częstochowa</t>
  </si>
  <si>
    <t>Bławat F., Drajska E., Figura P., Gawrycka M., Korol T., Prusak B. 2021. Analiza finansowa przedsiębiorstwa. Cz. 1, Ocena sprawozdań finansowych, analiza wskaźnikowa/  Wyd. 2. Warszawa</t>
  </si>
  <si>
    <t>Kotowska B.,  Sitko J.,  Uziębło A. 2021. Finanse przedsiębiorstw: przykłady, zadania i rozwiązania. Warszawa</t>
  </si>
  <si>
    <t>Gorynia M. 2021. Przedsiębiorstwo w biznesie międzynarodowym. Aspekty ekonomiczne finansowe i menedżerskie. Warszawa</t>
  </si>
  <si>
    <t>Lutostański M.J., Łebkowska A., Protasiuk M. 2021. Badanie rynku. Jak zrozumieć konsumenta? Wyd. 1 dodr. 2. Warszawa</t>
  </si>
  <si>
    <t>narzędzia i metody stosowane w rozwijaniu i zarządzaniu przedsiębiorstwem, z uwzględnieniem obowiązujących uwarunkowań formalno- prawnych, produkcyjnych oraz ekonomicznych</t>
  </si>
  <si>
    <t>podjąć odpowiednie działania w celu uruchomienia i prowadzenia działalności gospodarczej dostrzegając zjawiska wpływające na przebieg procesu zarządzania przedsiębiorstwem, w zakresie  procesów logistycznych związanych z produkcją i usługami</t>
  </si>
  <si>
    <t>PDG_W1; PDG_W2; PDG_K1</t>
  </si>
  <si>
    <t>PDG_U1; PDG_U2; PDG_K1</t>
  </si>
  <si>
    <t xml:space="preserve">przedmiot obowiązkowy kierunkowy </t>
  </si>
  <si>
    <t>wiedza z zakresu ekonomii</t>
  </si>
  <si>
    <t>Wydział Inżynierii Produkcji i Energetyki                                                                                                                      Katedra Katedra Inżynierii Bioprocesów, Energetyki i Automatyzacji</t>
  </si>
  <si>
    <t>FIR_W1</t>
  </si>
  <si>
    <t>rolę pieniądza w gospodarce, funkcje banku centralnego i znaczenia systemu banków komercyjnych jak i podstawowych stóp procentowych dla rynku pieniądza; zasadność  stosowania metod i narządzi oraz skutki polityki fiskalnej i monetarnej dla tworzenia i rozwoju różnych form indywidualnej przedsiębiorczości</t>
  </si>
  <si>
    <t>FIR_W2</t>
  </si>
  <si>
    <t>zakres problematyki finansów oraz rachunkowości jak i metod ich analiz niezbędny w organizacji i zarządzaniu przedsiębiorstwem; strukturę i związki problemów finansowych;</t>
  </si>
  <si>
    <t>ZIP_W12</t>
  </si>
  <si>
    <t>FIR_W3</t>
  </si>
  <si>
    <t>źródła finansowania działalności gospodarczej przedsiębiorstwa, w powiązaniu z systemem finansowym państwa i strumieniami oraz zasobami finansowymi w gospodarce; rozumie fiskalne i finansowe uwarunkowania gospodarki dla tworzenia i rozwoju różnych form indywidualnej przedsiębiorczości w obrębie produkcji i przetwórstwa rolno-spożywczego oraz usług produkcyjnych</t>
  </si>
  <si>
    <t>ZIP_W14</t>
  </si>
  <si>
    <t>FIR_U1</t>
  </si>
  <si>
    <t>określić najważniejsze determinanty, narzędzia, oraz mechanizmy polityki fiskalnej i monetarnej; obliczyć zmiany wielkości głównych mierników makroekonomicznych; planować (w tym symulacje), analizować i interpretować skutki ich działania dla gospodarki w kontekście działalności przedsiębiorstw; określa wpływ otoczenia ekonomicznego na działalność przedsiębiorstwa w ramach procesu produkcyjnego</t>
  </si>
  <si>
    <t>ZIP_U01</t>
  </si>
  <si>
    <t>TZ,SZ</t>
  </si>
  <si>
    <t>FIR_U2</t>
  </si>
  <si>
    <t>interpretować księgowania podstawowych zdarzeń gospodarczych, zapisy pozycji aktywów i pasywów w bilansie oraz pozycji przychodów i kosztów w rachunku zysków i strat, potrafi zaplanować i przeprowadzić analizę finasową; obliczyć i zinterpretować wynik finansowy oraz podstawowe wskaźniki analizy finansowej</t>
  </si>
  <si>
    <t>FIR_U3</t>
  </si>
  <si>
    <t>przeprowadzić analizy skutku zmian podstawowych zmiennych makroekonomicznych na wielkość i strukturę produkcji, oraz dokonać oceny i określenia pożądanych przedsięwzięć produkcyjnych w przedsiębiorstwie</t>
  </si>
  <si>
    <t>ZIP_U14</t>
  </si>
  <si>
    <t>FiR_K1</t>
  </si>
  <si>
    <t>ZIP_K01</t>
  </si>
  <si>
    <t xml:space="preserve">Pieniądz, geneza, jego istota i funkcja w systemie gospodarczym. Rola i znaczenie banku centralnego, oraz współczesnych systemów bankowych. Rynek pieniądza, stopy procentowe, cena obligacji. Zjawisko inflacji i deflacji, a cel inflacyjny. </t>
  </si>
  <si>
    <t xml:space="preserve">Zmiany wielkości podaży pieniądza - zjawisko nominalne czy realne. Mechanizm transmisyjny działań banku centralnego i polityki pieniężnej. </t>
  </si>
  <si>
    <t xml:space="preserve">Produkcja i popyt globalny, oraz jego składniki. Główne wskaźniki makroekonomiczne: PKB, PN, rachunek dochodu narodowego, oraz ich składowe. Udział państwa w ruchu okrężnym.Państwo a popyt globalny. Budżet państwa oraz bilans wydatków, nadwyżka i deficyt a dług publiczny. Wpływ handlu zagranicznego na dochód narodowy. </t>
  </si>
  <si>
    <t>Polityka monetarna i fiskalna. Podstawowe modele makroekonomiczne interakcji działań polityki monetarnej i fiskalnej, oraz jej skutków w gospodarce</t>
  </si>
  <si>
    <t xml:space="preserve">Wyprowadzenie krzywych IS oraz LM dla danych warunków gospodarczych. Równowaga na rynku produktów i pieniądza w modelu IS-LM. Zarządzanie popytem. Wzajemne oddziaływanie polityki fiskalnej i monetarnej w modelu IS-LM. Model IS-LM jako narzędzie aplikacji współczesnych teorii makroekonomii. </t>
  </si>
  <si>
    <t>Powiązanie systemu finansowego przedsiębiorstwa z systemem finansowym państwa. Zasady finansowania i inwestowania kapitał obcy i jego pozyskiwanie.</t>
  </si>
  <si>
    <t xml:space="preserve">Zasady i podstawy prawne rachunkowości jako systemu informacyjnego przedsiębiorstwa.Rachunkowość jako źródło informacji ekonomicznych i jej struktura. Uregulowania prawne rachunkowości. Operacje gospodarcze bilansowe. Pojęcie, istota i rodzaje operacji gospodarczych bilansowych. </t>
  </si>
  <si>
    <t>Mechanizm kreacji pieniądza przez współczesne systemy bankowe. Baza monetarna i mnożnik kreacji. Miary pieniądza. Podaż pieniądza, funkcja i zadania banku centralnego, oraz rola banków komercyjnych. Główny cel i narzędzia banku centralnego.</t>
  </si>
  <si>
    <t xml:space="preserve">Popyt na pieniądz, ujęcie klasyczne a ujęcie keynesowskie. Elastyczność popytu na pieniądz a poziom stopy procentowej, gra na zmianę ceny obligacji, pułapka płynności. Stan równowagi na rynkach finansowych. Reguły polityki pieniężnej, oraz jej cele i narzędzia. Stopy procentowe i mechanizm transmisyjny działań banku centralnego. Kontrola podaży pieniądza. </t>
  </si>
  <si>
    <t xml:space="preserve">Model zagregowanych wydatków. Konsumpcja, inwestycje i oszczędności. Wzrost popytu globalnego, a paradoks oszczędzania. Mnożniki wydatkowe w gospodarce (konsumpcyjny, inwestycyjny, wydatków państwa) ich mechanizmy, uwarunkowania i skutki. </t>
  </si>
  <si>
    <t xml:space="preserve">Nadwyżka i deficyt budżetowy, a charakter polityki fiskalnej. Automatyczne stabilizatory i aktywna polityka fiskalna państwa. Wstrząsy popytowe, a rynek pieniądza, oraz charakter polityki stabilizacyjnej i znaczenie przyszłych podatków. Model IS-LM w działaniu jako narzędzie do określenia dla wybranej gospodarki jej makroekonomicznych uwarunkowań, oraz zasadności jak i skutków zastosowania danego działania polityki pieniężnej i fiskalnej dla odpowiedniego przypadku. </t>
  </si>
  <si>
    <t>Koszt kapitału własnego i długu.Inwestowanie i metody oceny projektów inwestycyjnych.Podział i funkcjonowanie kont księgowych oraz plan kont.Bilans jako obraz majątku i kapitałów przedsiębiorstwa. Rachunek zysków i strat jako podstawa oceny wyniku finansowego.Operacje gospodarcze wpływające na wynik finansowy.Księgowe, ustalanie wyniku finansowego i jego podział.</t>
  </si>
  <si>
    <t>Zaliczenie pisemne (ocena z kolokwium)                                                                                                 Udział w ocenie końcowej - 60%</t>
  </si>
  <si>
    <t xml:space="preserve">Owsiak S. 2015. Finanse. PWE, Warszawa </t>
  </si>
  <si>
    <t xml:space="preserve">Micherda B. 2010. Podstawy rachunkowości. Aspekty teoretyczne i praktyczne. Wydawnictwo Naukowe PWN, Warszawa </t>
  </si>
  <si>
    <t>Owsiak S. 2002. Podstawy nauki finansów. PWE, Warszawa</t>
  </si>
  <si>
    <t>Kmiecik- Kiszka Z., Szaro L. 2007. Rachunkowość od podstaw. Wydawnictwo Akademii Rolniczej w Krakowie, Kraków</t>
  </si>
  <si>
    <t>przyjęcia otwartej postawy wobec wiedzy i ma świadomość wpływu uwarunkowań gospodarczych na funkcjonowanie przedsiębiorstwa; samodzielnego podjęcia decyzji i działania ze świadomością oddziaływania aspektów finansowych na funkcjonowanie firmy; poprawnej argumentacji swojej opinii oraz swoich decyzji; formułowania i określania działań w oparciu o uwarunkowania ekonomiczne oraz ich oddziaływania na przedsiębiorstwo z zakresu zarządzania i inżynierii produkcji</t>
  </si>
  <si>
    <t>FIR_W1; FIR_W2; FIR_W3; FIR_K1</t>
  </si>
  <si>
    <t>Zaliczenie pisemne 
 Udział w ocenie końcowej - 40%</t>
  </si>
  <si>
    <t>FIR_U1; FIR_U2; FIR_U3; FIR_K1</t>
  </si>
  <si>
    <t xml:space="preserve">Begg D. i in. 2007. Makroekonomia. PWE, Warszawa </t>
  </si>
  <si>
    <t>IBD_W1</t>
  </si>
  <si>
    <t>sposoby cyfrowej reprezentacji informacji w systemach informatycznych oraz rozumie konsekwencje błędów zaokrągleń w masowych obliczeniach numerycznych</t>
  </si>
  <si>
    <t xml:space="preserve">ZIP1_W01       </t>
  </si>
  <si>
    <t>IBD_W2</t>
  </si>
  <si>
    <t>metody modelowania danych w relacyjnych i nierelacyjnych bazach danych</t>
  </si>
  <si>
    <t>IBD_W3</t>
  </si>
  <si>
    <t xml:space="preserve">ZIP1_W07       </t>
  </si>
  <si>
    <t>IBD_U1</t>
  </si>
  <si>
    <t>IBD_U2</t>
  </si>
  <si>
    <t>IBD_U3</t>
  </si>
  <si>
    <t>wykorzystać narzędzie Jupyter Notebook i język programowania Python do zaprogramowania procesów obliczeniowych, analizy i wizualizacji danych;
wykorzystać narzędzia PowerBI do agregacji, analizy i wizualizacji danych</t>
  </si>
  <si>
    <t>IBD_K1</t>
  </si>
  <si>
    <t>poszerzania swojej wiedzy korzystając z materiałów publikowanych w formie kursów e-learning oraz formalnej dokumentacji technicznej narzędzi i systemów informatycznych</t>
  </si>
  <si>
    <t>Reprezentacja informacji w formie cyfrowej. Kodowanie (liczby, tekst, grafika wektorowa, grafika rastrowa, dźwięk, film). Błędy zaokrąglenia w masowych obliczeniach numerycznych. Kontrola poprawności danych. Kompresja. Szyfrowanie. Podpis cyfrowy.</t>
  </si>
  <si>
    <t>Architektura komputera, systemy operacyjne, sieci komputerowe, usługi sieciowe, urządzenia mobilne, IoT.</t>
  </si>
  <si>
    <t>Algorytm i problem algorytmiczny. Złożoność obliczeniowa algorytmów. Organizacja i przetwarzanie danych - podstawowe struktury danych (stos, kolejka, zbiór, słownik, graf).</t>
  </si>
  <si>
    <t>Języki i paradygmaty programowania.</t>
  </si>
  <si>
    <t>Matematyczne podstawy relacyjnych baz danych. Język SQL.</t>
  </si>
  <si>
    <t>Nierelacyjne i grafowe bazy danych.</t>
  </si>
  <si>
    <t>Przetwarzanie danych w chmurze obliczeniowej.</t>
  </si>
  <si>
    <t>Możliwości maszyn algorytmicznych. Inteligencja i komputery.</t>
  </si>
  <si>
    <t>IBD_W1; IBD_W2; IBD_W3; IBD_K1</t>
  </si>
  <si>
    <t>Ćwiczenia w zakresie reprezentowania informacji matematycznych. Notacja liniowa. Wzory matematyczne w LaTeX. Środowiska obliczeń symbolicznych (CAS - Computer Algebra Systems).</t>
  </si>
  <si>
    <t>Ćwiczenia w zakresie cyfrowej reprezentacji informacji. Kompresja danych, kontrola integralności danych, szyfrowanie.</t>
  </si>
  <si>
    <t>Ćwiczenia w zakresie projektowania i analizy algorytmów - schematy blokowe i pseudokod.</t>
  </si>
  <si>
    <t>Programowanie w języku Python.Instrukcje sterujące języków programowania: podstawienie, warunkowy wybór, obliczenia cykliczne, funkcje i procedury. Środowisko Jupyter Notebook.</t>
  </si>
  <si>
    <t>Programowanie w języku Python. Struktury danych - krótka lista, zbiór, słownik. Formaty danych CSV, XML, JSON.</t>
  </si>
  <si>
    <t>Programowanie w języku Python. Grafy, ich realizacje i wykorzystanie.</t>
  </si>
  <si>
    <t>Programowanie wizualne. Tworzenie aplikacji na urządzenie mobilne (Android, iPhone).</t>
  </si>
  <si>
    <t>Projektowanie relacyjnych baz danych i notacja ER.</t>
  </si>
  <si>
    <t>Przetwarzanie informacji w relacyjnych bazach danych - język SQL.</t>
  </si>
  <si>
    <t>Przetwarzanie i wizualizowanie danych w Python i Jupyter Notebook (biblioteka pandas).</t>
  </si>
  <si>
    <t>Przetwarzanie danych w chmurze z wykorzystaniem narzędzi BI.</t>
  </si>
  <si>
    <t>IBD_U1; IBD_U2; IBD_U3; IBD_K1</t>
  </si>
  <si>
    <t>Zaliczenie pisemne (ocena z kolokwów i projektów)
Udział w ocenie końcowej- 60%</t>
  </si>
  <si>
    <t xml:space="preserve">Brookshear J.G, Brylow D. 2022. Informatyka w ogólnym zarysie. PWN, Warszawa </t>
  </si>
  <si>
    <t>Sarbicki G. 2019. Python: kurs dla nauczycieli i studentów. Helion, Gliwice</t>
  </si>
  <si>
    <t>Wilton P., Colby J. 2005. SQL.od podstaw Helion, Gliwice</t>
  </si>
  <si>
    <t>Shaw Zed A. 2018. Python 3: proste wprowadzenie do fascynującego świata programowania. Helion, Gliwice</t>
  </si>
  <si>
    <t>Miles R. 2018. Python. Zacznij programować. Helion, Gliwice</t>
  </si>
  <si>
    <t>Dąbkowski J., Molenda K. 2004. Ćwiczenia z baz danych CCNS. Kraków</t>
  </si>
  <si>
    <t>projektować relacyjne bazy danych z wykorzystaniem narzędzi informatycznych, analizować i programować algorytmy obliczeniowe w imperatywnym języku programowania (Pythhon/VBA Excel)</t>
  </si>
  <si>
    <t>ZIP1_U12 ZIP1_U16</t>
  </si>
  <si>
    <t xml:space="preserve"> TZ; SZ</t>
  </si>
  <si>
    <t>Egzamin pisemny (w formie testu)                                                                                              Udział w ocenie końcowej - 40%</t>
  </si>
  <si>
    <t xml:space="preserve">Elektrotechnika </t>
  </si>
  <si>
    <t>3</t>
  </si>
  <si>
    <t>ELE_W1</t>
  </si>
  <si>
    <t>ZIP1_W06
ZIP1_W09</t>
  </si>
  <si>
    <t>ELE_W2</t>
  </si>
  <si>
    <t xml:space="preserve">zjawiska i procesy związane z doborem i eksploatacją maszyn i urządzeń elektrycznych wykorzystywanych  w obszarze produkcji i przetwórstwa rolno-spożywczego </t>
  </si>
  <si>
    <t>ELE_U1</t>
  </si>
  <si>
    <t>przeprowadzać obserwacje i pomiary w obwodach elektrycznych, analizować oraz interpretować ich wyniki</t>
  </si>
  <si>
    <t>ELE_U2</t>
  </si>
  <si>
    <t>dobrać i zastosować elementy elektrotechniki na etapie projektowania i eksploatacji systemów produkcyjnych</t>
  </si>
  <si>
    <t>ELE_K1</t>
  </si>
  <si>
    <t>uznania potrzeby ciągłego dokształcania się i podnoszenia kwalifikacji w celu zdobycia wiedzy niezbędnej w rozwiązywaniu problemów poznawczych i praktycznych z zakresu zarządzania i inżynierii produkcji</t>
  </si>
  <si>
    <t>ELE_K2</t>
  </si>
  <si>
    <t>rzetelnego wykorzystania w praktyce zawodowej posiadanych kwalifikacji inżynierskich z zakresu elektrotechniki, w trosce o bezpieczeństwo użytkowników</t>
  </si>
  <si>
    <t>Teoria obwodów elektrycznych.</t>
  </si>
  <si>
    <t>Metody rozwiązywania obwodów prądu stałego.</t>
  </si>
  <si>
    <t>Metody rozwiązywania obwodów prądu sinusoidalnie zmiennego.</t>
  </si>
  <si>
    <t>Wytwarzanie energii elektrycznej.</t>
  </si>
  <si>
    <t>Przetwarzanie i przesyłanie energii elektrycznej.</t>
  </si>
  <si>
    <t>Użytkowanie energii elektrycznej i podstawy napędu elektrycznego.</t>
  </si>
  <si>
    <t xml:space="preserve">Instalacje elektryczne. </t>
  </si>
  <si>
    <t>ELE_W1; ELE_W2; ELE_K1; ELE_K2</t>
  </si>
  <si>
    <t>Egzamin pisemny (w formie testu i zadań obliczeniowych)                                                                                              Udział w ocenie końcowej -50%</t>
  </si>
  <si>
    <t xml:space="preserve">Obliczenia i pomiary podstawowych wielkości elektrycznych w obwodach prądu stałego. </t>
  </si>
  <si>
    <t>Obliczenia i pomiary podstawowych wielkości elektrycznych w obwodach prądu sinusoidalnie zmiennego.</t>
  </si>
  <si>
    <t>Badanie prądnic.</t>
  </si>
  <si>
    <t>Badanie transformatorów.</t>
  </si>
  <si>
    <t>Badanie silników elektrycznych.</t>
  </si>
  <si>
    <t xml:space="preserve">Badanie osprzętu silników elektrycznych. </t>
  </si>
  <si>
    <t>Efektywne użytkowanie energii elektrycznej.</t>
  </si>
  <si>
    <t>Hempowicz P. 2009. Elektrotechnika i elektronika dla nie elektryków. Wyd. 6. Wydawnictwa Naukowo-Techniczne, Warszawa</t>
  </si>
  <si>
    <t>Sawicki F. A. 1999. Zbiór zadań z elektrotechniki: obwody prądu stałego i przemiennego, miernictwo elektryczne, transformatory, maszyny prądu stałego, silniki asynchroniczne, dobór silników, instalacje elektryczne. Wydawnictwo ART, Olsztyn</t>
  </si>
  <si>
    <t>Trojanowska M. Elektrotechnika. Zagadnienia wybrane. Preskrypt. Uniwersytet Rolniczy, Kraków</t>
  </si>
  <si>
    <t>Marecki J. 2017. Podstawy przemian energetycznych. Wyd. 4. Wydawnictwo Naukowe PWN, Warszawa</t>
  </si>
  <si>
    <t>Bolkowski S. 2007. Teoria obwodów elektrycznych Wyd. 8. Wydawnictwa Naukowo-Techniczne, Warszawa</t>
  </si>
  <si>
    <t xml:space="preserve">prawa fizyki niezbędne do rozwiązywania obwodów elektrycznych oraz zasady działania i bezpiecznej eksploatacji podstawowych maszyn i urządzeń elektrycznych w procesach produkcyjnych </t>
  </si>
  <si>
    <t>ELE_U1; ELE_U2; ELE_K1</t>
  </si>
  <si>
    <t>Zaliczenie pisemne (ocena z kolokwium)      
Zaliczenie bez oceny sprawozdań z prac laboratoryjnych                                                                                           Udział w ocenie końcowej - 50%</t>
  </si>
  <si>
    <t>AUT_W1</t>
  </si>
  <si>
    <t>budowę i zasadę działania podstawowych elementów i układów automatyki, przedstawia przykłady zastosowania</t>
  </si>
  <si>
    <t>AUT_W2</t>
  </si>
  <si>
    <t>budowę i zasadę działania mikrokomputerowych systemów sterowania, zna strukturę takich systemów</t>
  </si>
  <si>
    <t>AUT_U1</t>
  </si>
  <si>
    <t>AUT_U2</t>
  </si>
  <si>
    <t>AUT_K1</t>
  </si>
  <si>
    <t>uznawania znaczenia wiedzy oraz analizy szans i zagrożeń dla ludzi i środowiska wynikających ze stosowania układów automatyki</t>
  </si>
  <si>
    <t>AUT_K2</t>
  </si>
  <si>
    <t>postrzegania swojej roli zawodowej, z uwzgledniem  otwartości na postęp techniczny w aspekcie układów automatyki</t>
  </si>
  <si>
    <t>Podstawowe pojecia. Elementy i układy automatyki stosowane w systemach sterowania i regulacji. Sygnały, ich cechy i rodzaje. Technika cyfrowa i analogowa. Informacja cyfrowa i analogowa. Kodowanie, próbkowanie, kwantowanie.</t>
  </si>
  <si>
    <t>Algebra układów przełączających. Modelowanie członów regulacji. Analiza układów regulacji. Programowalne systemy sterowania logicznego. Wielokanałowe regulatory cyfrowe.</t>
  </si>
  <si>
    <t>Architektura mikroprocesora i mikrokomputera. Wymagania stawiane mikroprocesorom i mikrokomputerom wykorzystywanym do sterowania procesami technologicznymi.</t>
  </si>
  <si>
    <t>Mikrosystemy. Sprzet (hardware), oprogramowanie (software). Systemy transmisji danych. Kanały transmisyjne. Modemy. Technika sprzęgania układów mikroprocesorowych w systemach automatyki. Struktura sprzętu. Zasady sprzęgania z urządzeniami zewnętrznymi.</t>
  </si>
  <si>
    <t>Mikroprocesorowe systemy pomiarowe. Inteligentne przetworniki pomiarowe. Mikroprocesorowe analizatory i generatory sygnałów. Mikroprocesorowe systemy automatyki stosowane w urządzeniach i maszynach do sterowania procesami technologicznymi.</t>
  </si>
  <si>
    <t>Mikrokomputerowe systemy sterowania (MKSS). Specyﬁka, struktury i przeznaczenie. Sterowniki mikroprocesorowe. Budowa i zasada działania. Zastosowanie w systemach sterowania cyfrowego i automatycznej regulacji.</t>
  </si>
  <si>
    <t>Metodyka projektowania i wdrażaniu zautomatyzowanych systemów sterowania. Niezawodność działania. Układy z rezerwowaniem. Testowanie i diagnostyka. Problematyka eksploatacji systemów sterowania automatycznego w procesach produkcyjnych.</t>
  </si>
  <si>
    <t>AUT_W1; AUT_W2; AUT_K1; AUT_K2</t>
  </si>
  <si>
    <t>Egzamin pisemny 
Udział w ocenie końcowej  - 50%</t>
  </si>
  <si>
    <t>Obliczanie G (s), y (t), x (t) na podstawie informacji graﬁcznej bądź analitycznej w programie Matlab-Simulink.</t>
  </si>
  <si>
    <t xml:space="preserve">Minimalizacja funkcji logicznych. Postać alternatywna i koniunkcyjna. </t>
  </si>
  <si>
    <t>Wyznaczanie i analiza charakterystyk statycznych elementów wykonawczych.</t>
  </si>
  <si>
    <t>Wyznaczanie i analiza charakterystyk dynamicznych regulatora PID.</t>
  </si>
  <si>
    <t xml:space="preserve">Analiza przebiegu regulacji liniowej poziomu cieczy. </t>
  </si>
  <si>
    <t>Identyﬁkacja podstawowych elementów automatyki metodą wymuszenia jednostkowego.</t>
  </si>
  <si>
    <t xml:space="preserve">Identyﬁkacja obiektów regulacji metodą wymuszenia skokowego. </t>
  </si>
  <si>
    <t>Identyﬁkacja obiektów regulacji metodą wymuszenia impulsowego.</t>
  </si>
  <si>
    <t>Identyﬁkacja podstawowych obiektów dynamicznych metoda częstotliwościową.</t>
  </si>
  <si>
    <t xml:space="preserve">Modelowanie logicznych układów automatyki na elementach elektromagnetycznych. </t>
  </si>
  <si>
    <t>Modelowanie logicznych układów automatyki na elementach elektronicznych.</t>
  </si>
  <si>
    <t xml:space="preserve">Elektromagnetyczne układy sterowania. </t>
  </si>
  <si>
    <t>Wyznaczanie i analiza charakterystyk dynamicznych czujników temperatury oraz wilgotności w układach automatycznej regulacji.</t>
  </si>
  <si>
    <t>AUT_U1; AUT_U2; AUT_K1; AUT_K2</t>
  </si>
  <si>
    <t>Zaliczenie pisemne (ocena z kolokwiów)
Zaliczenie sprawozdań z prac laboratoryjnych 
Udział w ocenie końcowej  - 50%</t>
  </si>
  <si>
    <t>Juszka H. 2004. Laboratorium z automatyki. Wyd. PTIR,  ISBN 8390755343, Kraków</t>
  </si>
  <si>
    <t>Juszka H. 2006. Automatyzacja i robotyzacja w inżynierii rolniczej. Wyd. PTIR, ISBN 8390755343, Kraków</t>
  </si>
  <si>
    <t>Urbaniak A. 2017. Podstawy automatyki. Wyd. Pol. Poznańskiej,  ISBN 978-83-7143-335-1, Poznań</t>
  </si>
  <si>
    <t>Kostro J. 2017. Elementy, urządzenia i układy automatyki. WSiP, ISBN 978-83-02-05317-7,Warszawa</t>
  </si>
  <si>
    <t>Dębowski A. 2015. Automatyka. Technika regulacji. Wyd. WNT,  ISBN 978-83-7926-073-7, Warszawa</t>
  </si>
  <si>
    <t>obliczyć transmitancją operatorową podstawowych układów automatyki, identyfikować oraz eksploatować elementy i układy automatyki stosowane w systemach technicznych procesów produkcyjnych</t>
  </si>
  <si>
    <t>optymalizować funkcje logiczne za pomocą tablic Karnaugha oraz projektować układy sterowania logicznego na elementach elektromagnetycznych i elektronicznych stosowane w systemach technicznych procesów produkcyjnych</t>
  </si>
  <si>
    <t>Inżynieria produkcji w rolnictwie</t>
  </si>
  <si>
    <t>wiedza z zakresu surowców i technologii produkcji oraz techniki cieplnej</t>
  </si>
  <si>
    <t>Katedra Inżynierii Bioprocesów, Energetyki i Automatyzacji</t>
  </si>
  <si>
    <t>IPR_W1</t>
  </si>
  <si>
    <t>budowę i zasadę działania zespołów mechanicznych  oraz systemów technicznych wykorzystywanych w produkcji roślinnej, zwierzęcej i przetwórstwie</t>
  </si>
  <si>
    <t>IPR_W2</t>
  </si>
  <si>
    <t>zagadnienia związane z uwarunkowaniami surowcowymi oraz technologicznymi w produkcji roślinnej i zwierzęcej wraz z zarządzaniem tymi zasobami</t>
  </si>
  <si>
    <t>IPR_U1</t>
  </si>
  <si>
    <t>przeprowadzać analizę wpływu wybranych parametrów roboczych maszyn i urządzeń na zapewnienie wymagań analizowanych procesów produkcyjnych</t>
  </si>
  <si>
    <t>IPR_U2</t>
  </si>
  <si>
    <t>ocenić i krytycznie przeanalizować realizację procesu technologicznego pod kątem zastosowanych rozwiązań technicznych oraz zaproponować zmiany w produkcji i przetwórstwie</t>
  </si>
  <si>
    <t>IPR_K1</t>
  </si>
  <si>
    <t>IPR_K2</t>
  </si>
  <si>
    <t>Systemy produkcji roślin w obiektach pod osłonami.</t>
  </si>
  <si>
    <t>Rozwiązania techniczne systemów do sterowania czynnikami wzrostu w obiektach pod osłonami.</t>
  </si>
  <si>
    <t>Zasady doboru i tryb projektowania elementów składowych systemów sterowania czynnikami wzrostu w obiektach pod osłonami (procesy: nawadniania, dostarczanie ciepła, dozowanie dwutlenku węgla, doświetlenie roślin).</t>
  </si>
  <si>
    <t>Rozwiązania techniczne w ochronie roślin w produkcji polowej oraz w obiektach pod osłonami.</t>
  </si>
  <si>
    <t>Komputery sterujące czynnikami wzrostu w obiektach pod osłonami.</t>
  </si>
  <si>
    <t>Czynniki determinujące zdolność przechowalniczą surowców rolniczych (budowa wraz wymaganiami technicznymi).</t>
  </si>
  <si>
    <t>Przepisy ogólne określające zasady, zakres i formy wykonywania dozoru technicznego urządzeń grzewczych w obiektach pod osłonami oraz jednostki właściwe do jego wykonywania.</t>
  </si>
  <si>
    <t>Inżynieria przygotowania gleby w produkcji sadowniczej i warzywniczej (uprawa płaska, uprawa na redlinach).</t>
  </si>
  <si>
    <t>Rolnictwo precyzyjne w produkcji zwierzęcej - kierunki rozwoju.</t>
  </si>
  <si>
    <t>Systemy doju (dojarki, hale udojowe, roboty udojowe, systemy mycia, urządzenia do schładzania mleka).</t>
  </si>
  <si>
    <t>Maszyny i urządzenia w produkcji trzody chlewnej i bydła, drobiu - wyposażenie ferm</t>
  </si>
  <si>
    <t>Technologie i wyposażenie w systemach usuwania odchodów zwierzęcych z budynków inwentarskich. Przechowywanie odchodów zwierzęcych.</t>
  </si>
  <si>
    <t xml:space="preserve">Technologie i maszyny do produkcji i konserwacji pasz objętościowych. </t>
  </si>
  <si>
    <t>IPR_W1; IPR_W2; IPR_K1; IPR_K2</t>
  </si>
  <si>
    <t>Egzamin pisemny
Udział w ocenie końcowej - 75%</t>
  </si>
  <si>
    <t>Ćwiczenia laboratoryjne z zakresu projektowania elementów składowych systemu grzejnego w obiektach pod osłonami.</t>
  </si>
  <si>
    <t>Ćwiczenia laboratoryjne z zakresu szacowania: paliwa, wody (pożywki), dwutlenku węgla w obiektach pod osłonami.</t>
  </si>
  <si>
    <t>Ćwiczenia laboratoryjne z zakresu nawadniania (fertygacji) upraw ogrodniczych.</t>
  </si>
  <si>
    <t>Projekt obejmujący obliczenie: strat ciepła, powierzchni grzejników, dobór mocy grzewczej kotła, określenie współczynnika wykorzystania mocy grzewczej, szacowanie ilości paliwa.</t>
  </si>
  <si>
    <t>Ćwiczenia wyjazdowe w obiekcie szklarniowym - budowa i wyposażenie techniczne obiektów szklarniowych.</t>
  </si>
  <si>
    <t>Technologie utrzymania - podział na grupy technologiczne, obrót stada.</t>
  </si>
  <si>
    <t>Budowa i zasada działania dojarek, dobór systemu doju, regulacje i pomiary parametrów doju.</t>
  </si>
  <si>
    <t>Systemy zadawania pasz, stacje paszowe - regulacje i kalibracja.</t>
  </si>
  <si>
    <t>Systemy pojenia - dobór z uwzględnieniem ograniczenia strat wody.</t>
  </si>
  <si>
    <t>IPR_U1; IPR_U2; IPR_K1; IPR_K2</t>
  </si>
  <si>
    <t xml:space="preserve">Zaliczenie pisemne (ocena z kolokwium i projektu)
Udział w ocenie końcowej - 25%     </t>
  </si>
  <si>
    <t>Kurpaska S. 2007. Szklarnie i tunele foliowe- inżynieria i procesy. PWRiL, Poznań</t>
  </si>
  <si>
    <t>Kowalczuk J., Bieganowski F. 2000. Mechanizacja ogrodnictwa, WSziP, Warszawa</t>
  </si>
  <si>
    <t>Gaworski M., Korpysz K. 2016. Rolnictwo. Technika w rolnictwie. Cz. 8, Mechanizacja produkcji zwierzęcej. Eksploatacja sprzętu rolniczego. Hortpress. Warszawa</t>
  </si>
  <si>
    <t>Kaniszewski S., Treder W. 2021. Racjonalne nawadnianie warzyw. Centrum Doradztwa Rolniczego Operon, Brwinów</t>
  </si>
  <si>
    <t>PN- B-03406: 1994. Obliczeniowe zapotrzebowanie ciepła pomieszczeń o kubaturze do 600 m3</t>
  </si>
  <si>
    <t>PN-EN 12831: 2006. Instalacje ogrzewcze w budynkach. Metoda obliczania projektowego obciążenia cieplnego</t>
  </si>
  <si>
    <t>Grodzki H. 2005. Hodowla i użytkowanie zwierząt gospodarskich. Wyd. SGGW Warszawa</t>
  </si>
  <si>
    <t>Kupczyk A., Mastyj A., Daniel Z., Gaworski M. 2003. Dojarka mechaniczna: budowa, użytkowanie i aspekty rynkowe urządzeń do pozyskiwania mleka surowego. Pro Agricola. Gietrzwałd</t>
  </si>
  <si>
    <t>Kaca E., i in. 2018. Ćwiczenia z systemów nawodnień – deszczownie. Wydawnictwo SGGW; Warszawa</t>
  </si>
  <si>
    <t>Dziennik Ustaw 2000 Nr 122 poz. 1321 - Dozór techniczny</t>
  </si>
  <si>
    <t>działania ze świadomością znaczenia odpowiedzialności inżyniera za jakość surowców wykorzystywanych do produkcji, z uwzględnieniem zrównoważonej gospodarki</t>
  </si>
  <si>
    <t>BOP_W1</t>
  </si>
  <si>
    <t>metody stosowane w badaniach operacyjnych, takie jak: metoda optymalizacji simplex, metody programowania sieciowego CPM, PERT, metody oparte na grafach jak MST, wyznaczania najkrótszej ścieżki</t>
  </si>
  <si>
    <t>BOP_U1</t>
  </si>
  <si>
    <t>planować i optymalizować procesy produkcyjne i logistyczne przedsiębiorstwa z wykorzystaniem optymalizacji liniowej</t>
  </si>
  <si>
    <t>BOP_U2</t>
  </si>
  <si>
    <t>przetwarzać dane w różnych postaciach - macierz koincydencji, graf, tablica połączeń, czytać i interpretować diagramy oraz formułować modele matematyczne wykorzystywane w optymalizacji</t>
  </si>
  <si>
    <t>BOP_K1</t>
  </si>
  <si>
    <t xml:space="preserve">ciągłego zdobywania wiedzy dostępnej w opisach i dokumentacji technicznej aplikacji optymalizacyjnych, dokształcania i samodoskonalenia </t>
  </si>
  <si>
    <t>BOP_K2</t>
  </si>
  <si>
    <t>kreatywnego myślenia oraz podejmowania decyzji w zakresie zarządzania i inżynierii produkcji z wykorzystaniem narzędzi komputerowych (optymalizacja)</t>
  </si>
  <si>
    <t>Programowanie liniowe. Model matematyczny. Zbiór rozwiązań dopuszczalnych. Funkcja kryterium. Metoda simpleks. Przypadki szczególne. Analiza wrażliwości. Dualizm w programowaniu liniowym.</t>
  </si>
  <si>
    <t>Programowanie liniowe w liczbach całkowitych. Metoda podziału i ograniczeń. Metoda cięć. Zagadnienie lokalizacji z wykorzystaniem programowania całkowitoliczbowego.</t>
  </si>
  <si>
    <t>Zagadnienie transportowe. Własności zadania transportowego. Praktyczne wykorzystanie zagadnienia transportowo produkcyjnego.</t>
  </si>
  <si>
    <t>Podejmowanie decyzji w warunkach niepełnej informacji. Podejmowanie decyzji w warunkach ryzyka. Podejmowanie decyzji w warunkach niepewności. Gry dwuosobowe o zerowej sumie wypłat.</t>
  </si>
  <si>
    <t>Zarządzanie projektami. Konstrukcja sieci zależności o zdeterminowanej strukturze logicznej. Metoda drogi krytycznej CPM. Stochastyczne siei zależności. Metoda PERT.</t>
  </si>
  <si>
    <t>Algorytmy grafowe. Minimalne drzewo rozpinające. Najkrótsza droga w grafie. Maksymalny przepływ w sieci. Algorytmy Prima, Kruskala, Dijkstry, Forda-Fulkersona.</t>
  </si>
  <si>
    <t>BOP_W1; BOP_K1; BOP_K2</t>
  </si>
  <si>
    <t>Zaliczenie pisemne                                                                
Udział w ocenie końcowej - 40 %</t>
  </si>
  <si>
    <t>Programowanie linowe. Metoda wykreślna.</t>
  </si>
  <si>
    <t>Programowanie liniowe metoda simpleks.</t>
  </si>
  <si>
    <t>Rozwiązanie problemu linowego z wykorzystaniem rachunku na macierzach.</t>
  </si>
  <si>
    <t>Podejmowanie decyzji w warunkach ryzyka.</t>
  </si>
  <si>
    <t>Podejmowanie decyzji w warunkach niepewności. Reguła maksymalnej korzyści. Reguła maksymalnej użyteczności. Wieloetapowe drzewo decyzyjne.</t>
  </si>
  <si>
    <t>Programowanie całkowito liczbowe. Problem lokalizacji.</t>
  </si>
  <si>
    <t>Zagadnienia transportowe. Pierwsze dopuszczalne rozwiązania bazowe.</t>
  </si>
  <si>
    <t>Konstrukcja sieci zależności. Metoda CPM.</t>
  </si>
  <si>
    <t>Sieci stochastyczne. Metoda PERT.</t>
  </si>
  <si>
    <t>Programowanie sieciowe. Minimalne drzewo rozpinające. Wybór najkrótszej drogi w sieci. Maksymalny przepływ w sieci. Algorytm Forda-Fulkersona.</t>
  </si>
  <si>
    <t>Zaliczenie pisemne (ocena z kolokwium)                                                                                                           Udział w ocenie końcowej - 60 %</t>
  </si>
  <si>
    <t>Jędrzejczyk Z., Kukuła K., Skrzypek J., Walkosz A.1997. Badania operacyjne w przykładach i zadaniach. PWN, Warszawa</t>
  </si>
  <si>
    <t>Sikora W. 2008, Badania operacyjne, PWE, Warszawa</t>
  </si>
  <si>
    <t>Anholcer M., Gaspars H., Owczarkowski A. 2003. Przykłady i zadania z badań operacyjnych i ekonometrii,  skrypt nr 163 lub 140, AE Poznań</t>
  </si>
  <si>
    <t>Trzaskalik T. 2003. Wprowadzenie do badań operacyjnych z komputerem,  PWE, Warszawa</t>
  </si>
  <si>
    <t>Lipiec-Zajchowska M. 2003. Wspomaganie procesów decyzyjnych, tom III. Badania Operacyjne, Wydawnictwo C.H. Beck, Warszawa</t>
  </si>
  <si>
    <t>Krawczyk S. 2001. Badania operacyjne dla menadżerów, Wydawnictwo AE Wrocław</t>
  </si>
  <si>
    <t>BOP_U1; BOP_U2; BOP_K1; BOP_K2</t>
  </si>
  <si>
    <t>PAZ_W1</t>
  </si>
  <si>
    <t xml:space="preserve">definicje zarządzania, współczesne wyzwania i uwarunkowania zarządzania organizacjami, elementy procesu zarządzania </t>
  </si>
  <si>
    <t xml:space="preserve"> ZIP1_W10</t>
  </si>
  <si>
    <t>PAZ_W2</t>
  </si>
  <si>
    <t>znaczenie i rolę zarządzania w aspekcie społecznych, środowiskowych i produkcyjnych uwarunkowań globalnego rozwoju</t>
  </si>
  <si>
    <t>PAZ_U1</t>
  </si>
  <si>
    <t>anlizować istotę i mechanizmy funkcjonowania organizacji, prawidłowości i instrumenty zarządzania</t>
  </si>
  <si>
    <t>PAZ_U2</t>
  </si>
  <si>
    <t xml:space="preserve">opracować strategię zarządzania własnym przedsiębiorstwem </t>
  </si>
  <si>
    <t>PAZ_K1</t>
  </si>
  <si>
    <t>uznawania znaczenia wiedzy oraz jej krytycznej analizy i oceny w rozstrzyganiu problemów poznawczych i praktycznych z zakresu zarządzania</t>
  </si>
  <si>
    <t xml:space="preserve"> ZIP1_K01</t>
  </si>
  <si>
    <t>PAZ_K2</t>
  </si>
  <si>
    <t>kreatywnego myślenia i podejmowania decyzji w zakresie zarządzania organizacjami</t>
  </si>
  <si>
    <t xml:space="preserve"> ZIP1_K03</t>
  </si>
  <si>
    <t xml:space="preserve">Zarządzanie – jego istota, funkcje i znaczenie. </t>
  </si>
  <si>
    <t xml:space="preserve">Rodzaje organizacji. Modele organizacji. Organizacja w otoczeniu jako obiekt zarządzania.  </t>
  </si>
  <si>
    <t>Klasyczne koncepcje zarządzania - naukowa, administracyjna behawioralna.</t>
  </si>
  <si>
    <t>Zarządzanie a proces inforamacyjno-decyzyjny - podstawowe założenia planowania i budowania strategii.</t>
  </si>
  <si>
    <t>Etyczny i kulturowy kontekst zarządzania.</t>
  </si>
  <si>
    <t>Nowoczesne zarządzanie w warunkach globalizacji.</t>
  </si>
  <si>
    <t>PAZ_W1; PAZ_W2; PAZ_K1; PAZ_K2</t>
  </si>
  <si>
    <t>Planowanie i organizacja w przedsiębiorstwie (organizacja pracy w firmie, przydział ról, planowanie portfolia produktów, planowanie struktury organizacyjnej, organizacja stanowisk pracy) z zastosowaniem dedykowanego dostępnego oprogramowania.</t>
  </si>
  <si>
    <t>Zarządzanie przedsiębiorstwem (zarządzanie finansami, zakupami, zasobami ludzkimi, inwestycjami, procesem sprzedaży, marketingiem, dostawcami, planowanie wielkości produkcji oraz rozwoju firmy, analiza klientów, optymalizacja zatrudnienia) z zastosowaniem dedykowanego dostępnego oprogramowania.</t>
  </si>
  <si>
    <t>PAZ_U1; PAZ_U2</t>
  </si>
  <si>
    <t>Zaliczenie pisemne  (ocena z kolokwium i projektu)                                                                                                 Udział w ocenie końcowej - 50%</t>
  </si>
  <si>
    <t>Griffin R.W. 2009. Podstawy zarządzania organizacjami. Wydawnictwo Naukowe PWN, Warszawa</t>
  </si>
  <si>
    <t>Dołhasz M. 2009. Podstawy zarządzania: koncepcje, strategie, zastosowania. Wydawnictwo Naukowe PWN, Warszawa</t>
  </si>
  <si>
    <t>MAR_W1</t>
  </si>
  <si>
    <t>istotę i koncepcję marketingu oraz planowania marketingowego - niezbedną do budowania pozycji konkurencyjnej przedsiębiorstwa na rynku</t>
  </si>
  <si>
    <t>MAR_W2</t>
  </si>
  <si>
    <t>TS; SZ</t>
  </si>
  <si>
    <t>MAR_U1</t>
  </si>
  <si>
    <t>MAR_K1</t>
  </si>
  <si>
    <t>współpracy w celu wypracowania konkurencyjnej pozycji przedsiebiorstwa na rynku; poprzez pracę w zespole zadaniowym docenia wartość współpracy i realnie ocenia własne możiwości podejmowania różnych ról w zespole</t>
  </si>
  <si>
    <t xml:space="preserve">Istota marketingu. Otoczenie rynkowe przedsiebiorstwa. </t>
  </si>
  <si>
    <t xml:space="preserve">Narzedzia marketingu: produkt, dystrybucja, cena, promocja. </t>
  </si>
  <si>
    <t xml:space="preserve">Segmentacja rynku. Strategie marketingowe. Analiza potrzeb i zachowan nabywców - wewnętrzne uwarunkowania procesu zakupu. </t>
  </si>
  <si>
    <t xml:space="preserve">Kontekst planowania marketingowego. Audyt marketingowy. </t>
  </si>
  <si>
    <t xml:space="preserve">Analizy niezbędne do opracowania planu marketingowego. Planowanie strategiczne i taktyczno-operacyjne. </t>
  </si>
  <si>
    <t>Wdrożenia planu marketingowego oraz powiazanie go z innymi działaniami firmy.</t>
  </si>
  <si>
    <t>MAR_W1; MAR_W2; MAR_K1</t>
  </si>
  <si>
    <t xml:space="preserve">Planowanie marketingowe w firmie. </t>
  </si>
  <si>
    <t xml:space="preserve">Analizy niezbędne do opracowania planu marketingowego: przygotowanie analizy strategicznej firmy, analizy rynku. </t>
  </si>
  <si>
    <t>Wdrożenie: przygotowanie wdrożenia i kontroli planu marketingowego.</t>
  </si>
  <si>
    <t>MAR_U1; MAR_K1</t>
  </si>
  <si>
    <t>Zaliczenie pisemne (ocena z projektu)                                                                                                                                             Udział w ocenie końcowej - 60%</t>
  </si>
  <si>
    <t>Dziekoński M. Kozielski R. 2007. Jak szybko napisać profesjonalny plan marketingowy. Wydawnictwo Wolters Kluwer, Kraków</t>
  </si>
  <si>
    <t>Kotler P. 2008. Marketing. Analiza, planowanie, wdrazanie i kontrola. Dom
Wydawniczy Rebis. Warszawa</t>
  </si>
  <si>
    <t xml:space="preserve">Curtis T. 2011. Marketing dla Inżynierów Naukowców i Technologów, Wydawnictwo Wolters Kluwer, Kraków      </t>
  </si>
  <si>
    <t>Domański T. Bryła P. 2010. Marketing produktów żywnościowych. Polskie Wydawnictwo Ekonomiczne, Warszawa</t>
  </si>
  <si>
    <t xml:space="preserve">Godin S. 2019. To jest marketing! Wydawnictwo MT Biznes, Warszawa   </t>
  </si>
  <si>
    <t>typowe metody badań marketingowych, przydatne narzedzia marketingowe oraz zródła i techniki pozyskiwania potrzebnych informacji</t>
  </si>
  <si>
    <t>budować plan marketingowy korzystajac z typowych narzędzi, metod i zródeł informacji w danym otoczeniu rynkowym, a także dokonać selekcji dostępnych informacji mając na uwadze cele marketingowe</t>
  </si>
  <si>
    <t>Zaliczenie ustne (w formie pytań otwartych)                                                                                              
Udział w ocenie końcowej -  40%</t>
  </si>
  <si>
    <t xml:space="preserve">Przygotowanie planu strategicznego i taktyczno-operacyjnego: opracowanie strategii marketingowej i wyznaczenie celów strategicznych, przygotowanie segmentacji, pozycjonowania i strategii konkurencji, przygotowanie planu marketingu mix. </t>
  </si>
  <si>
    <t>wiedza z zakresu podstaw działalności gospodarczej i ekonomii</t>
  </si>
  <si>
    <t>LOG_W1</t>
  </si>
  <si>
    <t>LOG_W2</t>
  </si>
  <si>
    <t>LOG_U1</t>
  </si>
  <si>
    <t>planować procesy produkcyjne oraz logistyczne, a także je optymalizować z wykorzystaniem narzędzi informatycznych</t>
  </si>
  <si>
    <t>LOG_U2</t>
  </si>
  <si>
    <t>wykorzystywać systemy informatyczne do wspomagania podejmowania decyzji w zakresie wybranych procesów logistycznych</t>
  </si>
  <si>
    <t>LOG_U3</t>
  </si>
  <si>
    <t>dokonać analizy procesów logistycznych oraz zaproponować zmiany techniczne lub organizacyjne celem ich optymalizacji</t>
  </si>
  <si>
    <t>LOG_K1</t>
  </si>
  <si>
    <t>formułowania własnych opinii dotyczących metod zarządzania procesami logistycznymi oraz rozstrzygania dylematów decyzyjnych w zakresie transportu i logistyki</t>
  </si>
  <si>
    <t>LOG_K2</t>
  </si>
  <si>
    <t>LOG_K3</t>
  </si>
  <si>
    <t>podejmowania działań inżynierskich na rzecz terminowego oraz bezpiecznego magazynowania i transportu artykułów rolno-spożywczych</t>
  </si>
  <si>
    <t>Pojęcie logistyki. Znaczenie i zadania logistyki. Organizacja logistyki w przedsiębiorstwie: koncepcje organizacji logistyki, determinanty organizacji logistyki w przedsiębiorstwie. Logistyka w strukturach zarządzania przedsiębiorstwem. Procesy logistyczne. Podstawa i istota podejścia systemowego w logistyce. Systemy logistyczne. Łańcuch logistyczny.</t>
  </si>
  <si>
    <t>Logistyka zaopatrzenia: podstawowe pojecia z zakresu sfery zaopatrzenia. Cele i zadania logistyki zaopatrzenia. Strategiczne decyzje w logistyce zaopatrzenia, organizacja procesu zakupów analiza rynku zaopatrzenia. Planowanie zaopatrzenia materiałowego.</t>
  </si>
  <si>
    <t>Logistyka produkcji: klasyfikacja procesów produkcyjnych, obszary logistyki produkcji: definicja, cele, modele planowania produkcji, sterowanie przepływami w logistyce produkcji: zadania, algorytmy, logistyczne systemy sterowania produkcją.</t>
  </si>
  <si>
    <t>Logistyka dystrybucji: istota i przedmiot logistyki dystrybucji, uwarunkowania logistyki dystrybucji, marketingowe kanały dystrybucji, logistyczne centra dystrybucji.</t>
  </si>
  <si>
    <t xml:space="preserve">Logistyka odpadów: istota i przedmiot logistyki odpadów, klasyfikacja odpadów, technologie i techniki gromadzenia, transportu i składowania odpadów, logistycznie zintegrowany system gospodarki odpadami. </t>
  </si>
  <si>
    <t>Koszty procesów logistycznych. Istota i struktura kosztów logistyki. Systemy klasyfikacyjne kosztów logistyki. Kontroling kosztów logistyki.</t>
  </si>
  <si>
    <t>Analiza efektywnosci systemów i procesów logistycznych. Rachunek kosztów logistycznych. Controling logistyki. Wskaźniki pomiaru efektywności systemów logistycznych. Proces tworzenia wartości w łańcuchu logistycznym.</t>
  </si>
  <si>
    <t>LOG_W1; LOG_W2; LOG_K1; LOG_K2; LOG_K3</t>
  </si>
  <si>
    <t>Egzamin pisemny (w formie pytań otwartych)                                                                                Udział w ocenie końcowej - 50%</t>
  </si>
  <si>
    <t>Zajęcia organizacyjne wraz z wprowadzeniem do systemu informatycznego.</t>
  </si>
  <si>
    <t>Zarządzanie kartoteką i zapasami.</t>
  </si>
  <si>
    <t xml:space="preserve">Analiza sugestii produkcyjnych i zakupowych. </t>
  </si>
  <si>
    <t>Opracowanie cenników: dostawcy oraz odbiorcy.</t>
  </si>
  <si>
    <t>Organizacja i analiza prognoz zakupowych oraz sprzedażowych.</t>
  </si>
  <si>
    <t>Tworzenie i zarządzanie zamówieniami klientów jako obszar MRP.</t>
  </si>
  <si>
    <t>Wprowadzenie cenników do kontrachentów i powiązanie ich z poszczególnymi modułami.</t>
  </si>
  <si>
    <t>Definiowanie numerów katalogowych oraz wprowadzanie zamówień.</t>
  </si>
  <si>
    <t>Tworzenie indeksu produktu wraz z przyjęciem magazynowym.</t>
  </si>
  <si>
    <t>Zarządzanie zleceniami produkcyjnymi wraz z harmonogramowaniem zapasów.</t>
  </si>
  <si>
    <t>Wykresy obciążenia stanowisk - wykres Ganta.</t>
  </si>
  <si>
    <t>LOG_U1; LOG_U2; LOG_U3</t>
  </si>
  <si>
    <t>Ficon K. 2008. Logistyka ekonomiczna. Procesy logistyczne.  Belstudio, Warszawa</t>
  </si>
  <si>
    <t>Pisz I., Sęk T., Zielecki W. 2013. Logistyka w przedsiębiorstwie. PWE, Warszawa</t>
  </si>
  <si>
    <t>Kuboń M. 2009. Logistyka w inżynierii rolniczej. PTIR, Kraków</t>
  </si>
  <si>
    <t>Szołtysek J. i in. 2016. Vademecum logistyki. DIFIN, Warszawa</t>
  </si>
  <si>
    <t>Szymonik A., Nowak I. 2017. Współczesna logistyka. DIFIN, Warszawa</t>
  </si>
  <si>
    <t>Skowronek Cz., Sariusz-Wolski Z. 2012. Logistyka w przedsiębiorstwie. PWE. Warszawa</t>
  </si>
  <si>
    <t>rolę logistyki w przedsiębiorstwie oraz zasady funkcjonowania podstawowych podsystemów logistyki, a także zasady tworzenia, funkcjonowania i oceny sprawności łańcuchów dostaw</t>
  </si>
  <si>
    <t xml:space="preserve">zasady i metody projektowania systemów logistycznych, kalkulowania kosztów oraz oceny efektywności ich funkcjonowania </t>
  </si>
  <si>
    <t>odpowiedzialnego pełnienia ról zawodowych, przestrzegania zasad etyki zawodowej podczas podejmowania decyzji związanych z działalnością produkcyjną w przedsiębiorstwie</t>
  </si>
  <si>
    <t>Projektowanie inżynierskie</t>
  </si>
  <si>
    <t>wiedza z zakresu: grafiki inżynierskiej, mechaniki i wytrzymałości materiałów, inżynierii materiałowej</t>
  </si>
  <si>
    <t xml:space="preserve"> 4</t>
  </si>
  <si>
    <t>PKI_W1</t>
  </si>
  <si>
    <t xml:space="preserve">podstawy nauki o projektowaniu; metodykę projektowania inżynierskiego oraz metody znajdowania rozwiązań; podstawy teroii mechanizmów oraz napędów i sterowania hydraulicznego </t>
  </si>
  <si>
    <t>ZIP1_W05
ZIP1_W08</t>
  </si>
  <si>
    <t>PKI_W2</t>
  </si>
  <si>
    <t>zagadnienia związane z zasadą działania, przeznaczeniem i obliczaniem typowych części maszyn; wytrzymałość zmęczeniowa</t>
  </si>
  <si>
    <t>PKI_U1</t>
  </si>
  <si>
    <t>wykonać projek koncepyjny prostego systemu technicznego z zastosowaniem metod twórczego rozwiązywania problemu technicznego oraz wykorzystaniem wiedzy z teorii mechanizmów; wykonać rysunki zaprojektowanego systemu (wykorzystując metody CAD)</t>
  </si>
  <si>
    <t>ZIP1_U04
ZIP1_U08
ZIP1_U11</t>
  </si>
  <si>
    <t>PKI_U2</t>
  </si>
  <si>
    <t>projektować podstawowe zespoły maszyn i prawidłowo dobrać znormalizowane części maszyn oraz wykonać rysunki techniczne zaprojektowanych części</t>
  </si>
  <si>
    <t>PKI_K1</t>
  </si>
  <si>
    <t>kreatywnego myślenia i działania oraz podejmowania decyzji w działalności projektowej, ze świadomością aspektów technicznych i odpowiedzialności inżyniera w rozstrzyganiu problemów z zakresu techniki</t>
  </si>
  <si>
    <t>ZIP1_K03
ZIP1_K04</t>
  </si>
  <si>
    <t>Projektowanie i jego struktura (podstawowe pojęcia; modele projektowania). 
Metody poszukiwania zasady rozwiązania technicznego (metody konwencjonalne, intuicyjne, dyskursywne).</t>
  </si>
  <si>
    <t>Klasyfikacja, budowa i zasada działania podstawowych zespołów i części maszyn (przekładnie, sprzęgła, hamulce, łożyska, połączenia, elemeny podatne).</t>
  </si>
  <si>
    <t xml:space="preserve">Wytrzymałość zmęczeniowa. Metodyka prowadzenia obliczeń wytrzymałościowych typowych części maszyn. Normalizacja części. Tolerancje i pasowania. Technologiczność konstrukcji. </t>
  </si>
  <si>
    <t xml:space="preserve">Podstawy napędów i sterowania hydrostatycznego. Schematy układów hydrauliki siłowej. </t>
  </si>
  <si>
    <t>Podstawy teorii mechanizmów i maszyn (pojęcia podstawowe; wyznaczanie trajektorii, prędkości, przyspieszeń metodami graficznymi; schematy mechanizmów). 
Schematy kinematyczne układów napędowych.</t>
  </si>
  <si>
    <t>Zaliczenie pisemne (w formie pytań otwartych)
Udział w ocenie końcowej - 40%</t>
  </si>
  <si>
    <t>1. Projekt koncepcyjny systemu technicznego (zespołowy):
Rozeznanie problemu. 
Specyfikacja wymagań (założenia, kryteria). Istota działania (zapis systemowy).
Określenie struktury funkcjonalnej projektowanego systemu technicznego. 
Opracowanie karty struktur. 
Ocena i wybór koncepcji konstrukcyjnej. 
Warianty postaci konstrukcyjnej.
Plan obliczeń. 
Schematy kinematyczne lub hydrauliczne. Analiza kinematyczna ruchu elementow roboczych.
Opracowanie dokumentacji technicznej - rysunek.</t>
  </si>
  <si>
    <t>2. Projekt indywidualny - obliczenia typowych podzespołów i wykonanie dokumentacji rysunkowej (przekładnia zębata pojedyncza zamknięta, łożyskowanie, połączenia).</t>
  </si>
  <si>
    <t>Zaliczenie projektów (na ocenę)
Udział w ocenie końcowej - 50%
Zaliczenie pisemne (w formie zadań obliczeniowych)
Udział w ocenie końcowej - 10%</t>
  </si>
  <si>
    <t xml:space="preserve"> Dietricha M. (red). 2008. Podstawy konstrukcji maszyn. T. 1 -3.  Wydawnictwa Naukowo-Techniczne, Warszawa</t>
  </si>
  <si>
    <t>Osiński Z., Bajon W., Szczucki T. 2001. Podstawy Konstrukcji Maszyn. PWN, Warszawa</t>
  </si>
  <si>
    <t xml:space="preserve">Parszewski Z. 1978.Teoria maszyn i mechanizmów. Wydawnictwa Naukowo-Techniczne, Warszawa </t>
  </si>
  <si>
    <t>Dreszer K. A. [i in] 2005. Napędy hydrostatyczne w maszynach rolniczych. Przemysłowy Instytut Maszyn Rolniczych, Poznań</t>
  </si>
  <si>
    <t>Rutkowski A. 2012. Części maszyn. WSiP, Warszawa</t>
  </si>
  <si>
    <t xml:space="preserve"> Miszczak M., Nowakowski T. 2006. Zbiór zadan z teorii mechanizmów Wyd. SGGW, Warszawa</t>
  </si>
  <si>
    <t xml:space="preserve">Stryczek S. 1984. Napęd hydrostatyczny: elementy i układy.Wydawnictwa Naukowo-Techniczne,  Warszawa </t>
  </si>
  <si>
    <t>PKI_W1; PKI_W2; PKI_K1</t>
  </si>
  <si>
    <t>PKI_U1; PKI_U2; PKI_K1</t>
  </si>
  <si>
    <t>wiedza z zakresu mechaniki, fizyki</t>
  </si>
  <si>
    <t>4</t>
  </si>
  <si>
    <t>KME_W1</t>
  </si>
  <si>
    <t>KME_W2</t>
  </si>
  <si>
    <t>zjawiska fizyczne niezbędne przy pomiarze, analizie sygnałów pomiarowych, metody określenia i miary położenia oraz rozproszenia</t>
  </si>
  <si>
    <t>KME_U1</t>
  </si>
  <si>
    <t>wykonać pomiary podstawowymi przyrządami warsztatowymi, obliczyć wartość przedziału niepewności stosownie do przeprowadzonych doświadczeń</t>
  </si>
  <si>
    <t>KME_U2</t>
  </si>
  <si>
    <t>określić czułość poszczególnych elementów toru pomiarowego np.: temperatury i innych układów przetwarzających wielkości nieelektryczne</t>
  </si>
  <si>
    <t>KME_K1</t>
  </si>
  <si>
    <t>KME_K2</t>
  </si>
  <si>
    <t>rzetelnego wykonywania badań i pomiarów, w kontekście ich znaczenia dla rozwiązywania problemów inżynierskich</t>
  </si>
  <si>
    <t>Metrologia- podstawowe pojęcia współczesnej metrologii, jednostki miar, tolerancja.</t>
  </si>
  <si>
    <t>Rodzaje i przyczyny powstawania błędów w pomiarach, metoda oszacowania przedziału niepewności pomiarów.</t>
  </si>
  <si>
    <t>Pomiary wielkości geometrycznych.</t>
  </si>
  <si>
    <t>Charakterystyki przyrządów i przetworników pomiarowych.</t>
  </si>
  <si>
    <t>Wielkości i sygnały pomiarowe.</t>
  </si>
  <si>
    <t>Czujniki elektryczne wielkości nieelektrycznych, komputerowe wspomaganie w metrologii.</t>
  </si>
  <si>
    <t>KME_W1; KME_W2; KME_K1; KME_K2</t>
  </si>
  <si>
    <t>Zaliczenie pisemne (w formie pytań otwartych) 
Udział w ocenie końcowej - 30%</t>
  </si>
  <si>
    <t>Tolerancja, a błędy - ocena niepewności pomiarów.</t>
  </si>
  <si>
    <t>Metody bezpośrednie pomiaru przyrządami wyposażonymi w noniusz, błędy - ocena niepewności pomiarów.</t>
  </si>
  <si>
    <t>Metody bezpośrednie pomiaru przyrządami wyposażonymi w śrubę mikrometryczną, błędy - ocena niepewności pomiarów.</t>
  </si>
  <si>
    <t>Metody pośrednie pomiaru różnicowa, odchyłki kształtu i położenia.</t>
  </si>
  <si>
    <t>Pomiary mocy i energii w układach jednofazowych i trójfazowych z wykorzystaniem przetwornika mocy.</t>
  </si>
  <si>
    <t>Kalibracja toru pomiarowego np.: temperatury, określenie jego czułości.</t>
  </si>
  <si>
    <t>Charakterystyka przetwornika, wzmacniacza, np.: rezystancyjnego, identyfikacja i czułość tych elementów.</t>
  </si>
  <si>
    <t>Zaliczenie pisemne (ocena kolokwiów,  sprawozdań z ćwiczeń)
Udział w ocenie końcowej- 70%</t>
  </si>
  <si>
    <t>Adamczak S., Makieła W. 2004. Metrologia w budowie maszyn. WN-T,Warszawa</t>
  </si>
  <si>
    <t xml:space="preserve">Piotrowski J. 2002. Podstawy miernictwa.  WN-T,Warszawa </t>
  </si>
  <si>
    <t>Chwaleba A. 2000. Metrologia elektryczna.  WN-T, Warszawa</t>
  </si>
  <si>
    <t xml:space="preserve">Praca zbiorowa. 2004. Współczesna metrologia. WN-T, Warszawa </t>
  </si>
  <si>
    <t>pojęcia w metrologii, w tym podział błędów, metody określania niepewności pomiaru, procesy zużycia elementów i potrzeba weryfikacji ich stanu, w odniesieniu do tolerancji</t>
  </si>
  <si>
    <t xml:space="preserve"> ciągłego zdobywania wiedzy, wynikającej z postępu w zakresie metrologii</t>
  </si>
  <si>
    <t>KME_U1; KME_U2; KME_K1; KME_K2</t>
  </si>
  <si>
    <t>wiedza z zakresu elektrotechniki i automatyki</t>
  </si>
  <si>
    <t>ROB_W1</t>
  </si>
  <si>
    <t>prawa fizyki związane z procesami eksploatacji robotów przemysłowych na stanowiskach produkcyjnych</t>
  </si>
  <si>
    <t>ROB_W2</t>
  </si>
  <si>
    <t>zjawiska i procesy związne z funkcjonowaniem stanowisk produkcyjnych z robotami przemysłowymi</t>
  </si>
  <si>
    <t>ROB_U1</t>
  </si>
  <si>
    <t>identyﬁkować, interpretować i konfigurować parametry zrobotyzowanych stanowisk produkcyjnych</t>
  </si>
  <si>
    <t>ROB_U2</t>
  </si>
  <si>
    <t>zastosować sensory oraz chwytaki w projektach zrobotyzowanych stanowisk produkcyjnych</t>
  </si>
  <si>
    <t>ROB_K1</t>
  </si>
  <si>
    <t>zdobywania wiedzy i samodokształcania z zakresu stosowania robotów przemysłowych w procesch produkcyjnych</t>
  </si>
  <si>
    <t>ROB_K2</t>
  </si>
  <si>
    <t>kierowania się zasadami bezpieczeństwa pracy i wymogami ergonomii we wdrażaniu robotyzacji procesów produkcyjnych</t>
  </si>
  <si>
    <t>Podstawowe pojęcia. Klasyfikacja maszyn manipulacyjnych i robotów. Stan obecny i prognozy rozwoju techniki robotyzacyjnej.</t>
  </si>
  <si>
    <t>Problematyka badawcza. Rozwój prac badawczych i aplikacyjnych w Polsce i na świecie.</t>
  </si>
  <si>
    <t>Model systemowy człowieka i maszyny manipulacyjnej.</t>
  </si>
  <si>
    <t>Struktura robotów. Podstawowe elementy i układy robotyki. Parametry ruchowe.</t>
  </si>
  <si>
    <t>Chwytaki i narzędzia. Wyposażenie chwytaków. Metody doboru chwytaków w procesach rolno-spożywczych.</t>
  </si>
  <si>
    <t xml:space="preserve">Systemy napędowe robotów i maszyn manipulacyjnych. Serwomechanizmy. Napędy elektryczne. </t>
  </si>
  <si>
    <t>Podstawowe systemy sterowania. Sterowanie o zmiennej strukturze i sterowanie adaptacyjne.</t>
  </si>
  <si>
    <t>Problematyka projektowania układów sterujących.</t>
  </si>
  <si>
    <t>Układy sterowania o strukturze mikroprocesorowej.</t>
  </si>
  <si>
    <t>Programowanie robotów.</t>
  </si>
  <si>
    <t>Aspekty techniczne, organizacyjne i ekonomiczne stosowania maszyn manipulacyjnych i robotów. Podatność procesu produkcyjnego na robotyzację.</t>
  </si>
  <si>
    <t>Bezpieczeństwo pracy z maszynami manipulacyjnymi i robotami.</t>
  </si>
  <si>
    <t>Przykłady zastosowania robotów i manipulatorów w przemyśle rolno-spożywczym.</t>
  </si>
  <si>
    <t>ROB_W1; ROB_W2; ROB_K1</t>
  </si>
  <si>
    <t>Zaliczenie pisemne 
Udział w ocenie końcowej - 50%</t>
  </si>
  <si>
    <t>Komputerowe modelowanie i symulacja zrobotyzowanych procesów produkcyjnych z wykorzystaniem środowiska Fanuc Roboguide.</t>
  </si>
  <si>
    <t>Dobór elementów i konfiguracja zrobotyzowanych stanowisk dla określonych zadań procesów produkcji rolno-spożywczej.</t>
  </si>
  <si>
    <t>Konfiguracja zewnętrznych osi i efektorów dla robotów Fanuc.</t>
  </si>
  <si>
    <t>Opracowanie programów sterujących za pomocą komputerowego systemu wspomagania programowania.</t>
  </si>
  <si>
    <t>Wprowadzenie do programowania robotów Kawasaki w środowisku PC-ROSET.</t>
  </si>
  <si>
    <t>Planowanie działań elementarnych i trajektorii ruchu dla robotów Kawasaki.</t>
  </si>
  <si>
    <t>Opracowanie programów sterujących za pomocą wirtualnego programatora ręcznego.</t>
  </si>
  <si>
    <t>Opracowanie programów sterujących za pomocą języka wysokiego poziomu AS Language.</t>
  </si>
  <si>
    <t>Projektowanie stanowiska produkcyjnego z robotem Kawasaki.</t>
  </si>
  <si>
    <t>Projektowanie zabezpieczeń fizycznych i elektronicznych na zrobotyzowanych stanowiskach produkcyjnych.</t>
  </si>
  <si>
    <t>Analiza modelu systemowego maszyny manipulacyjnej. Struktura i budowa robota Fanuc S-420i F oraz kontrolera R-J2.</t>
  </si>
  <si>
    <t>Programowanie robota Fanuc S-420i F za pomocą programatora ręcznego.</t>
  </si>
  <si>
    <t>Testowanie i korygowanie algorytmów sterujących.</t>
  </si>
  <si>
    <t>ROB_U1; ROB_U2; ROB_K1; ROB_K2</t>
  </si>
  <si>
    <t>Zaliczenie sprawozdań z prac laboratoryjnych
Udział w ocenie końcowej - 10%
Zaliczenie ze  znajomości programu. 
Udział w ocenie końcowej - 40%</t>
  </si>
  <si>
    <t>Juszka H., Lis S., Tomasik M., Janosz R. 2013. Robotyzacja rolno-spożywczych procesów technologicznych. s. 1-192, Wyd. PTIR, Kraków</t>
  </si>
  <si>
    <t>Juszka H. 2006. Automatyzacja i robotyzacja w inżynierii rolniczej. Wyd. PTIR,  ISBN 8390755343, Kraków</t>
  </si>
  <si>
    <t>Tomasik M., Juszka H., Lis S. 2013. Sterowanie i wizualizacja rolniczych procesów produkcyjnych. s. 1-238, Wyd. PTIR, Kraków</t>
  </si>
  <si>
    <t>Kaczmarek W, Panasiuk J. 2017. Robotyzacja procesów produkcyjnych. Wyd. PWN, Warszawa</t>
  </si>
  <si>
    <t>Zdanowicz R. 2012. Podstawy robotyki. Wyd. Politechnika Śląska, Gliwice</t>
  </si>
  <si>
    <t>wiedza z zakresu surowców i technologii produkcji</t>
  </si>
  <si>
    <t xml:space="preserve">Prowadzący przedmiot: </t>
  </si>
  <si>
    <t xml:space="preserve">właściwości fizyko-chemiczne surowców i produktów pochodzenia rolniczego i nierolniczego oraz materiałów konstrukcyjnych stosowanych w maszynach </t>
  </si>
  <si>
    <t xml:space="preserve">ZIP1_W03      </t>
  </si>
  <si>
    <t xml:space="preserve">przeprowadzać procesy fizycznej modyfikacji materii organicznej stosując odpowiednią kolejność w procesach złożonych oraz dobierać odpowiednie nastawy urządzeń technicznych do wyznaczonej funkcji celu </t>
  </si>
  <si>
    <t>przeprowadzić analizę dokumentacji technicznej dedykowanej linii technologicznej przemysłu rolno-spożywczego, opracować projekt techniczny instalacji zawierający wszystkie konieczne obliczenia inżynierskie.</t>
  </si>
  <si>
    <t>analizować i stosować zasady bezpiecznej eksploatacji maszyn z uwzględnieniem ich energochłonności  oraz infrastruktury technicznej przedsiębiorstwa</t>
  </si>
  <si>
    <t>przeanalizowania  znaczenia wiedzy oraz jej krytycznej analizy i oceny w rozstrzyganiu problemów poznawczych i praktycznych z zakresu zarządzania i inżynierii produkcji w produkcji rolno-spożywczej</t>
  </si>
  <si>
    <t>podejmowania decyzji w zakresie zarządzania i inżynierii produkcji, kreatywnego myślenia i działania w obszarze agrobiznesu ze świadomością znaczenia aspektów technicznych i pozatechnicznych</t>
  </si>
  <si>
    <t>wykorzystywania posiadanej wiedzy do odpowiedzialnego pełnienia roli inżyniera w rozstrzyganiu problemów z zakresu techniki oraz inżynierii produkcji i przetwórstwa rolno-spożywczego w poszanowaniu etyki zawodowej</t>
  </si>
  <si>
    <t>Czyszczenie i sortowanie materiałów: właściwości fizyczne materiałów wykorzystywane w tych procesach, maszyny pneumatyczne, przesiewacze, złożone maszyny czyszczące, czyszczalnie i separatory elektroniczne i magnetyczne, sortowniki: mechaniczne, pneumatyczne, optyczne i hydrauliczne.</t>
  </si>
  <si>
    <t>Rozdrabnianie ciał stałych: właściwości reologiczne ciał stałych, teorie rozdrabniania, maszyny i urządzenia rozdrabniające: zginiatające, szarpiące, udarowe, łamacze, ścinające, tnące.</t>
  </si>
  <si>
    <t>Formowanie i ekstrudowanie materiałów: właściwości ciał plastycznych, krzywa płynięcia materiałów biologicznych, maszyny walcujące, wykrawające, formujące, wytłaczające, ekstruzja i ekstrudery, ekspansja i ekspandery.</t>
  </si>
  <si>
    <t>Rozdrabnianie cieczy: teorie rozdrabniania, homogenizacja i homogenizatory, rozpylanie cieczy i aparatura stosowana w tym procesie.</t>
  </si>
  <si>
    <t>Mieszanie - charakterystyka procesu; mieszania, mieszalniki, mieszarki. Charakterystyka procesu aglomeracji, urządzenia do aglomeracji (brykieciarki, peleciarki, granulatory).</t>
  </si>
  <si>
    <t>Mechaniczne rozdzielanie układów niejednorodnych - charakterystyka procesu, prasy do wyciskania cieczy: hydrauliczne, pneumatyczne i mechaniczne, filtracja, przegrody filtracyjne, pomoce filtracyjne, osady, filtry mechaniczne, grawitacyjne, rozdzielanie zawiesin, odstojniki, klasyfikatory, rozdzielanie układów niejednorodnych w polu siły odśrodkowej, cyklony, wirówki.</t>
  </si>
  <si>
    <t>Ogrzewanie i chłodzenie - charakterystyka procesów cieplnych, ruch ciepła ustalony i nieustalony, właściwości cieplne produktów spożywczych, przewodność cieplna właściwa, ciepło właściwe, współczynnik przewodzenia temperatury, bezprzewodowa wymiana ciepła, przeponowa wymiana ciepła (maszyny i urządzenia), termowody.</t>
  </si>
  <si>
    <t>Odparowywanie - charakterystyka procesu ,aktywność procesu, wyparki, komora grzejna, komora oparów, skraplacz, wyparki jedno, dwu-, cztero- i więcej działowe, sprężanie odpadów i sprężarki.</t>
  </si>
  <si>
    <t>Ekstrakcja - charakterystyka procesu, ekstrakcja w układzie ciecz-ciecz, ekstrakcja w układzie ciało stałe-ciecz, ekstrakcja w stanie nadkrytycznym, ekstraktory.</t>
  </si>
  <si>
    <t>Krystalizacja i rozpuszczanie - charakterystyka procesów, kinetyka krystalizacji, kinetyka rozpuszczania, krystalizatory, urządzenia do rozpuszczania.</t>
  </si>
  <si>
    <t>Destylacja i rektyfikacja charakterystyka procesów, destylacja prosta (różniczkowa), rektyfikacja, analiza pracy kolumny, instalacje o działaniu okresowym i ciągłym, instalacje destylacyjne i rektyfikacyjne stosowane w przemyśle rolno-spożywczym. Procesy membranowe charakterystyka procesu, charakterystyka membran półprzepuszczalnych, moduły membranowe, mikrofiltracja, ultra filtracja, nanofiltracja, odwrócona osmoza, elektroliza.</t>
  </si>
  <si>
    <t>Egzamin pisemny                                                                                        
Udział w ocenie końcowej - 40%</t>
  </si>
  <si>
    <t>Wprowadzenie, omówienie regulaminu laboratorium, właściwości fizyczne materiałów biologicznych.</t>
  </si>
  <si>
    <t>Procesy wstępnej obróbki materiałów i surowców.</t>
  </si>
  <si>
    <t>Rozdrabnianie ciał stałych.</t>
  </si>
  <si>
    <t>Badanie procesów mieszania płynnych produktów spożywczych.</t>
  </si>
  <si>
    <t>Badanie procesów destylacji.</t>
  </si>
  <si>
    <t>Parametryzacja jakościowa produktów – zliczanie fotonów.</t>
  </si>
  <si>
    <t>Badanie kinematyki suszenia konwekcyjnego.</t>
  </si>
  <si>
    <t>Maszyny do czyszczenia i odpylania.</t>
  </si>
  <si>
    <t>Filtrowanie.</t>
  </si>
  <si>
    <t>Badania procesów zamrażania produktów spożywczych.</t>
  </si>
  <si>
    <t>Zaliczenie pisemne (ocena z kolokwium) 
Udział w ocenie końcowej - 30%</t>
  </si>
  <si>
    <t>Obliczania związane z procesem zamrażania produktów spożywczych.</t>
  </si>
  <si>
    <t>Obliczenia związane z procesem odparowywania.</t>
  </si>
  <si>
    <t>Obliczenia związane z procesem destylacji.</t>
  </si>
  <si>
    <t>Obliczenia związane z procesem mieszania płynnych produktów spożywczych.</t>
  </si>
  <si>
    <t>Zaliczenie pisemne                                                                                            
Udział w ocenie końcowej - 30%</t>
  </si>
  <si>
    <t>Lewicki P. 1999. Inżynieria procesowa i aparatura przemysłu spożywczego, WNT, Warszawa</t>
  </si>
  <si>
    <t>Wojdalski J. 2010. Użytkowanie maszyn i aparatury w przetwórstwie rolno-spożywczym SGGW, Warszawa</t>
  </si>
  <si>
    <t>Pijanowski E., DłużewskIm., Dłużewska A., Jarczyk A. 1996. Ogólna technologia żywności WNT, Warszawa</t>
  </si>
  <si>
    <t>Lewicki P., Witrowa -Rajchert D. 2002. Inżynieria i Aparatura Przemysłu Spożywczego cz. I i cz. II SGGW, Warszawa</t>
  </si>
  <si>
    <t>procesy technologie obróbki materiałów biologicznych w przetwórstwie żywności, budowę i zasadę działania urządzeń do zmiany parametrów fizycznych materii organicznej</t>
  </si>
  <si>
    <t xml:space="preserve">zidentyfikować analizować wyniki prac laboratoryjnych i badawczych, ocenić je w kontekście zmian  procesów  produkcyjnych   </t>
  </si>
  <si>
    <t>IPS_W1</t>
  </si>
  <si>
    <t>IPS_W2</t>
  </si>
  <si>
    <t>IPS_U1</t>
  </si>
  <si>
    <t>IPS_U2</t>
  </si>
  <si>
    <t>IPS_U3</t>
  </si>
  <si>
    <t>IPS_U4</t>
  </si>
  <si>
    <t xml:space="preserve">IPS_K1 </t>
  </si>
  <si>
    <t>IPS_K2</t>
  </si>
  <si>
    <t>IPS_K3</t>
  </si>
  <si>
    <t>IPS_W1; IPS_W2; IPS_K1; IPS_K2; IPS_K3</t>
  </si>
  <si>
    <t>IPS_U1; IPS_U2;  IPS_U3; IPS_U4; IPS_K1; IPS_K2; IPS_K3</t>
  </si>
  <si>
    <t>UMP_W1</t>
  </si>
  <si>
    <t>UMP_W2</t>
  </si>
  <si>
    <t>UMP_U1</t>
  </si>
  <si>
    <t>dobrać strategię eksploatacji maszyn dla różnych wariantów organizacyjnych systemu produkcyjnego</t>
  </si>
  <si>
    <t>UMP_U2</t>
  </si>
  <si>
    <t>dobierać odpowiednie metody diagnozowania maszyn i urządzeń</t>
  </si>
  <si>
    <t>UMP_U3</t>
  </si>
  <si>
    <t>dobierać odpowiednie metody odnowy maszyn i urządzeń</t>
  </si>
  <si>
    <t>UMP_K1</t>
  </si>
  <si>
    <t xml:space="preserve">działania w sposób logiczny i konsekwentny oraz określać priorytety służące realizacji określonego przez siebie lub innych zadania </t>
  </si>
  <si>
    <t>UMP_K2</t>
  </si>
  <si>
    <t>działania ze świadomością znaczenia odpowiedzialności inżyniera za utrzymanie maszyn i urządzeń w gotowości do pracy</t>
  </si>
  <si>
    <t>Podstawowe pojęcia związane z rolą diagnistyki, utrzymania i odnowy maszyn w systemie ich ekspolatacji oraz wpływem na funkcjonowanie systemów produkcyjnych.</t>
  </si>
  <si>
    <t>Niezawodność i trwałość obiektu eksploatacji. Funkcje i klasy niezawodności. Gotowość techniczna. Sposoby zwiększenia niezawodności.</t>
  </si>
  <si>
    <t>Diagnozowanie stanu obiektu eksploatacji. Klasyfikacja zdarzeń eksploatacji. Efektywność techniczna obiektów.</t>
  </si>
  <si>
    <t>Procesy obsługi technicznej i ocena jego jakości.</t>
  </si>
  <si>
    <t>Okres eksploatacji. Czynności konserwacyjno-remontowe. Zasady eksploatacji. Systemy remontowe. Polityki remontowe.</t>
  </si>
  <si>
    <t>Uwarunkowania techniczne i pozatechniczne wymiany wyposażenia produkcyjnego.</t>
  </si>
  <si>
    <t>UMP_W1; UMP_W2; UMP_K1; UMP_K2</t>
  </si>
  <si>
    <t>Egzamin pisemny (w formie pytań otwartych) 
Udział w ocenie końcowej -50%</t>
  </si>
  <si>
    <t>Metody diagnostyki maszyn i urzadzeń.</t>
  </si>
  <si>
    <t>Smarowanie w eksploatacji maszyn i urządzeń.</t>
  </si>
  <si>
    <t>Konserwacja w systemach eksploatacji maszyn i urządzeń.</t>
  </si>
  <si>
    <t>Metody naprawy maszyn i urządzeń.</t>
  </si>
  <si>
    <t>Metody poprawy niezawodności maszyn i urządzeń. Problemy doskonalenia niezawodności.</t>
  </si>
  <si>
    <t>Badania eksploatacyjne.</t>
  </si>
  <si>
    <t>Wycofanie z użytkowania wyposażenia produkcyjnego.</t>
  </si>
  <si>
    <t>Zaliczenie pisemne (ocena projektów)
Udział w ocenie końcowej -50%</t>
  </si>
  <si>
    <t>Słowiński B. 2014. Inżynieria eksploatacji maszyn. Wydawnictwo Uczelniane Politechniki Koszalińskiej, Koszalin</t>
  </si>
  <si>
    <t>Niziński S., Michalski R. 2002: Diagnostyka obiektów technicznych. Zakład Poligrafii Instytutu Technologii i Eksploatacji, Warszawa</t>
  </si>
  <si>
    <t>Legutko S. 2001. Podstawy eksploatacji maszyn i urządzeń. WSiP, Warszawa</t>
  </si>
  <si>
    <t>Dwiliński L. 2006. Podstawy eksploatacji obiektu technicznego. Wydawnictwo Politechniki Warszawskiej, Warszawa</t>
  </si>
  <si>
    <t>Kaźmierczak J. 2000. Eksploatacja systemów technicznych. Wydawnictwo Politechniki Śląskiej, Gliwice</t>
  </si>
  <si>
    <t>pojęcia z zakresu diagnistyki, utrzymania i odnowy  obiektów i systemów technicznych w przetwórstwie rolno-spożywym</t>
  </si>
  <si>
    <t>metody, techniki i narzędzia wykorzystywane w eksploatacji maszyn oraz diagnostyce, odnowie i utrzymaniu systemów produkcyjnych</t>
  </si>
  <si>
    <t xml:space="preserve"> UMP_U1; UMP_U2; UMP_U3; UMP_K1; UMP_K2</t>
  </si>
  <si>
    <t>wiedza z zakresu inżynierii produkcji</t>
  </si>
  <si>
    <t>JRS_W1</t>
  </si>
  <si>
    <t>ogólne zagadnienia związane z normalizacją i specyfiką procesu zarządzania jakością w przemyśle rolno-spożywczym</t>
  </si>
  <si>
    <t>JRS_W2</t>
  </si>
  <si>
    <t>zagadnienia związane z technologią produkcji i związanymi z nią narzędziami kontroli normatywów procesu produkcyjnego</t>
  </si>
  <si>
    <t>JRS_U1</t>
  </si>
  <si>
    <t>stosować metody kontroli i pomiaru parametrów fizyko-chemicznych procesów przetwórstwa rolno-spożywczego</t>
  </si>
  <si>
    <t>JRS_U2</t>
  </si>
  <si>
    <t>na podstawie uzyskanych wyników pomiarów i obserwacji krytycznie ocenić przebieg procesu przetwórstwa rolno-spożywczego i zaproponować zmiany</t>
  </si>
  <si>
    <t>JRS_K1</t>
  </si>
  <si>
    <t>inicjowania działalności na rzecz interesu publicznego</t>
  </si>
  <si>
    <t>Zarządzanie jakością żywności: spirala i trójkat jakości; jakość żywności; jakość a osiąganie celów; podejście technologiczno-menadżerskie; łańcuch żywności; model zarządzania jakością.</t>
  </si>
  <si>
    <t>Definicje i pojęcia jakości; cechy jakościowe żywności; czynniki oddziałujące na cechy fizyczne w łańcuchu rolno-spożywczym.</t>
  </si>
  <si>
    <t xml:space="preserve">Projektowanie i kontrola jakości w produkcji rolno-spożywczej, zagadnienia prawne i normy w PRS. </t>
  </si>
  <si>
    <t>Skład chemiczny (aktywność wody), zanieczyszczenia żywności, zagrożenia żywności, modyfikacje żywności.</t>
  </si>
  <si>
    <t xml:space="preserve">Systemy zapewnienia jakości i bezpieczeństwo produktów spożywczych - krajowe i międzynarodowe; sprawdzanie jakości (audyt); instrumenty zarządzania jakością, koszty jakości. </t>
  </si>
  <si>
    <t>Podstawy prawne systemu HACCP - pojęcia i definicje oraz zasady systemu, etapy wdrożenia.</t>
  </si>
  <si>
    <t xml:space="preserve">Znakowanie żywności, certyfikacja, metody przedłużania jej trwałości. </t>
  </si>
  <si>
    <t>JRS_W1; JRS_W2; JRS_K1</t>
  </si>
  <si>
    <t>Zaliczenie pisemne 
Udział w ocenie końcowej - 60%</t>
  </si>
  <si>
    <t>Projekt przedsiębiorstwa produkcyjnego o profilu rolno-spożywczym w oparciu o wytyczne zawarte w Kodeksie Dobrej Praktyki Rolniczej .</t>
  </si>
  <si>
    <t>Przygotowanie karty kontrolnej procesu PRS, metody i techniki pomiarów stosowane w kontroli jakości: pobieranie prób, kontrola statystyczna procesu.</t>
  </si>
  <si>
    <t>Metody analizy danych pomiarowych dla potrzeb procesów zarządzania jakością w PRS</t>
  </si>
  <si>
    <t>Opracowanie procedur i instrukcji dla procesów cząstkowych PRS (dokumentacja systemu jakości obowiązująca dla systemu HACCP).</t>
  </si>
  <si>
    <t>Schematy procesów w przetwórstwie rolno-spożywczym - drzewo decyzyjne, definiowanie krytycznych punktów (CCP).</t>
  </si>
  <si>
    <t>Ksiega HACCP - opracowanie wybranych rozdziałów.</t>
  </si>
  <si>
    <t>Zastosowanie analizy Pareto-Lorenza w kontroli jakości i bezpieczeństwa żywności.</t>
  </si>
  <si>
    <t>Projekt wykonania audytu - sprawdzanie i certyfikacja jakości.</t>
  </si>
  <si>
    <t>JRS_U1; JRS_U2; JRS_K1</t>
  </si>
  <si>
    <t>Zaliczenie pisemne (ocena z projetków) 
Udział  w ocenie końcowej - 40%</t>
  </si>
  <si>
    <t>Hamrol A. 2008.Zarządzanie jakością z przykładami. PWN, Warszawa</t>
  </si>
  <si>
    <t>Luning P.A., Marcelius W.J., Jongen W.M.F. 2005. Zarządzanie jakością żywności. WNT, Warszawa</t>
  </si>
  <si>
    <t>Berdowski J., Berdowski F. 2006. HACCP w teorii i praktyce. Oficyna Wydawnicza WSM, Warszawa</t>
  </si>
  <si>
    <t>Urbaniak M. 2004. Zarządzanie jakością teoria i praktyka. Difin, Warszawa</t>
  </si>
  <si>
    <t>Dyscyplina –</t>
  </si>
  <si>
    <t>TPP_W1</t>
  </si>
  <si>
    <t>istotę zarządzania procesowego w przedsiębiorstwie</t>
  </si>
  <si>
    <t>TPP_W2</t>
  </si>
  <si>
    <t>definicje, rodzaje i strukturę procesów produkcyjnych z uwzględnieniem różnych form, odmian i typów produkcji, wyjaśnia różnicę między nimi oraz wskazuje ich wady i zalety</t>
  </si>
  <si>
    <t>TPP_W3</t>
  </si>
  <si>
    <t>metody doskonalenia procesów produkcyjnych</t>
  </si>
  <si>
    <t>TPP_U1</t>
  </si>
  <si>
    <t>posługiwać się fachową terminologią procesową, identyfikować i analizować procesy produkcyjne oraz odczytać dokumentację związaną z procesami i przepływem produkcji</t>
  </si>
  <si>
    <t>TPP_U2</t>
  </si>
  <si>
    <t>rozpisać procesy na operacje i działania oraz zaprojektować ich przebieg i narysować schemat przebiegu procesu</t>
  </si>
  <si>
    <t>TPP_U3</t>
  </si>
  <si>
    <t>wykonać wykres przebiegu procesu produkcyjnego i na tej podstawie dokonać jego usprawnienia</t>
  </si>
  <si>
    <t>TPP_K1</t>
  </si>
  <si>
    <t>dostrzega znaczenie wiedzy teoretycznej z zakresu zarządzania procesami produkcyjnymi wyrobów i usług oraz docenia jej utylitarny charakter w zakresie projektowania procesów produkcyjnych</t>
  </si>
  <si>
    <t>TPP_K2</t>
  </si>
  <si>
    <t>kreatywnego myślenia i działania oraz podejmowania decyzji w zakresie organizacji procesów produkcyjnych</t>
  </si>
  <si>
    <t>Podejście procesowe we współczesnym zarządzaniu - model procesu.</t>
  </si>
  <si>
    <t xml:space="preserve">Klasyfikacja procesów produkcyjnych i ich cechy charakterystyczne. </t>
  </si>
  <si>
    <t xml:space="preserve">Struktura procesu produkcyjnego. </t>
  </si>
  <si>
    <t xml:space="preserve">Projektowanie i dokumentowanie przepływu produkcji. </t>
  </si>
  <si>
    <t>Modelowanie i doskonalenie procesów produkcyjnych.</t>
  </si>
  <si>
    <t>TPP_W1; TPP_W2; TPP_W3; TPP_K1; TPP_K2</t>
  </si>
  <si>
    <t>Zaliczenie pisemne (w formie testu)
Udział w ocenie końcowej - 50%</t>
  </si>
  <si>
    <t>Dokumentowanie przepływu produkcji :</t>
  </si>
  <si>
    <t xml:space="preserve">   a)  Wykres przebiegu procesu.</t>
  </si>
  <si>
    <t xml:space="preserve">   b)  Karta i wykres przebiegu materiału. </t>
  </si>
  <si>
    <t xml:space="preserve">   c)  Karta obiegu dokumentów. </t>
  </si>
  <si>
    <t xml:space="preserve">   d)  Karta przebiegu czynności.</t>
  </si>
  <si>
    <t>Projekt 1: Modelowanie i projektowanie procesu produkcyjnego (ciągłego lub dyskretnego).</t>
  </si>
  <si>
    <t>Projekt 2: Projekt modernizacji procesu produkcyjnego na podstawie wykresu przebiegu procesu.</t>
  </si>
  <si>
    <t xml:space="preserve">Projekt 3: Projekt systemu klasyfikacji i grupowania części i wyrobów.  </t>
  </si>
  <si>
    <t>TPP_U1; TPP_U2; TPP_U3; TPP_K1; TPP_K2</t>
  </si>
  <si>
    <t>Zaliczenie poisemne (ocena z projektów) 
Udział w ocenie końcowej - 50%.</t>
  </si>
  <si>
    <t>Durlik I. 2007. Inżynieria zarządzania część I i II. Agencja Wydawnicza Placet, Warszawa</t>
  </si>
  <si>
    <t>Kulińska E., Busławski A. 2019. Zarządzanie procesem produkcji. Wydawnictwo Difin, Warszawa</t>
  </si>
  <si>
    <t>Szatkowski K. 2021. Nowoczesne zarządzanie produkcją. Ujęcie procesowe. Wydawnictwo Naukowe PWN, Warszawa</t>
  </si>
  <si>
    <t>Knosala R. 2017. Inżynieria produkcji – kompendium wiedzy. PWE, Warszawa</t>
  </si>
  <si>
    <t>Pająk E. 2021. Zarządzanie produkcją. Produkt, technologia, organizacja. Wydawnictwo Naukowe PWN, Warszawa</t>
  </si>
  <si>
    <r>
      <t>)</t>
    </r>
    <r>
      <rPr>
        <vertAlign val="superscript"/>
        <sz val="11"/>
        <rFont val="Arial Narrow"/>
        <family val="2"/>
        <charset val="238"/>
      </rPr>
      <t>*</t>
    </r>
    <r>
      <rPr>
        <sz val="11"/>
        <rFont val="Arial Narrow"/>
        <family val="2"/>
        <charset val="238"/>
      </rPr>
      <t xml:space="preserve"> -  Podawane z dokładnością do 0,1 ECTS, gdzie 1 ECTS = 25-30 godz. zajęć</t>
    </r>
  </si>
  <si>
    <t>ERK_W1</t>
  </si>
  <si>
    <t>rolę i funkcje rachunku kosztów w systemie zarządzania przedsiębiorstwem i realizowanymi procesami</t>
  </si>
  <si>
    <t>ERK_W2</t>
  </si>
  <si>
    <t>metody kalkulacji oraz wskazuje problemy związane z ich zastosowaniem do rozwiązania problemów inżynierskich</t>
  </si>
  <si>
    <t>ERK_W3</t>
  </si>
  <si>
    <t>wpływ kosztów na osiągane efekty przedsiębiorstwa</t>
  </si>
  <si>
    <t>ERK_U1</t>
  </si>
  <si>
    <t xml:space="preserve">dokonać kalkulacji kosztów oraz rozwiązać problemy typowe dla różnych modeli rachunku kosztów stosowanych w przedsiębiorstwie </t>
  </si>
  <si>
    <t>ERK_U2</t>
  </si>
  <si>
    <t>określić związki pomiędzy wielkością realizowanych zadań, technologią i organizacją procesu produkcyjnego oraz wielkością i organizacją przedsiębiorstwa a poziomem ponoszonych kosztów</t>
  </si>
  <si>
    <t>ERK_U3</t>
  </si>
  <si>
    <t>ocenić efekty prowadzonej działalności i efektywność realizowanych procesów</t>
  </si>
  <si>
    <t>ERK_K1</t>
  </si>
  <si>
    <t>dostrzegania znaczenie wiedzy teoretycznej z zakresu rachunku kosztów i jej utylitarnego charakteru w rozwiązywaniu problemów inżynierskich</t>
  </si>
  <si>
    <t>ERK_K2</t>
  </si>
  <si>
    <t>krytycznej oceny posiadanej wiedzy i odbieranych treści oraz rozwijania kompetencji niezbędnych w pracy zespołowej</t>
  </si>
  <si>
    <t>Rachunkowość w przedsiębiorstwie: znaczenie, zadania, podstawowe elementy oraz miejsce rachunku kosztów w systemie rachunkowości.</t>
  </si>
  <si>
    <t>Definicje i znaczenie pojęć: koszt, przychód, zysk. Podstawowe kryteria i podział kosztów.</t>
  </si>
  <si>
    <t>Pomiar i wycena kosztów dla celów decyzyjnych i kontrolnych - rachunek kosztów pełnych i zmiennych, rachunek kosztów standardowych, budżetowanie.</t>
  </si>
  <si>
    <t>Nowoczesne koncepcje modeli rachunku kosztów - rachunek kosztów rzeczywistych, normalnych i postulowanych.</t>
  </si>
  <si>
    <t>Koszty w kontekscie wybranych działań przedsiębiorstwa i metod zarządczych: Cykl Życia Produktu, Łańcuch Wartości, Just in Time, Target-Costing.</t>
  </si>
  <si>
    <t>ERK_W1; ERK_W2; ERK_W3; ERK_K1; ERK_K2</t>
  </si>
  <si>
    <t>Egzamin pisemny (w formie testu) 
Udział w ocenie końcowej - 40%</t>
  </si>
  <si>
    <t>Ewidencja kosztów, rozliczenia okresowe kosztów, rachunek zysków i strat.</t>
  </si>
  <si>
    <t>Systemy rozliczeniowo - ewidencyjne: wycena zużycia środków produkcji.</t>
  </si>
  <si>
    <t>Kalkulacje: podziałowe, doliczeniowe, według metody kosztów działań.</t>
  </si>
  <si>
    <t>Rozliczenia międzyokresowe kosztów.</t>
  </si>
  <si>
    <t>Rachunek kosztów docelowych przy uruchamianiu nowego procesu produkcyjnego.</t>
  </si>
  <si>
    <t xml:space="preserve">Efektywność produkcji i optimum produkcyjne. </t>
  </si>
  <si>
    <t>Zaliczenie pisemne (ocena z kolokwiów, zadań cząstkowych)                                                                                                 Udział w ocenie końcowej - 60%</t>
  </si>
  <si>
    <t>Matuszek J., Krokosz-Krynke Z., Kołosowski M. 2011. Rachunek kosztów dla inżynierów. PWE, Warszawa</t>
  </si>
  <si>
    <t>Wdowiak W. 2013. Wybrane metody rachunku kosztów w zarządzaniu produkcją i przetwórstwem płodów rolniczych. Wydawnictwo UR w Krakowie</t>
  </si>
  <si>
    <t>Stronczek A., Surowiec A., Sawicka. J., Marcinkowska E., Białas M. 2010. Rachunek kosztów. Wybrane zagadnienia w teorii i przykładach, C.H. BECK, Warszawa</t>
  </si>
  <si>
    <t>Czerwińska-Kayzer, D., Florek J. 2019. Rachunkowość finansowa z elementami rachunkowości zarządczej, Wydawnictwo UP w Poznaniu</t>
  </si>
  <si>
    <t>Knosala R. 2017. Inżynieria produkcji - kompendium wiedzy. PWE, Warszawa</t>
  </si>
  <si>
    <t>ERK_U1; ERK_U2; ERK_U3; ERK_K1; ERK_K2</t>
  </si>
  <si>
    <t xml:space="preserve">wiedza z zakresu ekonomii, projektowania, podstaw zarządzania </t>
  </si>
  <si>
    <t>5</t>
  </si>
  <si>
    <t xml:space="preserve">Wydział Inżynierii Produkcji i Energetyki                                                                                                                      Katedra Inżynierii Bioprocesów, Energetyki i Automatyzacji </t>
  </si>
  <si>
    <t>YNK_W1</t>
  </si>
  <si>
    <t>zagadnienia związane z normalizacją i kosztami towarzyszące procesom zarządzania w inżynierii produkcji</t>
  </si>
  <si>
    <t>zasady korzystania z różnych źródeł informacji z zachowaniem zasad ochrony dóbr niematerialnych</t>
  </si>
  <si>
    <t>YNK_U1</t>
  </si>
  <si>
    <t>zastosować metody, procedury dla oceny techniczno-ekonomicznej i formalno-prawnej prowadzonych działań inżynierskich w zakresie działalności inwestycyjnej przedsiębiorstw</t>
  </si>
  <si>
    <t>wyszukiwać i twórczo korzystać z informacji pochodzących z różnych źródeł, integrować zdobytą wiedzę</t>
  </si>
  <si>
    <t>YNK_U2</t>
  </si>
  <si>
    <t>zaprojektować, wykonać i ocenić kosztorys prac inżynierskich i zaproponować optymalne rozwiązanie</t>
  </si>
  <si>
    <t>określić kierunki dalszego uczenia się i zrealizować proces samokształcenia w zakresie inżynierii mechanicznej</t>
  </si>
  <si>
    <t>YNK_K1</t>
  </si>
  <si>
    <t>działania ze świadomością znaczenia aspektów ekonomicznych oraz formalno- prawnych w funkcjonowaniu przedsiębiorstwa</t>
  </si>
  <si>
    <t>odpowiedzialnego pełnienie ról zawodowych, z uwzględnieniem zmieniających się potrzeb społecznych, w tym: rozwijania dorobku i podtrzymywania etosu zawodu, przestrzegania i rozwijania zasad etyki zawodowej oraz działania na rzecz przestrzegania tych zasad</t>
  </si>
  <si>
    <t>YNK_K2</t>
  </si>
  <si>
    <t>ponoszenia odpowiedzialności za podejmowane decyzje w zakresie rozwiązywania problemów inżynierskich</t>
  </si>
  <si>
    <t>Pojęcia ogólne kosztorysowanie robót inżynierskich.</t>
  </si>
  <si>
    <t>Metody, techniki i etapy kosztorysowania.</t>
  </si>
  <si>
    <t xml:space="preserve">Procedury wyboru metody kosztorysowania inwestycji. </t>
  </si>
  <si>
    <t>Rodzaje kosztorysów i kosztorys inżynierski.</t>
  </si>
  <si>
    <t xml:space="preserve">Zakres rzeczowy robót do kosztorysowania oraz Katalog Nakładów Rzeczowych. </t>
  </si>
  <si>
    <t>Zakres wycen w robotach inżynierskich.</t>
  </si>
  <si>
    <t>Normy pracy i rodzaje katalogów kosztorysowych.</t>
  </si>
  <si>
    <t>Projektowanie i wprowadzanie do stosowania norm nakładów.</t>
  </si>
  <si>
    <t>Zasady szacowanie norm materiałów zasadniczych i pomocniczych jednokrotnego i wielokrotnego użycia.</t>
  </si>
  <si>
    <t>Formuła ceny kosztorysowej.</t>
  </si>
  <si>
    <t>YNK_W1; YNK_K1; YNK_K2</t>
  </si>
  <si>
    <t>Egzamin pisemny (w formie testu, pytania zamknięte)                                                                                              Udział w ocenie końcowej - 60%</t>
  </si>
  <si>
    <t>Wykonywanie objętości robót na podstawie dokumentacji projektowej.</t>
  </si>
  <si>
    <t>Wykonywanie przedmiaru na podstawie dokumentacji projektowej.</t>
  </si>
  <si>
    <t>Wycena pozycji kosztorysowych.</t>
  </si>
  <si>
    <t>Wykonanie ceny kosztorysowej robót inżynierskich.</t>
  </si>
  <si>
    <t>Zaliczenie pisemne (ocena z kolokwium, projektów)                                                                                                 Udział w ocenie końcowej - 40%</t>
  </si>
  <si>
    <t>Kacprzyk B. 2010. Kosztorysowanie obiektów i robót budowlanych. Polcen Oficyna Wydawnicza, Warszawa</t>
  </si>
  <si>
    <t>Kowalczyk Z., Zabielski J. 2015.Kosztorysowanie i normowanie w budownictwie. WSiP</t>
  </si>
  <si>
    <t>Wojciechowska R., Kurpaska S., Malinowski M., Sikora J., Krakowiak-Bal A., Długosz-Grochowska O. 2016.  Effect of supplemental led lighting on growth and quality of Valerianella locusta L. and economic aspects of cultivation in autumn cycle. Acta Scientiarum Polonorum Hortorum Cultus . vol. 15, Lublin</t>
  </si>
  <si>
    <t>Katalogi Nakładów Rzeczowych KNR, WACETOB – PZITB, 2000, Warszawa</t>
  </si>
  <si>
    <t>Pisarska, E., Połoński M. 2000. Elementy organizacji robót inżynierskich. Wydawnictwo SGGW, Warszawa</t>
  </si>
  <si>
    <t>YNK_U1; YNK_U2; YNK_K1; YNK_K2</t>
  </si>
  <si>
    <t>wiedza z zakresu podstaw fizyki</t>
  </si>
  <si>
    <t>BPE_W1</t>
  </si>
  <si>
    <t>BPE_W2</t>
  </si>
  <si>
    <t>pojęcia z zakresu bezpieczeństwa pracy i ergonomii oraz zna zasady BHP</t>
  </si>
  <si>
    <t>BPE_U1</t>
  </si>
  <si>
    <t>obsłużyć urządzenia do pomiaru środowiska fizycznego pracy oraz poziomu zmęczenia organizmu człowieka i analizować wyniki pomiarów</t>
  </si>
  <si>
    <t xml:space="preserve">ZIP1_U01 </t>
  </si>
  <si>
    <t>BPE_U2</t>
  </si>
  <si>
    <t>stosować zasady ergonomicznej i bezpiecznej eksploatacji maszyn i narzędzi</t>
  </si>
  <si>
    <t>BPE_K1</t>
  </si>
  <si>
    <t xml:space="preserve">kultywowania i upowszechniania wzorów bezpieczenej i ergonomicznej pracy </t>
  </si>
  <si>
    <t>Współczesna definicja ergonomii i definicje historyczne. Interdyscyplinarny charakter ergonomii. Związek ergonomii z bezpieczeństwem i higieną pracy (BHP). Teoretyczne i utylitarne aspekty ergonomii. System (układ) człowiek – maszyna (lista Fittsa). Zastosowania danych antropometrycznych w ergonomii. Atlas antropometryczny. Centyl. Podstawy projektowania i oceny przestrzennego rozplanowania stanowisk pracy.</t>
  </si>
  <si>
    <t>Obciążenie pracą fizyczną. Pozycje przy pracy. Przenoszenie ładunków. Metody i kryteria oceny obciążenia pracą fizyczną. Obciążenie pracą umysłową. Monotonia. Metody szacowania obciążenia pracą umysłową.</t>
  </si>
  <si>
    <t>Zarządzanie bezpieczeństwem i higieną pracy.Podstawy prawne ochrony pracy. Kodeks pracy. Wypadki – definicje, statystyki. Okoliczności występowania wypadków. Prewencja wypadkowa. Metody oceny ryzyka zawodowego.</t>
  </si>
  <si>
    <t>Środowisko świetlne. Ergonomiczna charakterystyka sztucznych źródeł światła. Metody oceny oświetlenia stanowisk pracy światłem naturalnym i sztucznym. Normalizacja oświetlenia. Środowisko akustyczne. Fizyczne podstawy rozprzestrzeniania się hałasu. Bierne i aktywne metody redukcji hałasu. Kryteria oceny środowiska akustycznego (normalizacja). Metodyka pomiarów. Środowisko drganiowe. Drgania mechaniczne (wibracje) o oddziaływaniu miejscowym i ogólnym. Metody redukcji drgań. Znormalizowane kryteria oceny drgań mechanicznych. Środowisko cieplne. Mikroklimat zimny, umiarkowany i gorący. Izolacyjność odzieży. Znormalizowane kryteria i metody oceny. Środowisko atmosferyczne. Skażenia powietrza gazami, aerozolami i pyłami. Klasy toksyczności. NDS, NDSCh, NDSP. Metody i kryteria oceny skażenia powietrza.</t>
  </si>
  <si>
    <t>Badania środowiska świetlnego, ocena środowiska akustycznego, ocena narażenia na drgania mechaniczne o odziaływaniu ogólnym i miejscowym, ocena środowiska cieplnego i wydatku energatycznego pracownika.</t>
  </si>
  <si>
    <t>Badania obciążenia pracą statyczną i dynamiczną człowieka w wybranym procesie produkcyjnym.</t>
  </si>
  <si>
    <t>Ocena ryzyka zawodowego metodami indukcyjnymi i dedukcyjnymi oraz analiza wypadku przy pracy.</t>
  </si>
  <si>
    <t xml:space="preserve">Ocena obciążenia psychicznego pracą umysłową. </t>
  </si>
  <si>
    <t>Symulacja poprawnej geometrii komputerowego stanowiska pracy i struktury obciążenia układu mięśniowo szkieletowego przy przenoszeniu przedmiotów wykorzystując program ErgoEaser.</t>
  </si>
  <si>
    <t>BPE_U1; BPE_U2; BPE_K1</t>
  </si>
  <si>
    <t>Zaliczenie pisemne (ocena ze sprawozdań) 
Udział w ocenie końcowej - 40%</t>
  </si>
  <si>
    <t>Przybyliński B. 2012. BHP i ergonomia. Wydawnictwo Uczelniane Uniwersytetu Technologiczno-Przyrodniczego,  Bydgoszcz</t>
  </si>
  <si>
    <t xml:space="preserve"> Złowodzki M.,  Juliszewski T., Ogińska H. , Taczalska A., Trzyniec K. (red). 2017. Ergonomia w produkcji, przetwarzaniu i dystrybucji surowców biologicznych.  Wydawnictwo Politechniki Krakowskiej, Kraków</t>
  </si>
  <si>
    <t xml:space="preserve">Kodeks pracy. Wydanie aktualne na bieżący rok akademicki </t>
  </si>
  <si>
    <t>Jabłoński J. 2006. Ergonomia produktu. Ergonomiczne zasady projektowania produktów.  Wydawnictwo Politechniki Poznańskiej, Poznań</t>
  </si>
  <si>
    <t xml:space="preserve">Koradecka D. 1997. Bezpieczeństwo pracy i ergonomia. Tom I i II. Wydawnictwo Centralny Instytut Ochrony Pracy, Lubień </t>
  </si>
  <si>
    <t xml:space="preserve">prawa i zjawiska związane ze zjawiskami fizycznymi  kształtującymi środwisko pracy </t>
  </si>
  <si>
    <t>BPE_W1; BPE_W2; BPE_K1</t>
  </si>
  <si>
    <t>wiedza z zakresu teorii procesów produkcyjnych</t>
  </si>
  <si>
    <t>PIU_W1</t>
  </si>
  <si>
    <t>istotę zarządzania produkcją i usługami oraz definicje, rodzaje i strukturę systemów oraz procesów produkcyjnych</t>
  </si>
  <si>
    <t>PIU_W2</t>
  </si>
  <si>
    <t>zasady organizacji procesów produkcyjnych i usługowych</t>
  </si>
  <si>
    <t>PIU_W3</t>
  </si>
  <si>
    <t>zasady sterowania przepływem produkcji oraz możliwości wykorzystania komputerowego wspomagania zarządzania produkcją i usługami, w tym kontrolowania procesów produkcyjnych i usługowych</t>
  </si>
  <si>
    <t>PIU_U1</t>
  </si>
  <si>
    <t>określać strukturę cyklu produkcyjnego i opracowywać harmonogramy produkcji</t>
  </si>
  <si>
    <t>PIU_U2</t>
  </si>
  <si>
    <t>dobierać metody oraz określać parametry sterowania wewnątrzkomórkowego i zewnątrzkomórkowego właściwe dla procesów przetwórczych</t>
  </si>
  <si>
    <t>PIU_U3</t>
  </si>
  <si>
    <t>projektować proces produkcyjny i proces wytwórczy oraz strukturę produkcyjną, oceniać zdolność produkcyjną i jej wykorzystanie oraz produktywność</t>
  </si>
  <si>
    <t>PIU_K1</t>
  </si>
  <si>
    <t>krytycznej analizy posiadanej wiedzy teoretycznej z zakresu zarządzania produkcją i usługami oraz docenia jej utylitarny charakter w zakresie planowania, organizowania, sterowania i kontroli realizowanych procesów</t>
  </si>
  <si>
    <t>PIU_K2</t>
  </si>
  <si>
    <t>właściwego postępowania w zakresie racjonalnego wykorzystania zasobów w realizowanych procesach</t>
  </si>
  <si>
    <t>PIU_K3</t>
  </si>
  <si>
    <t>uwzględniania zmieniających się potrzeb konsumentów w zakresie  inżynierii produkcji i przetwórstwa rolno-spożywczego</t>
  </si>
  <si>
    <t>Istota zarządzania produkcją i inżynieria produkcji.</t>
  </si>
  <si>
    <t>Przygotowanie produkcji i projektowanie produktu.</t>
  </si>
  <si>
    <t>Struktura i zasady projektowania - proces produkcyjny, wytwórczy i usługowy.</t>
  </si>
  <si>
    <t>System produkcyjny oraz jego zasoby i efektywność.</t>
  </si>
  <si>
    <t>Struktura produkcyjna.</t>
  </si>
  <si>
    <t>Organizacja produkcji, program i harmonogram produkcji.</t>
  </si>
  <si>
    <t>Planowanie i sterowanie produkcją oraz sterowanie zasobami.</t>
  </si>
  <si>
    <t>Elastyczne systemy produkcyjne.</t>
  </si>
  <si>
    <t>PIU_W1; PIU_W2; PIU_W3; PIU_K1; PIU_K2; PIU_K3</t>
  </si>
  <si>
    <t>I. Zajęcia obliczeniowe:</t>
  </si>
  <si>
    <t xml:space="preserve">  Planowanie wytwarzania produktu oraz prognozowanie potrzeb materiałowych.</t>
  </si>
  <si>
    <t xml:space="preserve">  Cykl produkcyjny, mierzenie czasu pracy i ocena zdolności produkcyjnych</t>
  </si>
  <si>
    <t xml:space="preserve">  Zarządzanie różnorodnością asortymentu wyrobów.</t>
  </si>
  <si>
    <t xml:space="preserve">  Równoważenie linii produkcyjnych i projektowanie produkcji.</t>
  </si>
  <si>
    <t>II. Projekt:</t>
  </si>
  <si>
    <t xml:space="preserve">  Projekt zespołowy wybranego procesu wytwórczego (przetwórczego) w przedsiębiorstwie</t>
  </si>
  <si>
    <t>PIU_U1; PIU_U2; PIU_U3; PIU_K1; PIU_K2; PIU_K3</t>
  </si>
  <si>
    <t>Zaliczenie pisemne ( ocena z kolokwium)
Udział w ocenie końcowej przedmiotu - 25%</t>
  </si>
  <si>
    <t>Zaliczenie pisemne (ocena z projetku)
Udział w ocenie końcowej przedmiotu - 25%</t>
  </si>
  <si>
    <t>Pająk E., Klimkiewicz M., Kosieradzka A. 2021. Zarządzanie produkcją i usługami. PWE, Warszawa</t>
  </si>
  <si>
    <t xml:space="preserve"> przedmiot uzupełniający do wyboru - fakultatywny</t>
  </si>
  <si>
    <t>PIS_W1</t>
  </si>
  <si>
    <t>podstawowe pojęcia z zakresu ogólnej inżynierii systemów i modelowania</t>
  </si>
  <si>
    <t>PIS_U1</t>
  </si>
  <si>
    <t>stosować podstawowe zasady analizy systemowej, określać obiekty systemu, cechy obiektu istotne ze względu na cel modelowania, otoczenie i jego obiekty oddziaływujące na system</t>
  </si>
  <si>
    <t>ZIP1_U07
ZIP1_U11</t>
  </si>
  <si>
    <t>PIS_U2</t>
  </si>
  <si>
    <t>sformułować model matematyczny i operacyjny systemu oraz wykonać obliczenia symulacyjne z wykorzystaniem technik informatycznych</t>
  </si>
  <si>
    <t>PIS_K1</t>
  </si>
  <si>
    <t>współpracy zmierzającej do optymalizacji systemów technicznych lub organizacyjnych</t>
  </si>
  <si>
    <t>Podstawy teorii systemów. Wprowadzenie do inżynierii systemów podstawowe pojęcia i definicje.</t>
  </si>
  <si>
    <t>Myślenie systemowe.</t>
  </si>
  <si>
    <t>Rodzaje systemów, zachowanie systemów.</t>
  </si>
  <si>
    <t>Metody rozwiązywania problemów.</t>
  </si>
  <si>
    <t>Wybrane metody wspomagania podejmowania decyzji i optymalizacji.</t>
  </si>
  <si>
    <t>Wybrane modele symulacyjne.</t>
  </si>
  <si>
    <t>PIS_W1; PIS_K1</t>
  </si>
  <si>
    <t>Egzamin pisemny
Udział w ocenie końcowej - 40%</t>
  </si>
  <si>
    <t>Budowa prostych modeli symulacyjnych (opartych na sprzężeniach zwrotnych).</t>
  </si>
  <si>
    <t>Podejmowanie decyzji na podstawie metody wielokryterialnej.</t>
  </si>
  <si>
    <t xml:space="preserve">Opracowanie modelu stochastycznego za pomocą metody MONTE CARLO wybranego prostego procesu z zakresu inżynierii produkcji. </t>
  </si>
  <si>
    <t>Zaliczenie pisemne (ocena ze sprawozdań)
Udział w ocenie końcowej - 30%</t>
  </si>
  <si>
    <t>Opracowanie modelu złożonego systemu lub procesu produkcyjnego: określenie celu modelowania, analiza systemowa, sformułowanie modelu relacyjnego, operacyjnego, opracowanie algorytmu obliczeń. Wykonanie obliczeń symulacyjnych za pomocą programu Vensim.</t>
  </si>
  <si>
    <t>Zaliczenie pisemne (ocena z projektu)
Udział w ocenie końcowej - 30%</t>
  </si>
  <si>
    <t>Gutenbaum J. 2003. Modelowanie matematyczne systemów. Akademicka Oficyna Wyd. EXIT,  Warszawa</t>
  </si>
  <si>
    <t xml:space="preserve">Gieruski W. 2016. Modelowanie w Inżynierii Systemów. Wydawnictwo Politechniki Świętokrzyskiej, Kilece </t>
  </si>
  <si>
    <t>Cempel C. 2008. Teoria i Inżynieria Systemów - zasady i zastosowania myślenia systemowego. Wydawnictwo Naukowe Instytutu Technologii Eksploatacji - PIB, Radom</t>
  </si>
  <si>
    <t>Jaros M., Pabis S. 2007. Inżynieria Systemów. Wydawnictwo SGGW, Warszawa</t>
  </si>
  <si>
    <t>Kacperski W. T., Kruszewska J., Marcinkowski R. 2002. Inżynieria systemów procesowych. Elementy analizy procesów technologicznych. Oficyna WPW, Warszawa</t>
  </si>
  <si>
    <t>przedmiot uzupełniający do wyboru - fakultatywny</t>
  </si>
  <si>
    <t>PIS_U1; PIS_U2; PIS_K1</t>
  </si>
  <si>
    <t xml:space="preserve">przedmiot uzupełniający do wyboru - fakultatywny </t>
  </si>
  <si>
    <t>wiedza z zakresu produkcji roślinnej</t>
  </si>
  <si>
    <t>SIP_W1</t>
  </si>
  <si>
    <t>metody związane z analizą cyklu życia obiektów, surowców i produktów w sektorze rolno-spożywczym</t>
  </si>
  <si>
    <t>SIP_W2</t>
  </si>
  <si>
    <t>zagadnienia dotyczące struktury systemów technicznych koniecznych do opracowania procesów przetwarzania surowców biologicznych do półproduktów, produktów i komponentów dla przemysłu</t>
  </si>
  <si>
    <t>SIP_W3</t>
  </si>
  <si>
    <t>czynniki techniczne i środowiskowe jako determinanty procesów produkcyjnych i procesów przetwarzania oraz kondycjonowania surowców</t>
  </si>
  <si>
    <t>SIP_U1</t>
  </si>
  <si>
    <t>SIP_U2</t>
  </si>
  <si>
    <t>identyfikować zjawiska wpływające na przebieg procesów przechowywania i przetwarzania produktów i półproduktów pochodzenia rolniczego</t>
  </si>
  <si>
    <t>SIP_U3</t>
  </si>
  <si>
    <t xml:space="preserve">planować i optymalizować procesy produkcyjne i procesy przetwarzania surowców i produktów biologicznych </t>
  </si>
  <si>
    <t>SIP_K1</t>
  </si>
  <si>
    <t>odpowiedzialnego pełnienia roli inżyniera w zakresie przetwórstwa, mając na uwadze etykę zawodową</t>
  </si>
  <si>
    <t>Optymalne warunki przechowywania (temperatura, skład gazowy atmosfery, wilgotność powietrza, sposoby schładzania, cyrkulacja i wymiana powietrza, możliwość obniżenia ciśnienia, znaczenie etylenu, ozonu itd.). Sposoby przechowywania płodów rolnych oraz warunki techniczne obiektów do przechowywania. Innowacyjne technologie przechowywania owoców i warzyw.</t>
  </si>
  <si>
    <t>Analiza nowoczesnych metod przechowywania w aspekcie automatycznego i komputerowego sterowania procesami.  Zalecane (nowoczesne) technologie przechowywania najważniejszych gatunków roślin.</t>
  </si>
  <si>
    <t>Wymiana ciepła i masy w procesie suszenia. Ruch ciepła i masy w ciałach kapilarno-porowatych (w materiale roślinnym). Kinetyka suszenia: okresy suszenia, czas suszenia. Ogólne zasady obliczania suszarek. Klasyfikacja i wskaźniki pracy suszarek. Przyrządy kontrolno - pomiarowe do wytwarzania i kontrolowania parametrów atmosfery w obiektach oraz maszyny i urządzenia do niezbędnych operacji związanych z przechowywaniem.</t>
  </si>
  <si>
    <t>Systemy i technologie oraz procesy przetwarzania drewna na potrzeby przemysłu meblarskiego, papierniczego i budowlanego.</t>
  </si>
  <si>
    <t>Wybrane aspekty zastosowania nanotechnologii w rolnictwie i przemyśle rolno-spożywczym. Biosensory i ich wykorzystanie.</t>
  </si>
  <si>
    <t xml:space="preserve">Czynniki techniczne i środowiskowe wybranych procesów produkcyjnych oraz analiza cyklu życia przedmiotowych obiektów. </t>
  </si>
  <si>
    <t>SIP_W1; SIP_W2; SIP_W3; SIP_K1</t>
  </si>
  <si>
    <t>Zaliczenie pisemne (w formie pytań otwartych)                                                                                              Udział w ocenie końcowej - 45%</t>
  </si>
  <si>
    <t xml:space="preserve">Obliczanie kubatury komór przechowalniczych, rozmieszczenia komór i pomieszczeń pomocniczych w zależności od przechowywanych płodów, przyjętej metody przechowywania i zagospodarowania przechowywanego plonu.  Bilans ciepła i masy dla całego obiektu przechowalniczego i poszczególnych komór, dobór izolacji termicznej i przeciwwilgociowej obiektu oraz urządzeń wentylacyjnych i chłodniczych.   </t>
  </si>
  <si>
    <t>Zasady przeprowadzania charakterystyki energetycznej budynku przechowalni. Dobór materiałów konstrukcyjnych i termoizolacyjnych.</t>
  </si>
  <si>
    <t>Metody optymalizacji procesów przetwarzania materiałów biologicznych dla wybranych systemów technicznych.</t>
  </si>
  <si>
    <t>Zaliczenie pisemne (ocena z kolokwium)                                                                                                 Udział w ocenie końcowej - 10%</t>
  </si>
  <si>
    <t xml:space="preserve">Projekt budynku przechowalni z uwzględnieniem sposobu magazynowania surowca i wymaganych parametrów mikroklimatu. </t>
  </si>
  <si>
    <t>Projekt rozmieszczenia ciągów technologicznych, kanałów wentylacyjnych, urządzeń regulujących i sterujących utrzymywaniem właściwej atmosfery w komorach, maszyn i urządzeń do za- i rozładunku przechowalni oraz przygotowania plonu do dystrybucji (np. konfekcjonowanie, pakowanie itd.)</t>
  </si>
  <si>
    <t>Projekt wybranego procesu przetwarzania substancji biologicznej na cele spożywcze z uwzględnieniem urządzeń technicznych, wykorzystywanych technologii oraz organizacji pracy i koniecznej dokumentacji technicznej</t>
  </si>
  <si>
    <t>Projekt wybranego procesu przetwarzania substancji biologicznej na cele przemysłowe z uwzględnieniem urządzeń technicznych, wykorzystywanych technologii oraz organizacji pracy i koniecznej dokumentacji technicznej</t>
  </si>
  <si>
    <t>Projekt wybranego procesu przetwarzania drewna na cele przemysłowe z uwzględnieniem urządzeń technicznych, wykorzystywanych technologii oraz organizacji pracy i koniecznej dokumentacji technicznej</t>
  </si>
  <si>
    <t>Zaliczenie pisemne (ocena z kolokwium i zaliczenie projektów)                                                                                                 Udział w ocenie końcowej - 45%</t>
  </si>
  <si>
    <t>Lewicki P.P. (red.). 2006. Inżynieria procesowa i aparatura przemysłu spożywczego. WNT. Warszawa</t>
  </si>
  <si>
    <t>Adamicki F., Czerko Z. 2002. Przechowalnictwo warzyw i ziemniaka.  PWRiL, Poznań</t>
  </si>
  <si>
    <t>Machura A. 2012. Praktyczne zastosowanie metod i narzędzi inżynierii programowania podczas projektowania procesów gospodarczych.” T. Porębska-Miąc, H. Sroka (red.). Systemy Wspomagania Organizacji. Uniwersytet Ekonomiczny w Katowicach</t>
  </si>
  <si>
    <t>U. Sadowska, B. Łapczyńska-Kordon, A. Żabiński. 2016. Effect of modifications of lavandin convective drying on the course of the process and essential oil content, w: Journal of Research and Applications in Agricultural Engineering, Prace Przemysłowego Instytutu Maszyn Rolniczych, vol. 61(4), Warszawa</t>
  </si>
  <si>
    <t xml:space="preserve">Gao Z., Tseng C., Pei Z., Blaser M.J.2007.  Molecular analysis of human forearm superficial skin bacterial biota. Proc. Natl. Acad. Sci.104, 2927–2393, USA </t>
  </si>
  <si>
    <t>opracowywać systemy produkcyjne i procesy przetwarzania wraz z wymaganą dokumentacją techniczną</t>
  </si>
  <si>
    <t>SIP_U3; SIP_K1</t>
  </si>
  <si>
    <t>SIP_U1; SIP_U2; SIP_K1</t>
  </si>
  <si>
    <t>wiedza z zakresu logistyki w przedsiębiorstwie</t>
  </si>
  <si>
    <t>POP_W1</t>
  </si>
  <si>
    <t xml:space="preserve">podstawowe zgadnienia z procesów zaopatrzenia i dystrybucji w produkcji i przetwórstwie rolno-spożywczym </t>
  </si>
  <si>
    <t>POP_U1</t>
  </si>
  <si>
    <t>planować i optymalizować procesy logistyczne przedsiębiorstwa oraz programy i harmonogramy zaopatrzenia i dystrybucji</t>
  </si>
  <si>
    <t>POP_U2</t>
  </si>
  <si>
    <t>zastosować metody i narzędzia do analizy i oceny przedsięwzięć logistycznych w przedsiębiorstwie</t>
  </si>
  <si>
    <t>POP_K1</t>
  </si>
  <si>
    <t>kreatywnego myślenia i działania oraz podejmowania decyzji w zakresie procesów logistycznych w przedsiębiorstwie, ze świadomością znaczenia aspektów technicznych i pozatechnicznych</t>
  </si>
  <si>
    <t>Znaczenie branży TSL, geneza i systematyka spedycji, istota działalności spedycyjnej i rola spedytora w handlu.</t>
  </si>
  <si>
    <t>Łańcuch dostaw, w branży rolno-spożywczej.</t>
  </si>
  <si>
    <t>Aspekty prawne działalności spedycyjnej i transportowej, konwencje i umowy międzynarodowe.</t>
  </si>
  <si>
    <t>Dokumentacja spedycyjno transportowa, ceny za usługi spedycyjne i taryfy specjalne.</t>
  </si>
  <si>
    <t>Organizacja przewozów w różnych gałęziach transportowych.</t>
  </si>
  <si>
    <t>Warunki przewozu artykułów spożywczych, metody zabezpieczenia ładunków.</t>
  </si>
  <si>
    <t>POP_W1; POP_K1</t>
  </si>
  <si>
    <t>Zaliczenie pisemne                                                                                                                              Udział w ocenie końcowej - 50%</t>
  </si>
  <si>
    <t>Planowanie potrzeb materiałowych w produkcji rolniczej i przetwórstwie rolno-spożywczym.</t>
  </si>
  <si>
    <t>Projekt procesu spedycyjnego dla wybranego ładunku.</t>
  </si>
  <si>
    <t>Zasady formowania ładunków i tworzenia jednostki logistycznej.</t>
  </si>
  <si>
    <t>Dobór środków transportu, optymalizacja wykorzystania powierzchni ładunkowej.</t>
  </si>
  <si>
    <t>Wybór i obliczenia dla wybranych środków zabezpieczajacych ładunki.</t>
  </si>
  <si>
    <t>Kalkulacje kosztów przemieszczania ładunków.</t>
  </si>
  <si>
    <t>Ocena efektywności procesu spedycyjnego.</t>
  </si>
  <si>
    <t>Zaliczenie pisemne (ocena z projektów)                                                                                    Udział w ocenie końcowej - 50%</t>
  </si>
  <si>
    <t>Januła E. i in. 2021. Nowoczesna spedycja. Wydawnictwo As Pik, Poznań</t>
  </si>
  <si>
    <t>Dzieniszewski G., Kuboń M. 2020. Monografia naukowa: III Konferencja naukowa z cyklu "Logistyka dziś i jutro": łańcuchy logistyczne w gospodarce żywnościowej. Wyd. Inżynieria Rolnicza, Kraków</t>
  </si>
  <si>
    <t>Rokicki T., Klepacki B. 2019. Transport żywności: uwarunkowania organizacyjne, techniczne, ekonomiczne oraz jego skal. Wydawnictwo SGGW, Warszawa</t>
  </si>
  <si>
    <t>Januła E i in. 2011. Spedycja. Wydawnictwo Diffin, Warszawa</t>
  </si>
  <si>
    <t>Salamon A. 2012. Spedycja: teoria, przykłady ćwiczenia. Wydawnictwo Akademii Morskiej w Gdyni, Gdynia</t>
  </si>
  <si>
    <t>POP_U1; POP_U2; OPO_K1</t>
  </si>
  <si>
    <t xml:space="preserve"> 5</t>
  </si>
  <si>
    <t>Wydział Inżynierii Produkcji i Energetyki                                                                                                                      Katedra Eksploatacji Maszyn, Ergonomii i Prcesów Produkcyjnych</t>
  </si>
  <si>
    <t>PBN_W1</t>
  </si>
  <si>
    <t xml:space="preserve">ZIP1_W03     </t>
  </si>
  <si>
    <t>PBN_W2</t>
  </si>
  <si>
    <t>zasady doboru maszyn i narzędzi wykorzystywanych w produkcji surowców nieżywnościowych</t>
  </si>
  <si>
    <t xml:space="preserve">ZIP1_W09     </t>
  </si>
  <si>
    <t>PBN_U1</t>
  </si>
  <si>
    <t>opracować typowe technologie produkcji wybranych surowców o przeznaczeniu nieżywnościowym oraz dobierać niezbędne wyposażenie techniczne</t>
  </si>
  <si>
    <t xml:space="preserve">ZIP1_U08     </t>
  </si>
  <si>
    <t>PBN_K1</t>
  </si>
  <si>
    <t>kreatywnego myślenia oraz podejmowania decyzji w zakresie zarządzania i inżynierii produkcji w obszarze agrobiznesu, ze świadomością znaczenia  jakości surowców nieżywnościowych</t>
  </si>
  <si>
    <t>PBN_K2</t>
  </si>
  <si>
    <t>odpowiedzialnego pełnienia roli inżyniera w rozstrzyganiu problemów z zakresu inżynierii produkcji i przetwórstwa surowców nieżywnościowych  z uwzględnieniem etyki zawodowej</t>
  </si>
  <si>
    <t>Przegląd pozażywnościowych surowców pochodzenia rolniczego - roślinnego i zwierzęcego.</t>
  </si>
  <si>
    <t>Technologie produkcji roślinnych surowców farmaceutycznych i kosmetycznych.</t>
  </si>
  <si>
    <t xml:space="preserve">Technologie produkcji  wybranych gatunków roślin przemysłowych  oleisto - włóknistych. </t>
  </si>
  <si>
    <t xml:space="preserve">Technologie produkcji tytoniu. </t>
  </si>
  <si>
    <t>Technologie produkcji surowca koszykarskiego.</t>
  </si>
  <si>
    <t>PBN_W1; PBN_W2; PBN_K1; PBN_K2</t>
  </si>
  <si>
    <t>Zaliczenie pisemne (w formie  pytań otwartych)                                                                                             Udział w ocenie końcowej - 50%</t>
  </si>
  <si>
    <t xml:space="preserve">Surowiec zielarski o przeznaczeniu farmaceutycznym i kosmetycznym - właściwości i ocena. </t>
  </si>
  <si>
    <t xml:space="preserve">Surowce roślinne na cele włókiennicze - właściwości i ocena. </t>
  </si>
  <si>
    <t xml:space="preserve">Surowce wikliniarskie i tytoniowe - właściwości i ocena. </t>
  </si>
  <si>
    <t xml:space="preserve">Budowa morfologiczna i anatomiczna pierza ptaków hodowlanych - sposoby identyfikacji grup upierzenia, kryteria i metody oceny jakości surowca. </t>
  </si>
  <si>
    <t>Budowa morfologiczna i anatomiczna włókna wełnianego - kryteria i metody oceny jakości wełny jako surowca do przemysłu odzieżowego.</t>
  </si>
  <si>
    <t>PBN_U1; PBN_K1; PBN_K2</t>
  </si>
  <si>
    <t>Zaliczenie pisemne  (ocena z kolokwium i sprawozdań z ćwiczeń laboratoryjnych)                                                                                                 Udział w ocenie końcowej - 30%</t>
  </si>
  <si>
    <t xml:space="preserve">Opracowanie cyklu produkcyjnego wybranych gatunkunków roślin zielarskich z uwzględnieniem wymaganego wyposażenia technicznego gospodarstwa i możliwej wielowariantowości materiału rozmnożeniowego oraz sposobu konserwacji surowca i wstępnego przetwórstwa. </t>
  </si>
  <si>
    <t>PBN_U1; PBN_W2;  PBN_K1; PBN_K2</t>
  </si>
  <si>
    <t>Zaliczenie pisemne (ocena z  projektu)                                                                                                               Udział w ocenie końcowej - 20%</t>
  </si>
  <si>
    <t>Kołodziej B. 2010. Poradnik dla plantatorów uprawa ziół. PWRiL, Poznań</t>
  </si>
  <si>
    <t>Litwinczuk A. 2004. Surowce zwierzęce: ocena i wykorzystanie. PWRiL, Warszawa</t>
  </si>
  <si>
    <t>Sadowska U. 2019. Energochłonność produkcji roślin zielarskich na przykładzie mięty pieprzowej (Mentha piperita L.) i melisy lekarskiej (Melissa officinalis L.), PTIR, Kraków</t>
  </si>
  <si>
    <t>Berbeć S., Kawka S., Kołodziej B., Wiśniewski J., Wolski T. 1994. Rośliny przemysłowe specjalne i zielarskie. WAR, Lublin</t>
  </si>
  <si>
    <t xml:space="preserve">Sawicka B. 2001. Agrotechnika i jakość cech roślin uprawnych. Wybrane zagadnienia. WAR, Lublin </t>
  </si>
  <si>
    <t>wiedza z podstaw zarządzania</t>
  </si>
  <si>
    <t>ZRP_W1</t>
  </si>
  <si>
    <t>uwarunkowania powstawania innowacji produktowych i technologicznych oraz uwarunkowania transferu technologii do przedsiębiorstw</t>
  </si>
  <si>
    <t xml:space="preserve"> ZIP1_W15</t>
  </si>
  <si>
    <t>ZRP_U1</t>
  </si>
  <si>
    <t>planować proces transferu technologii oraz dobierać metody opracowania i wdrożeń innowacji produktowych i technologicznych z uwględnieniem oceny efektywności podjętych działań</t>
  </si>
  <si>
    <t>ZRP_K1</t>
  </si>
  <si>
    <t>identyfikowania oraz kreatywnego rozstrzygania dylematów produkcyjnych z uwzględnieniem innowacji produktowych i technologicznych</t>
  </si>
  <si>
    <t>Istota i model innowacji produktowej i technologicznej w przedsiębiorstwie.</t>
  </si>
  <si>
    <t>Strategia innowacji a źródła innowacji.</t>
  </si>
  <si>
    <t>Transfer technologii do przedsiębiorstwa - rola jednostek otoczenia biznesu.</t>
  </si>
  <si>
    <t>Uwarunkowania otoczenia wewnętrznego i zewnętrznego rozwoju produktu.</t>
  </si>
  <si>
    <t>Podstawowe założenia ochrony własność intelektualnej w aspekcie rozwoju produktu.</t>
  </si>
  <si>
    <t>ZRP_W1; ZRP_K1</t>
  </si>
  <si>
    <t>Zaliczenie pisemne (w formie testu)                                                                                              Udział w ocenie końcowej - 50%</t>
  </si>
  <si>
    <t>Ocena poziomu innowacyjności przedsiębiorstwa.</t>
  </si>
  <si>
    <t>Projekt wdrażania innowacji produktowych do standardowych działań organizacji - wprowadzenie. Projektowanie poszczególnych etapów wdrażania innowacyjnych rozwiązań produktowych poprzez dokonanie analizy rynku, ocena wiedzy technicznej i organizacyjnej w sferze działania firmy, ustalenie źródeł innowacji produktowych w branży, ocena stanu innowacyjności własnej firmy oraz szans i miejsc poprawy, określenie zadania innowacyjnego mającego zwiększyć konkurencyjność firmy, opracowanie projektu technicznego z podziałem na poszczególne zadania, ocena techniczna i ekonomiczno-finansowa projektu, przedstawienie głównych założeń wdrożenia innowacji produktowych do standardowych działań firmy.</t>
  </si>
  <si>
    <t>Opracowanie opinii o innowacji produktowej.</t>
  </si>
  <si>
    <t>ZRP_U1; ZRP_K1</t>
  </si>
  <si>
    <t>Zaliczenie pisemne  (ocena z projektów)                                                                                                 Udział w ocenie końcowej - 50%</t>
  </si>
  <si>
    <t>Jelonek D., Moczała A. 2020. Metody i techniki projektowania innowacji. Polskie Wydawnictwo Ekonomiczne, Warszawa</t>
  </si>
  <si>
    <t>Bal-Woźniak T. 2020. Zarządzanie innowacjami w ujęciu podmiotowym. Warszawa</t>
  </si>
  <si>
    <t>Badory A., Woźniaka L. 2019. Produkty nowej generacji : wybrane zagadnienia. Wyd. Difin, Warszawa</t>
  </si>
  <si>
    <t>Figiel Sz., Chechelski P., Grochowska R.Kozłowski W., Kuberska D. 2016. Uwarunkowania rozwoju i dyfuzji innowacji w sektorze rolno-spożywczym i na obszarach wiejskich. Instytut Ekonomiki Rolnictwa i Gospodarki Żywnościowej - Państwowy Instytut Badawczy, Warszawa</t>
  </si>
  <si>
    <t>Dostatni E., Rybaczewska-Błażejowska M. 2020. Tworzenie ekoinnowacji.  PWE, Warszawa</t>
  </si>
  <si>
    <t>SPE_W1</t>
  </si>
  <si>
    <t>miejsce i rolę systemów produkcji ekologicznej w koncepcji ekorozwoju oraz we współczesnym agrobiznesie</t>
  </si>
  <si>
    <t>SPE_W2</t>
  </si>
  <si>
    <t>techniki i technologie ekologicznej produkcji roślinnej i zwierzęcej oraz zna zasady przetwórstwa żywności ekologicznej</t>
  </si>
  <si>
    <t>SPE_U1</t>
  </si>
  <si>
    <t>SPE_U2</t>
  </si>
  <si>
    <t>określić sankcje i sformułować niezgodności oraz naruszenia występujące w rolnictwie ekologicznym, w tym sporządzić protokół z lustracji gospodarstwa ekologicznego</t>
  </si>
  <si>
    <t>SPE_U3</t>
  </si>
  <si>
    <t>SPE_K1</t>
  </si>
  <si>
    <t>podejmowania działalności w zakresie rolnictwa ekologicznego, z uwzględnieniem jego ekonomicznych i środowiskowych wad i zalet oraz potrzeb społecznych</t>
  </si>
  <si>
    <t>Ogólne zasady funkcjonowania rolnictwa ekologicznego z uwzględnieniem dobrej praktyki rolniczej i uwarunkowań prawnych.</t>
  </si>
  <si>
    <t>Tendencje i kierunki rozwoju rolnictwa ekologicznego.</t>
  </si>
  <si>
    <t>Prośrodowiskowe i produkcyjne aspekty użytków zielonych.</t>
  </si>
  <si>
    <t>Agrotechnika i jej wpływ na jakość produktów roślinnych i zwierzęcych</t>
  </si>
  <si>
    <t>Dobrostan zwierząt w gospodarstwach ekologicznych z uwzględnieniem aspektów prawnych i środowiskowych.</t>
  </si>
  <si>
    <t>Zasady przetwórstwa ekologicznego.</t>
  </si>
  <si>
    <t>SPE_W1; SPE_W2; SPE_K1</t>
  </si>
  <si>
    <t>Zaliczenie pisemne (w formie testu i pytań otwartych)                                                                                                       Udział w ocenie końcowej - 50%</t>
  </si>
  <si>
    <t>Zasady oraz inżynieria uprawy roślin i produkcji proekologicznej na użytkach zielonych.</t>
  </si>
  <si>
    <t>Rola i racjonalne nawożenie w rolnictwie ekologicznym. Dopuszczalne i niedopuszczalne środki nawozowe.</t>
  </si>
  <si>
    <t>Technologie chowu wybranych gatunków zwierząt hodowlanych w systemie rolnictwa ekologicznego.</t>
  </si>
  <si>
    <t>Zaliczenie pisemne  (ocena z testu i sprawozdań)                                                                               Udział w ocenie końcowej - 25%</t>
  </si>
  <si>
    <t>Certyfikacja i wymagania stawiane inspektorom atestującym ekologiczne systemy produkcji. Przeprowadzenie kontroli gospodarstwa ekologicznego (studium przypadku). Przedstawienie metod i zasad kontroli.</t>
  </si>
  <si>
    <t>Projekt fermy wybranej grupy zwierząt hodowlanych w systemie chowu ekologicznego z analizą efektywności produkcji.</t>
  </si>
  <si>
    <t>Zaliczenie pisemne (ocena z projektów)                                                                                                                    Udział w ocenie końcowej - 25%</t>
  </si>
  <si>
    <t>Dobosz-Idzik A. 2018. Dobre praktyki w rolnictwie ekologicznym. Kujawsko-pomorski Ośrodek Doradztwa Rolniczego w Minikowie. ISBN: 978-83-65181-48-0, Minikowo</t>
  </si>
  <si>
    <t>Łuczka W. 2020. Procesy rozwojowe rolnictwa ekologicznego i ich ekonomiczno-społeczne uwarunkowania. Wydawnictwo Scholar, Warszawa</t>
  </si>
  <si>
    <t>Praca zbiorowa. 2021. Rolnictwo ekologiczne i jego ukryty potencjał. Wydawca Wiedza i Praktyka (eBook), Sulejówek</t>
  </si>
  <si>
    <t>Tabor S. i in. 2014. Rozwiązania modelowe gospodarstw ekologicznych. PTIR, Kraków</t>
  </si>
  <si>
    <t>Malaga-Toboła U. 2012 Wyposażenie techniczne wybranych gospodarstw ekologicznych 
ukierunkowanych na produkcję mleka. Inżynieria Rolnicza, Kraków</t>
  </si>
  <si>
    <t>interpretować i wdrażać zasady chowu zwierząt oraz dokonać wyboru najlepszej technologii produkcji ekologicznej w określonych warunkach przyrodniczo - ekonomicznych</t>
  </si>
  <si>
    <t>SPE_U1; SPE_U2; SPE_K1</t>
  </si>
  <si>
    <t>SPE_U1, SPE_U2, SPE_U3; SPE_K1</t>
  </si>
  <si>
    <t>IEN_W1</t>
  </si>
  <si>
    <t>zjawiska i procesy związane z elektrotechniką i techniką cieplną wykorzystywane w elementach infrastruktury energetycznej obiektów</t>
  </si>
  <si>
    <t>IEN_W2</t>
  </si>
  <si>
    <t>budowę, zasady doboru i eksploatacji urządzeń energetycznych</t>
  </si>
  <si>
    <t>IEN_U1</t>
  </si>
  <si>
    <t>stosować zasady oceny bezpiecznej eksploatacji maszyn oraz elementów infrastruktury energetycznej</t>
  </si>
  <si>
    <t>IEN_U2</t>
  </si>
  <si>
    <t>wykorzystać typowe techniki i technologie do doboru oraz projektowania urządzeń do ogrzewania i przygotowania ciepłej wody użytkowej, zastosować elementy elektrotechniki do projektowania instalacji energetycznych</t>
  </si>
  <si>
    <t>IEN_K1</t>
  </si>
  <si>
    <t>poszerzania wiedzy oraz przyjmowania postawy decyzyjnej  z zakresu doboru i eksploatacji elementów infrastruktury energetycznej w poszanowaniu etyki zawodowej</t>
  </si>
  <si>
    <t>ZIP1_K01
 ZIP1_K03</t>
  </si>
  <si>
    <t>Infrastruktura gazowa.</t>
  </si>
  <si>
    <t>Infrastruktura ciepłownicza.</t>
  </si>
  <si>
    <t>Infrastruktura elektroenergetyczna.</t>
  </si>
  <si>
    <t>Jakość energii elektrycznej.</t>
  </si>
  <si>
    <t>Wyznaczenie sezonowego zapotrzebowanie na energię.</t>
  </si>
  <si>
    <t>Dobór mocy źródeł ciepła.</t>
  </si>
  <si>
    <t>Dobór odbiorników energii elektrycznej i ich osprzętu.</t>
  </si>
  <si>
    <t>Projektowanie oświetlenia elektrycznego.</t>
  </si>
  <si>
    <t>Projektowanie instalacji elektrycznych.</t>
  </si>
  <si>
    <t>Ochrona przeciwporażeniowa i przeciwprzepięciowa.</t>
  </si>
  <si>
    <t>IEN_W1; IEN_W2; IEN_K1</t>
  </si>
  <si>
    <t>Egzamin pisemny (w formie testu)                                                                                              Udział w ocenie końcowej - 50%</t>
  </si>
  <si>
    <t>Obliczanie współczynnika przenikania ciepła U dla przegród wielowarstwowych.</t>
  </si>
  <si>
    <t>Obliczanie projektowego obciążenia cieplnego budynku.</t>
  </si>
  <si>
    <t>Obliczanie mocy urządzeń do przygotowania c.w.u. i dobór objętości zasobnika.</t>
  </si>
  <si>
    <t>Obliczenia sezonowego zużycia energii na cele ogrzewania i przygotowania c.w.u.</t>
  </si>
  <si>
    <t>Podstawy analizy ekonomicznej systemów ogrzewania i przygotowania c.w.u.</t>
  </si>
  <si>
    <t>IEN_U2; IEN_K1</t>
  </si>
  <si>
    <t>Zaliczenie pisemne (ocena z kolokwium)                                                                                                 Udział w ocenie końcowej - 25%</t>
  </si>
  <si>
    <t>Pomiar i ocena stanu instalacji elektrycznej.</t>
  </si>
  <si>
    <t xml:space="preserve">Rozpoznawanie przewodów elektroenergetycznych. </t>
  </si>
  <si>
    <t>Projektowanie instalacji oświetleniowej.</t>
  </si>
  <si>
    <t>Projektowanie instalacji gniazd jednofazowych.</t>
  </si>
  <si>
    <t>Projektowanie instalacji trójfazowej.</t>
  </si>
  <si>
    <t>Dobór zaprojektowanej aparatury na podstawie kart katalogowych.</t>
  </si>
  <si>
    <t>IEN_U1; IEN_K1</t>
  </si>
  <si>
    <t>Zaliczenie pisemne (ocena z testu i projektu)                                                                    Udział w ocenie końcowej - 25%</t>
  </si>
  <si>
    <t>Szul T. 2018. Ocena efektywności energetycznej budynków. Wybrane zagadnienia z przykładami. Wyd. Nauk. Intellect, Waleńczów</t>
  </si>
  <si>
    <t>Marecki J. 2017. Podstawy przemian energetycznych. PWN,  Warszawa</t>
  </si>
  <si>
    <t>Kwiatkiewicz P., Szczerbowski R.  2018. Energetyka - aspekty badań interdyscyplinarnych: prawo i polityka, zrównoważony rozwój i OZE, ekonomia, technika, bezpieczeństwo.  Wyd. Fundacja na rzecz Czystej Energii, Poznań</t>
  </si>
  <si>
    <t>Grzybek A. 2017. Efektywne gospodarowanie energią elektryczną i cieplną w gospodarstwie rolnym. Wyd. Fundacja na rzecz Rozwoju Polskiego Rolnictwa, Katowice</t>
  </si>
  <si>
    <t>wiedza obejmująca podstawy elektrotechniki</t>
  </si>
  <si>
    <t>wiedza z zakresu automatyki</t>
  </si>
  <si>
    <t>YST_W1</t>
  </si>
  <si>
    <t xml:space="preserve">model oprogramowania wraz z językami programowania PLC oraz elementy składowe normy PN-EN 61131 </t>
  </si>
  <si>
    <t>YST_W2</t>
  </si>
  <si>
    <t>budowę, zasadę działania oraz schemat funkcjonalny programowalnych sterowników mikroprocesorowych</t>
  </si>
  <si>
    <t>YST_U1</t>
  </si>
  <si>
    <t>zaprogramować językiem schematów drabinkowych (LD) systemy sterowania dla wybranych zadań w procesach produkcyjnych</t>
  </si>
  <si>
    <t>YST_U2</t>
  </si>
  <si>
    <t>zaprogramować językiem schematów blokowych (FBD) systemy sterowania dla wybranych zadań w procesach produkcyjnych</t>
  </si>
  <si>
    <t>YST_K1</t>
  </si>
  <si>
    <t>otwartości na postęp techniczny w stosowaniu sterowników mikroprocesorowych, dokształcania się oraz podnoszenie kwalifikacji</t>
  </si>
  <si>
    <t>YST_K2</t>
  </si>
  <si>
    <t>uznawania wiedzy oraz analizy zalet i zagrożeń dla ludzi i środowiska wynikających ze stosowania sterowników mikroprocesorowych</t>
  </si>
  <si>
    <t>Charakterystyka funkcjonalna sterownika mikroprocesorowego. Funkcje: przetwarzania sygnałów, interfejsu z czujnikami i urządzeniami wykonawczymi, komunikacyjne i zasilania.</t>
  </si>
  <si>
    <t>Norma PN-EN 61131. Elementy składowe normy. Zasady eksploatacji sterowników PLC. Problematyka komunikacji sieciowej wg normy.</t>
  </si>
  <si>
    <t>Budowa programowalnych sterowników logicznych i zasada działania poszczególnych elementów. Jednostka centralna i jej konﬁguracja. Moduły wejść i wyjść dyskretnych, moduły wejść impulsowych, moduły wejść i wyjść analogowych, moduły specjalne.</t>
  </si>
  <si>
    <t xml:space="preserve">Wprowadzenie do programowania sterowników mikroprocesorowych. Zasady tworzenia programu. Struktura programu. Model oprogramowania wg normy PN-EN 61131. </t>
  </si>
  <si>
    <t>Metody programowania. Typy danych. Elementy oprogramowania. Deklaracja zmiennych. Atrybuty zmiennych.</t>
  </si>
  <si>
    <t>Standardowe bloki funkcjonalne: liczniki, komparatory wielkości analogowych, czasomierze, bloki arytmetyczne. Funkcje konwersji danych.</t>
  </si>
  <si>
    <t>Charakterystyka tekstowych języków programowania PLC: lista rozkazów (instrukcji) - IL, tekst strukturalny - ST.</t>
  </si>
  <si>
    <t>Charakterystyka graﬁcznych języków programowania PLC: język schematów drabinkowych - LD, funkcjonalne schematy blokowe - FBD.</t>
  </si>
  <si>
    <t>Układy sieciowe sterowników mikroprocesorowych. Protokoły komunikacyjne. Standardowe łącza szeregowe. Sieci lokalne i przemysłowe. Topologia sieci.</t>
  </si>
  <si>
    <t>Metodyka doboru sterowników mikroprocesorowych do procesów produkcyjnych. Przykłady rozwiązań takich systemów sterowania.</t>
  </si>
  <si>
    <t>YST_W1; YST_W2; YST_K1; YST_K2</t>
  </si>
  <si>
    <t>Zaliczenie pisemne (w formie pytań otwartych)                                                        Udział w ocenie końcowej - 50%</t>
  </si>
  <si>
    <t>Łączenie modułów. Podłączanie zasilania oraz terminali stanów logicznych i analogowych do sterowników (symulacjapracysystemówsterowania).Komunikacja PC-PLC. Konﬁguracja systemu sterowania.</t>
  </si>
  <si>
    <t>Programowanie PLC za pomocą środowiska programistycznego Easy Soft (Eaton-Moeller). Zarzadzanie bibliotekami, konﬁguracja połączeń, deklaracja zmiennych.</t>
  </si>
  <si>
    <t>Programowanie paneli operatorskich dla sterowników serii EASY Titan</t>
  </si>
  <si>
    <t>Programowanie PLC językiem LD z zastosowaniem bloków funkcyjnych: komparator wielkości analogowych, moduł arytmetyczny, moduł licznika.</t>
  </si>
  <si>
    <t>Programowanie zadanych układów sterowania językiem schematów drabinkowych LD. Rozwiazywanie zadań.</t>
  </si>
  <si>
    <t>Programowanie sterowników językiem schematów blokowych FBD (Siemens-Logo). Realizacji funkcji logicznych, stosowanie bloków funkcjonalnych: timerów i liczników.</t>
  </si>
  <si>
    <t>Programowanie sterowników językiem schematów blokowych FBD (Siemens-Logo). Realizacja przykładowych zadań.</t>
  </si>
  <si>
    <t>Programowanie układu sterowania złożonym systemem transportowym w magazynie logistycznym.</t>
  </si>
  <si>
    <t>Programowanie sterowników do zadań zawartych w zestawach szkoleniowych Siemens-Logo.</t>
  </si>
  <si>
    <t>Programowanie sterowników Moeller XC 101 językiem tekstu strukturalnego ST. Konﬁguracja PLC, tworzenie zmiennych, formowanie instrukcji warunkowych.</t>
  </si>
  <si>
    <t>Programowanie sterowników Moeller XC 101 językiem tekstu strukturalnego ST. Realizacja funkcji logicznych z wizualizacją na panelu operatorskim.</t>
  </si>
  <si>
    <t>Programowanie  systemów sterowania mikroprocesorowego dla przykładowych procesów technologicznych.</t>
  </si>
  <si>
    <t>YST_U1; YST_U2; YST_K1; YST_K2</t>
  </si>
  <si>
    <t xml:space="preserve">Zaliczenie pisemne (ocena z kolokwiów i sprawozdań) 
Udział w ocenie końcowej - 50% </t>
  </si>
  <si>
    <t xml:space="preserve">Flaga S. 2014. Programowanie sterowników PLC w języku drabinkowym. Wyd. BTC, Legionowo </t>
  </si>
  <si>
    <t>Tomasik M., Juszka H., Lis S. 2013. Sterowanie i wizualizacja rolniczych procesów. Wyd. PTIR, Kraków</t>
  </si>
  <si>
    <t>Kasprzyk J. 2010. Programowanie sterowników przemysłowych. Wyd. WNT, Warszawa</t>
  </si>
  <si>
    <t xml:space="preserve">Kacprzak S. 2011. Programowanie sterowników PLC zgodnie z normą IEC61131-3 w praktyce. Wyd. BTC, Legionowo  </t>
  </si>
  <si>
    <t>Gilewski T. 2007. Szkoła programisty PLC. Sterowniki przemysłowe. Wyd. Helion, Gliwice</t>
  </si>
  <si>
    <t>Sałat R., Korpysz K., Obstawski P. 2009. Wstęp do programowania sterowników. Wyd. WKŁ, Sulejówek</t>
  </si>
  <si>
    <t xml:space="preserve">Systemy zabezpieczania surowców </t>
  </si>
  <si>
    <t>SZS_W1</t>
  </si>
  <si>
    <t>właściwości surowców pochodzenia rolniczego w aspekcie ich utrwalania</t>
  </si>
  <si>
    <t xml:space="preserve">ZIP1_W03    </t>
  </si>
  <si>
    <t>SZS_W2</t>
  </si>
  <si>
    <t xml:space="preserve">uwarunkowania techniczne znajdujące zastosowanie w systemach zabezpieczania surowców pochodzenia rolniczego </t>
  </si>
  <si>
    <t>SZS_U1</t>
  </si>
  <si>
    <t>identyfikować zjawiska wpływające na przebieg procesów zabezpieczania surowców pochodzenia rolniczego</t>
  </si>
  <si>
    <t>SZS_U2</t>
  </si>
  <si>
    <t>określić i zastosować rozwiązania technczne  i technologiczne dedykowane do procesów zabezpieczania surowców pochodzenia rolniczego</t>
  </si>
  <si>
    <t>SZS_K1</t>
  </si>
  <si>
    <t>działania ze świadomością znaczenia aspektów technicznych i pozatechnicznych przy podejmowanych decyzjach uwzgleniających procesy zabezpieczania surowców pochodzenia rolniczego</t>
  </si>
  <si>
    <t>SZS_K2</t>
  </si>
  <si>
    <t xml:space="preserve">inicjowania współpracy  i działalności na rzecz interesu publicznego w zakresie rozwoju regionalnego </t>
  </si>
  <si>
    <t>Procesy życiowe, zmiany fizjologiczne zachodzące podczas przechowywania, czynniki wpływające na trwałość przechowalniczą.</t>
  </si>
  <si>
    <t>Optymalne warunki przechowywania, skład gazowy atmosfery, wymiana powietrza, cyrkulacja.</t>
  </si>
  <si>
    <t>Sposoby przechowywania surowców i produktów żywnościowych, maszyny, urządzenia, aparatura kontrolno pomiarowa.</t>
  </si>
  <si>
    <t>Wprowadzenie do zagadnień suszarnictwa, termodynamika powietrza wilgotnego, równowaga suszarnicza, wielkości charakteryzujące materiał suszony.</t>
  </si>
  <si>
    <t>Wymiana ciepła i masy, ruch ciepła i masy, kinetyka suszenia, obliczenia suszarek.</t>
  </si>
  <si>
    <t>Metody suszenia, i obróbki wstępnej, aspekty energetyczno-ekologiczne procesu suszenia.</t>
  </si>
  <si>
    <t>SZS_W1; SZS_W2; SZS_K1; SZS_K2</t>
  </si>
  <si>
    <t>Zaliczenie pisemne (w formie pytań otwartych)                                                                                          Udział w ocenie końcowej - 60%</t>
  </si>
  <si>
    <t>Obliczenie kubatury komór przechowalniczych, obliczanie bilansu ciepła i masy dla całego obiektu przechowalniczego, dobór izolacji, urządzeń wentylacyjnych i chłodniczych.</t>
  </si>
  <si>
    <t>Rozmieszczenie ciągów technologicznych, kanałów wentylacyjnych, urządzeń sterowania i regulacji mikroklimatu.</t>
  </si>
  <si>
    <t>Wyznaczenie kinetyki zmian zawartości wody i temperatury w wybranych produktach rolniczych oraz szybkości suszenia, podczas suszenia konwekcyjnego</t>
  </si>
  <si>
    <t>Wyznaczenie kinetyki zmian zawartości wody i współczynnika dyfuzji masy podczas suszenia mikrofalowego.</t>
  </si>
  <si>
    <t>Oceny ze sprawdzianów pisemnych, sprawozdań                                                                                                 Udział w ocenie końcowej - 20%</t>
  </si>
  <si>
    <t>Projekt technologii przechowywania, projekt przechowalni/chłodni, dobór urządzeń i parametrów przechowywania.</t>
  </si>
  <si>
    <t>Projekt technologii suszenia wybranych materiałów roślinnych z przeznaczeniem na różne cele, obliczenia urządzeń, całkowitego zapotrzebowania na energię, obliczenie systemu suszenia, procesu mieszania strug powietrza.</t>
  </si>
  <si>
    <t>Zaliczenie pisemne (ocena z projektów)                                                                                                                     Udział w ocenie końcowej - 20%</t>
  </si>
  <si>
    <t>Adamicki F., Czerko Z. 2002. Przechowywanie owoców. PWRiL, Poznań</t>
  </si>
  <si>
    <t>Jakubowski T., Sobol Z., Łapczyńska-Kordon B., Sikora J., Baran D. 2016. Wybrane aspekty przechowywania bulw ziemniaka w kontekście jakości surowca. Polskie Towarzystwo Inżynierii Rolniczej Kraków. ISBN 978-83-64377-15-0, Kraków</t>
  </si>
  <si>
    <t>Strumiłło Cz. 1983. Podstawy teorii i techniki suszenia WNT, Warszawa</t>
  </si>
  <si>
    <t>Gaziński B. (red). 2013. Przechowalnictwo żywności: praca zbiorowa. Systherm, Poznań</t>
  </si>
  <si>
    <t>Szargut J. 2000. Termodynamika. PWN, Warszawa</t>
  </si>
  <si>
    <t>SZS_U1; SZS_U2; SZS_K1</t>
  </si>
  <si>
    <t>elementy infrastruktury technicznej niezbędnej do projektowania i analizy procesu produkcyjnego</t>
  </si>
  <si>
    <t>powiązać aspekty techniczne, organizacyjne i ekonomiczne przebiegu produkcji i artykułować najlepsze rozwiązania w zakresie planowania i organizowania przepływu produkcji</t>
  </si>
  <si>
    <t>inicjowania działalności inżynierskiej ze świadomością posiadanych ograniczeń</t>
  </si>
  <si>
    <t>Systemy informatyczne stosowane w zarządzaniu wybranymi procesami produkcyjnymi, środkami mobilnymi i stacjonarnymi: a) analiza procesu technologicznego wybranych agregatów rolniczych, b) wielkości mierzone i wykorzystywane czujniki, c) interfejsy komputerów pokładowych, d) norma ISO 11783, e) sposób obsługi wybranych komputerów pokładowych, f) programowanie procesu technologicznego.</t>
  </si>
  <si>
    <t>Programy do pomiarów parametrów eksploatacyjnych wybranych systemów produkcyjnych: a) wielkości mierzone i ich znaczenie w procesie produkcji, b) rodzaje najczęściej stosowanych czujników, c) przykład realizacji pomiaru w warunkach rzeczywistych, d) sposób wizualizacji i archiwizacji danych.</t>
  </si>
  <si>
    <t>Charakterystyka planowania prac w projektowaniu inżynierskim.</t>
  </si>
  <si>
    <t>Walidacja procesów produkcyjnych.</t>
  </si>
  <si>
    <t>Systemy bioinformatyczne stosowane w projektowaniu modyfikacji genetycznych stosowanych w przetwórstwie rolno-spożywczym.</t>
  </si>
  <si>
    <t>Elementy nanotechnologiczne wykorzystywane w procesie produkcyjnym.</t>
  </si>
  <si>
    <t>Elementy chemii tworzyw wielkocząsteczkowych stosowane w procesie produkcyjnym.</t>
  </si>
  <si>
    <t>Procesy technologiczne stosowane w produkcji z zakresu przetwórstwa rolno-spożywczego.</t>
  </si>
  <si>
    <t>Zaliczenie pisemne (w formie testu)                                                                                                    Udział w ocenie końcowej - 40%</t>
  </si>
  <si>
    <t>Projekt planowania i organizacji procesu technologicznego w produkcji z zakresu przetwórstwa rolno-spożywczego.</t>
  </si>
  <si>
    <t>Projekt technologii produkcji wykorzystujący system telematyczny do zarządzania i sterowania wybranym procesem technologicznym uwzgledniający zmienność przestrzeni produkcji.</t>
  </si>
  <si>
    <t>Projekt systemu produkcyjnego wybranego sortymentu towaru wykorzystujący informatyczne narzędzia optymalizacyjne i obliczeniowe.</t>
  </si>
  <si>
    <t>Zaliczenie pisemne (ocena z projektów)                                                                                                 Udział w ocenie końcowej  - 60%</t>
  </si>
  <si>
    <t>Walczykova M., Kiełbasa P., Zagórda M. 2016. Pozyskanie i wykorzystanie informacji w rolnictwie precyzyjnym Polskie Towarzystwo Inżynierii Rolniczej, Kraków</t>
  </si>
  <si>
    <t>Turner P., McLennan A., Bates A., White M. 2011. Biologia molekularna. Wydawnictwo Naukowe PWN, Warszawa</t>
  </si>
  <si>
    <t>Kelsall R.W., Hamley I.W., Geoghegan M.  2008. Nanotechnologie. Wydawnictwo Naukowe PWN, Warszawa</t>
  </si>
  <si>
    <t>Kiełbasa, P., Miernik, A., &amp; Rad, M. 2023. Computer program for quantitative identification of microscope images of cells in biological suspension of selected strains of microorganisms. Przegląd Elektrotechniczny, 99, 194–197. https://doi.org/10.15199/48.2023.02.36, Warszawa</t>
  </si>
  <si>
    <t>Kharchenko, S., Borshch, Y., Kovalyshyn, S., Piven, M., Abduev, M., Miernik, A., Popardowski, E., &amp; Kiełbasa, P. 2021. Modeling of Aerodynamic Separation of Preliminarily Stratified Grain Mixture in Vertical Pneumatic Separation Duct. Applied Sciences-Basel, 11, 1–13. https://doi.org/10.3390/app11104383</t>
  </si>
  <si>
    <t>Korzeniewska, E., Szczęsny, A., Lipiński, P., Dróżdż, T., Kiełbasa, P., &amp; Miernik, A. 2021. Prototype of a Textronic Sensor Created with a Physical Vacuum Deposition Process for Staphylococcus aureus Detection. Sensors, 21, 1–13. https://doi.org/10.3390/s21010183</t>
  </si>
  <si>
    <t>nowoczesne technologie wykorzystujące systemy informatyczne do projektowania procesów inżynierskich, z uwzględnieniem procesów pomocniczych, obsługowych i produkcyjnych</t>
  </si>
  <si>
    <t>parametryzować różne procesy produkcyjne, określać funkcję celu w obrębie dostępnych środków technicznych, posługując się nowoczesnymi technikami obliczeniowymi i wizualizacyjnymi</t>
  </si>
  <si>
    <t xml:space="preserve">POI_W1     </t>
  </si>
  <si>
    <t xml:space="preserve">POI_W2     </t>
  </si>
  <si>
    <t xml:space="preserve">POI_U1     </t>
  </si>
  <si>
    <t xml:space="preserve">POI_U2     </t>
  </si>
  <si>
    <t xml:space="preserve">POI_K1     </t>
  </si>
  <si>
    <t xml:space="preserve">POI_W1; POI_W2; POI_K1       </t>
  </si>
  <si>
    <t xml:space="preserve">POI_U1, POI_U2, POI_K1   </t>
  </si>
  <si>
    <t xml:space="preserve">Kierunek studiów: </t>
  </si>
  <si>
    <t>6</t>
  </si>
  <si>
    <t>metody i systemy pomiarowe stosowane do monitorowania i analizy obiektów i systemów technicznych w obszarze produkcji przetwórstwa rolno-spożywczego</t>
  </si>
  <si>
    <t>zaprojektować system pomiarowy przeprowadzić obserwacje, pomiary oraz analizować i interpretować wyniki wraz z analizą błędów</t>
  </si>
  <si>
    <t>świadomego i odpowiedzialnego pełnienia roli inżyniera w rozstrzyganiu problemów z zakresu techniki pomiarowej oraz inżynierii produkcji w systemach przetwórstwa rolno-spożywczego w poszanowaniu etyki zawodowej</t>
  </si>
  <si>
    <t>Uwarunkowania przeprowadzania pomiarów przemysłowych.</t>
  </si>
  <si>
    <t>Pomiary wielkości nieelektrycznych w przemyśle.</t>
  </si>
  <si>
    <t>Metody pomiaru parametrów mechanicznych w układach napędowych.</t>
  </si>
  <si>
    <t>Metody pomiaru ciśnień i przepływu płynów.</t>
  </si>
  <si>
    <t>Pomiar temperatury oraz wielkości termodynamicznych i cieplnych.</t>
  </si>
  <si>
    <t>Pomiar właściwości fizycznych i fizyko-chemicznych substancji.</t>
  </si>
  <si>
    <t>Pomiary wielkości akustycznych oraz pomiary optyczne i oświetlenia.</t>
  </si>
  <si>
    <t>Egzamin pisemny       
Udział w ocenie końcowej - 50%</t>
  </si>
  <si>
    <t xml:space="preserve">Przemysłowy układ do pomiaru zużycia energii cieplnej. </t>
  </si>
  <si>
    <t>Metody tensometryczne w pomiarach przemysłowych.</t>
  </si>
  <si>
    <t>Pomiary wielkości termodynamicznych.</t>
  </si>
  <si>
    <t xml:space="preserve">Pomiary wilgotności powietrza i temperatury. </t>
  </si>
  <si>
    <t>Badanie właściwości i wyznaczanie charakterystyk metrologicznych wybranych czujników.</t>
  </si>
  <si>
    <t>Gawędzki W. 2010. Pomiary elektryczne wielkości nieelektrycznych. Wyd. Akademii Górniczo-Hutniczej, Kraków</t>
  </si>
  <si>
    <t>Tumański S. 2007. Technika pomiarowa. WNT, Warszawa</t>
  </si>
  <si>
    <t>Piotrowski J. (red). 2009.  Pomiary. Czujniki i metody pomiarowe wybranych wielkości  fizycznych i składu chemicznego. WNT, Warszawa</t>
  </si>
  <si>
    <t>Romer E. 1978. Miernictwo przemysłowe. PWN, Warszawa</t>
  </si>
  <si>
    <t>Instrukcje przyrządów pomiarowych</t>
  </si>
  <si>
    <t>wiedza z zakresu pomiarów elektrycznych wielkości nieelektrycznych</t>
  </si>
  <si>
    <t>zjawiska elektrotechniki, elektroniki w odniesieniu do procesów produkcyjnych oraz analizować i modyfikować układy automatyki i robotyki w procesach produkcyjnych i logistycznych</t>
  </si>
  <si>
    <t>dobierać i stosować elementy elektrotechniki, elektroniki oraz automatyki i robotyki do przeprowadzania eksperymentów pomiarowych i projektowania systemów pomiarowych i sterowania w systemach produkcyjnych</t>
  </si>
  <si>
    <t xml:space="preserve"> BPP_W1</t>
  </si>
  <si>
    <t>BPP_W2</t>
  </si>
  <si>
    <t>BPP_U1</t>
  </si>
  <si>
    <t>BPP_U2</t>
  </si>
  <si>
    <t>BPP_K1</t>
  </si>
  <si>
    <t xml:space="preserve"> BPP_W1; BPP_W2; BPP_K1</t>
  </si>
  <si>
    <t>BPP_U1; BPP_U2;  BPP_K1</t>
  </si>
  <si>
    <t>Zaliczenie pisemne ocena z kolokwium.                                                                                                Udział w ocenie końcowej - 50%</t>
  </si>
  <si>
    <t xml:space="preserve">Struktury i zastosowanie sztucznych sieci neuronowych </t>
  </si>
  <si>
    <t xml:space="preserve"> 6</t>
  </si>
  <si>
    <t>SIZ_W1</t>
  </si>
  <si>
    <t>ZIP1_W01
ZIP1_W07</t>
  </si>
  <si>
    <t>SIZ_U1</t>
  </si>
  <si>
    <t>stosować w praktyce SSN w celu modelowania, symulacji i optymalizacji systemów i procesów</t>
  </si>
  <si>
    <t>ZIP1_U02
ZIP1_U11</t>
  </si>
  <si>
    <t>SIZ_K1</t>
  </si>
  <si>
    <t>upowszechniania stosowania metod SSN  w zagadnieniach z zakresu zarządzania i inżynierii produkcji</t>
  </si>
  <si>
    <t>Pojęcia podstawowe z zakresu sztucznej inteligencji obliczeniowej, tendencje rozwojowe w badaniach dotyczących metod sztucznej inteligencji, metody sztucznej inteligencji (Sztuczne Sieci Neuronowe, Logika rozmyta, Algorytmy genetyczne, Inne metody).</t>
  </si>
  <si>
    <t>Sztuczne sieci neuronowe (SSN): definicje podstawowe; rodzaje SSN; możliwości zastosowania SSN – zagadnienia regresji, prognozowania, klasyfikacji; metody uczenia SSN; modelowanie i symulacja z wykorzystaniem SSN. Wykorzystanie oprogramowania Statistica i MATLAB do tworzenia SSN.</t>
  </si>
  <si>
    <t>SIZ_W1; SIZ_K1</t>
  </si>
  <si>
    <t>Wykorzystanie sztucznych sieci neuronowych do modelowania procesów w inżynierii produkcji (wykorzystanie oprogramowania m. in. Statistica i MATLAB) w problemach:
-regresyjnych,
-klasyfiakcyjnych,
-prognostycznych.</t>
  </si>
  <si>
    <t>SIZ_U1; SIZ_K1</t>
  </si>
  <si>
    <t>Zaliczenie pisemne (ocena z projektów)
Udział w ocenie końcowej - 60%</t>
  </si>
  <si>
    <t>Tadeusiewicz R. 1993. Sieci neuronowe. Akademicka Oficyna Wydawnicza RM, Warszawa</t>
  </si>
  <si>
    <t>Boniecki P. 2008. Elementy modelowania neuronowego w rolnictwie. Wydawnictwo Uniwersytetu Przyrodniczego, Poznań</t>
  </si>
  <si>
    <t>Rutkowski L. 20023. Metody i techniki sztucznej inteligencji. Wydawnictwo Naukowe PWN, Warszawa</t>
  </si>
  <si>
    <t>Sieci neuronowe - Internetowy Podręcznik Statystyki. https://www.statsoft.pl/textbook/stathome_stat.html?https%3A%2F%2Fwww.statsoft.pl%2Ftextbook%2Fstneunet.html</t>
  </si>
  <si>
    <t>Lula P, Tadeusiewicz R. 2001. Wprowadzenie do sieci neuronowych [przekł. z jęz. ang. i oprac. dla StatSoft Polska]. StatSoft Polska, Kraków</t>
  </si>
  <si>
    <t>pojęcia związane z metodami sztucznej inteligencji obliczeniowej - Sztucznymi Sieciami Neuronowymi (SSN), aktualne tendencje w badaniach dotyczących SSN, uwarunkowania stosowania i zasadę działania różnych SSN</t>
  </si>
  <si>
    <t>wiedza z zakresu technologii informacyjnych</t>
  </si>
  <si>
    <t xml:space="preserve">Wydział Inżynierii Produkcji i Energetyki                                                                                                          Katedra Inżynierii Produkcji, Logistyki i Informatyki Stosowanej   </t>
  </si>
  <si>
    <t>ZIO_W1</t>
  </si>
  <si>
    <t>etapy wytwarzania, cykl życia i zarządzanie oprogramowaniem oraz zasady wdrażania projektów informatycznych</t>
  </si>
  <si>
    <t>ZIO_W2</t>
  </si>
  <si>
    <t>metody projektowania i modelowania oprogramowania</t>
  </si>
  <si>
    <t>ZIO_U1</t>
  </si>
  <si>
    <t>wykonać scenariusz projektu i analizę modelu z wykorzystaniem języków i diagramów programowania</t>
  </si>
  <si>
    <t>ZIO_U2</t>
  </si>
  <si>
    <t>wykorzystać języki i diagramy programowania do planowania i optymalizacji procesów produkcyjnych</t>
  </si>
  <si>
    <t>ZIO_K1</t>
  </si>
  <si>
    <t xml:space="preserve">Podstawy analizy systemowej strukturalnej i obiektowej. </t>
  </si>
  <si>
    <t xml:space="preserve">Proces powstawania oprogramowania. </t>
  </si>
  <si>
    <t xml:space="preserve">Etapy wytwarzania oprogramowania. </t>
  </si>
  <si>
    <t>Cykl życia oprogramowania.</t>
  </si>
  <si>
    <t>Zarządzanie oprogramowaniem.</t>
  </si>
  <si>
    <t>Zasady modelowania w oparciu o BPMN.</t>
  </si>
  <si>
    <t>Podstawy modelowania w językiu UML.</t>
  </si>
  <si>
    <t>Realizacja i wdrażanie projektów informatycznych.</t>
  </si>
  <si>
    <t>ZIO_W1; ZIO_W2; ZIO_K1</t>
  </si>
  <si>
    <t>Zaliczenie pisemne (w formie testu) 
Udział w ocenie końcowej - 40%</t>
  </si>
  <si>
    <t>Scenariusz projektu, ustalenie aktorów.</t>
  </si>
  <si>
    <t>Diagramy procesorowe.</t>
  </si>
  <si>
    <t>Projekt BPMN.</t>
  </si>
  <si>
    <t>Analiza modelu BPMN, dyskusja wyników.</t>
  </si>
  <si>
    <t>Model UML - diagram przypadków użycia.</t>
  </si>
  <si>
    <t>Model UML - diagramy klas i obiektów.</t>
  </si>
  <si>
    <t>Model UML - diagram sekwencji.</t>
  </si>
  <si>
    <t>Analiza modelu UML, dyskusja wyników.</t>
  </si>
  <si>
    <t>ZIO_U1; ZIO_U2; ZIO_K1</t>
  </si>
  <si>
    <t>Zaliczenie pisemne (ocena z projektów) 
Udział w ocenie końcowej - 60%</t>
  </si>
  <si>
    <t>Płodzień J.,Stemposz E. 2003. Analiza i projektowanie systemów informatycznych. PJWSTK, Warszawa</t>
  </si>
  <si>
    <t>Hnatkowska B., Huzar Z. 2008. Inżynieria oprogramowania: metody wytwarzania i wybrane zastosowania. PWN, Warszawa</t>
  </si>
  <si>
    <t>dokumentacja programu Bizagi: https://www.bizagi.com/en/platform/modeler</t>
  </si>
  <si>
    <t>właściwego postrzegania swojej roli w zespole projektowym oraz podejmowania działań na rzecz upowszechniania rozwiązań w zakresie wykorzystywania języków i diagramów programowania do optymalizacji procesów</t>
  </si>
  <si>
    <t>Wprowadzenie do tematyki projektów, omówienie założeń, wytycznych.</t>
  </si>
  <si>
    <t>ZSP_W1</t>
  </si>
  <si>
    <t xml:space="preserve">metody diagnostyki i bezpiecznej eksploatacji systemów sterowania produkcją </t>
  </si>
  <si>
    <t>ZSP_W2</t>
  </si>
  <si>
    <t>metodykę prototypowania systemów sterowania procesem produkcyjnym</t>
  </si>
  <si>
    <t>ZSP_W3</t>
  </si>
  <si>
    <t>zaganienia związane z identyfilacją parametrów technologi produkcji w aspekcie sterowania procesem</t>
  </si>
  <si>
    <t>ZSP_U1</t>
  </si>
  <si>
    <t>identyﬁkować i interpretować parametry systemu sterowania procesem produkcji</t>
  </si>
  <si>
    <t>ZSP_U2</t>
  </si>
  <si>
    <t>wykorzystać techniki sterowania w procesie produkcjnym</t>
  </si>
  <si>
    <t>ZSP_U3</t>
  </si>
  <si>
    <t>planować i optymalizować algorytmy sterowania procesami produkcyjnymi</t>
  </si>
  <si>
    <t>ZSP_K1</t>
  </si>
  <si>
    <t>podejmowania działań dotyczących zastosowania nowoczesnych rozwiązań z zakresu sterowania produkcją uwzgleniających ich rolę w rozwoju społecznym</t>
  </si>
  <si>
    <t>Podstawowe pojęcia. Proces produkcyjny jako obiekt sterowania.</t>
  </si>
  <si>
    <t>Identyfikacja obiektu sterowania, ewolucja wymienionego pojęcia, jego zakres.</t>
  </si>
  <si>
    <t>Pojęcie sygnału w teorii identyfikacji.</t>
  </si>
  <si>
    <t>Przegląd metod identyfikacji.</t>
  </si>
  <si>
    <t>Tworzenie modeli symulacyjnych obiektu i systemu sterowania w środowisku Matlab®-Simulink.</t>
  </si>
  <si>
    <t>Projektowanie, uruchamianie i testowanie algorytmu sterującego.</t>
  </si>
  <si>
    <t>Logika rozmyta w systemach sterowania – modele Mamdaniego i Takagi-Sugeno.</t>
  </si>
  <si>
    <t>Programowanie sterowników sprzętowych w systemach sterowania produkcją.</t>
  </si>
  <si>
    <t>ZSP_W1; ZSP_W2; ZSP_W3; ZSP_K1</t>
  </si>
  <si>
    <t>Analiza właściwości procesu produkcyjnego jako obiektu sterowania.</t>
  </si>
  <si>
    <t>Metodyka modelowania procesu produkcyjnego jako obiektu sterowania.</t>
  </si>
  <si>
    <t>Charakterystyka oprogramowania naukowo-technicznego stosowanego w modelowaniu i symulacyji.</t>
  </si>
  <si>
    <t>ZSP_U1; ZSP_U2; ZSP_U3; ZSP_K1</t>
  </si>
  <si>
    <t>Zaliczenie pisemne (ocena z kolkwium)
Udział w ocenie końcowej - 10%.</t>
  </si>
  <si>
    <t>Opracowanie modelu symulacyjnego obiektu sterowania.</t>
  </si>
  <si>
    <t>Dostrojenie modelu obiektu sterowania.</t>
  </si>
  <si>
    <t>Sformułowanie na bazie modelu obiektu modelu systemu sterowania.</t>
  </si>
  <si>
    <t>Opracowanie algorytmu regulatora dla procesu.</t>
  </si>
  <si>
    <t>Dobór regulatora dla procesu.</t>
  </si>
  <si>
    <t>Weryfikacja algorytmu sterowania na obiekcie rzeczywistym.</t>
  </si>
  <si>
    <t xml:space="preserve">Wprowadzenie do środowiska Matlab. Podstawowe polecenia, zmienne i wyrażenia. Graficzny interfejs użytkownika GUI. </t>
  </si>
  <si>
    <t>Operacje na macierzach oraz zastosowanie funkcji logicznych w środowisku Matlab.</t>
  </si>
  <si>
    <t>Programowanie w środowisku Matlab.</t>
  </si>
  <si>
    <t>Wprowadzenie do modułu Simulink. Opracowanie hierarchicznych modeli matematycznych definiowanych graficznie oraz przeprowadzenie symulacji.</t>
  </si>
  <si>
    <t>Modelowanie procesu sterowania rozmytego w środowisku Matlab-fuzzy logik z wykorzystaniem modelu Mamdaniego.</t>
  </si>
  <si>
    <t>Opracowanie lingwistycznego modelu (typu Takagi-Sugeno) procesu sterowania z nastawami dobranymi przy wykorzystaniu sztucznej sieci neuronowej.</t>
  </si>
  <si>
    <t xml:space="preserve">Programowanie sterowników sprzętowych w aspekcie sterowania procesem produkcji, mikrokontrolery AVR – komunikacja z otoczeniem, obsługa wejść i wyjść.  </t>
  </si>
  <si>
    <t>Zaliczenie pisemne i ustne (ocena z kolokwiów, zaliczenie ze znajomości programu, zaliczenie sprawozdań)                                                                                                            Udział w ocenie końcowej - 40%</t>
  </si>
  <si>
    <t>Juszka H., Lis S., Tomasik M., Janosz R.: 2013. Robotyzacja rolno-spożywczych procesów technologicznych. Wyd. PTIR, Kraków</t>
  </si>
  <si>
    <t>Tomasik M., Juszka H., Lis S. 2013. Sterowanie i wizualizacja rolniczych procesów produkcyjnych. Wyd. PTIR, Kraków</t>
  </si>
  <si>
    <t>Zielińska T., Żurawska M. S. 2017. Optymalizacja w sterowaniu i podejmowaniu decyzji. Wyd. OWPW, ISBN 978-83-7814-525-7, Warszawa</t>
  </si>
  <si>
    <t>Osowski. S. 2007. Modelowanie i symulacja układów i procesów dynamicznych. Wyd. OWPW,  ISBN 978-83-7207-709-7, Warszawa</t>
  </si>
  <si>
    <t xml:space="preserve">wiedza z zakresu produkcji roślinnej </t>
  </si>
  <si>
    <t>IPB_W1</t>
  </si>
  <si>
    <t>IPB_W2</t>
  </si>
  <si>
    <t>zagadnienia z zakresu technologii produkcji surowców biopaliwowych i związanych z nimi procesów przetwarzania na biopaliwa stałe, ciekłe i gazowe</t>
  </si>
  <si>
    <t>IPB_U1</t>
  </si>
  <si>
    <t>identyfikować i dokonać właściwego doboru materiałów i surowców jako biokomponentów do technicznego zastosowania w procesach produkcji biopaliw</t>
  </si>
  <si>
    <t>IPB_U2</t>
  </si>
  <si>
    <t>dobrać i zaprojektować ogólny system produkcji surowców biopaliwowych i ich przekształcania w biopaliwa stałe, ciekłe i gazowe oraz potrafi wskazać aspekty techniczno-organizacyjno-ekonomiczne procesów produkcji biopaliw</t>
  </si>
  <si>
    <t>IPB_K1</t>
  </si>
  <si>
    <t>działania ze świadomością ważności problematyki związanej z produkcją i wstępnym przetwarzaniem biomasy jako nośnika energii i surowca biopaliwowego oraz wpływu tej produkcji na środowisko</t>
  </si>
  <si>
    <t>IPB_K2</t>
  </si>
  <si>
    <t>działania ze świadomością znaczenia prawnej i etycznej odpowiedzialności za jakość surowców nieżywnościowych stosowanych do produkcji biopaliw stałych, ciekłych i gazowych</t>
  </si>
  <si>
    <t>Wprowadzenie do produkcji biopaliw: podstawowe definicje, wady i zalety surowców biopaliwowych  Sprawność energetyczna produkcji i przetwarzania biomasy. Ograniczenia produkcji biomasy i biopaliw na cele energetyczne.</t>
  </si>
  <si>
    <t>Ogólne zasady rachunku kosztów produkcji różnego rodzaju biomasy jako nośnika energii. Efektywność ekonomiczna produkcji biomasy. Energochłonność produkcji a efektywność energetyczna produkcji różnego rodzaju biomasy.</t>
  </si>
  <si>
    <t xml:space="preserve">Krajowe rośliny energetyczne (charakterystyka biologiczna, potencjał produkcyjny, technologia uprawy).   Czynniki klimatyczne mające wpływ na wysokość produkcji roślin energetycznych. </t>
  </si>
  <si>
    <t xml:space="preserve">Surowce do produkcji biogazu. Wydajność produkcji biogazu. Technologia produkcji biogazu i jego przygotowania do spalania.  Parametry ﬁzyko-chemiczne biogazu. </t>
  </si>
  <si>
    <t>Surowce do produkcji biopaliw stałych. Charakterystyka ﬁzyczno-chemiczna. Technologie produkcji  peletów, brykietów. Atestacja biopaliw stałych. Możliwości wykorzystania biopaliw stałych w różnych systemach energetycznych.</t>
  </si>
  <si>
    <t>Surowce do produkcji biopaliw ciekłych. Charakterystyka ﬁzyczno-chemiczna. Technologie produkcji biopaliw do silników z zapłonem iskrowym ZI oraz z zapłonem samoczynnym (Diesla). Ocena możliwości współspalania z benzyną i olejem napędowym.</t>
  </si>
  <si>
    <t>Charakterystyka biopaliw II i III generacji. Analiza wpływu biopaliw i biokomponentów na parametry energetyczne, eksploatacyjne oraz toksyczność spalin. Atestacja biopaliw ciekłych.</t>
  </si>
  <si>
    <t xml:space="preserve">Założenia i cele krajowej i europejskiej polityki, dotyczące odnawialnych źródeł energii w kontekście produkcji biomasy. </t>
  </si>
  <si>
    <t>IPB_W1; IPB_W2; IPB_K1; IPB_K2</t>
  </si>
  <si>
    <t>Egzamin pisemny (w formie pytań otwartych)                                                                                              Udział w ocenie końcowej - 50%</t>
  </si>
  <si>
    <t>Projekt przetwarzania wstępnego biomasy drzewnej, procesy rozdrabniania (zrębkowania lub mielenia). Produkcja biopaliw stałych na przykładzie brykietów/peletów. Ocena jakościowa paliw stałych, oznaczenie zgodnie z normami.</t>
  </si>
  <si>
    <t xml:space="preserve">Projekt zapotrzebowania i produkcji biomasy do celów grzewczych w gospodarstwie rolnym z uwzględnieniem budynku mieszkalnego. </t>
  </si>
  <si>
    <t>Szacowanie kosztów produkcji biomasy z wybranych roślin energetycznych dla wybranych technologii zbioru. Wskazanie zalet i wad stosowanych technologii zbioru biomasy.</t>
  </si>
  <si>
    <t>Wybór technologii produkcji biopaliw ze względu na jakość surowa. Dobór parametrów produkcji biopaliw etanolowych i Biodiesla FAME. Określanie wpływu dodatku biopaliw i biokomponentów na parametry paliwowe mieszanin z paliwami konwencjonalnymi.</t>
  </si>
  <si>
    <t>Oznaczanie niektórych parametrów ﬁzycznych dla wybranych substratów do produkcji biogazu. Ustalanie wsadu do bioreaktora laboratoryjnego. Projekt instalacji biogazowej.</t>
  </si>
  <si>
    <t xml:space="preserve">Subwencjonowanie przetwarzania biomasy na cele energetyczne. </t>
  </si>
  <si>
    <t>Zaliczenie pisemne (ocena z kolokwium i projektów)                                                                                                 Udział w ocenie końcowej - 50%</t>
  </si>
  <si>
    <t xml:space="preserve">Frączek J., Cieślikowski B., Kuboń M., Mudryk K., Sikora J., Szeląg-Sikora A., Wcisło G., Wróbel M. 2014. Produkcja biopaliwa problemy wybrane. Wyd. Polskie Towarzystwo Inżynierii Rolniczej. Kraków. ss. 150. ISBN 978-83-6437704-4, Kraków </t>
  </si>
  <si>
    <t xml:space="preserve">Lewandowski W. M., Ryms M. 2013. Biopaliwa. Proekologiczne odnawialne źródła energii Wyd. WNT. ISBN 978-83-63623-73-9, Warszawa </t>
  </si>
  <si>
    <t xml:space="preserve">Frączek J., Cieślikowski B., Juliszewski J., Kwaśniewski D., Kuboń M., Kurpaska S., Mudryk K., Szeląg-Sikora A., Wójcik A., Wróbel M. 2014. Ekonomiczno-organizacyjne aspekty produkcji biopaliw. Wyd. Polskie Towarzystwo Inżynierii Rolniczej. Kraków. ss. 181. ISBN 978-83-64377-02-0, Kraków </t>
  </si>
  <si>
    <t>Żabiński A., Sadowska U., Jewiarz M.,Gondek K., Mierzwa-Hersztek M. 2019. Vegetation of Permanent Pastures as a Biomass Source for Energy Purposes, w: Infrastructure and Environment / Krakowiak-Bal Anna, Vaverkova Magdalena (red.), Springer, ISBN 978-3-030-16541-3</t>
  </si>
  <si>
    <t>zagadnienia dotyczące właściwości materiałów, surowców roślinnych i zwierzęcych jako surowców biopaliwowych oraz ich wpływ na przebieg procesów produkcji biopaliw</t>
  </si>
  <si>
    <t>IPB_U1; IPB_U2; IPB_K1; IPB_K2</t>
  </si>
  <si>
    <t xml:space="preserve">wiedza z  grafiki inżynierskiej oraz ekologii i zarządzania środowiskowego </t>
  </si>
  <si>
    <t>Wydział Inżynierii Produkcji i Energetyki                                                                                                                      Katedra Inzynierii Bioprocesów, Energetyki i Automatyzacji</t>
  </si>
  <si>
    <t>ZIT_W1</t>
  </si>
  <si>
    <t>ZIT_W2</t>
  </si>
  <si>
    <t>ZIT_U1</t>
  </si>
  <si>
    <t>ZIT_U2</t>
  </si>
  <si>
    <t>określić wpływ elementów infrastruktury na przebieg procesów produkcyjnych w przedsiębiorstwie</t>
  </si>
  <si>
    <t>ZIT_K1</t>
  </si>
  <si>
    <t>kreatywnego działania i podejmowania decyzji w zakresie funkcjonowania infrastruktury technicznej związanej z agrobiznesem, ze świadomością aspektów technicznych i możliwych środowiskowych skutków podejmowanych decyzji</t>
  </si>
  <si>
    <t>Rola i znaczenie infrastruktury technicznej dla właściwego przebiegu procesów produkcyjnych. Znaczenie infrastruktury technicznej w kształtowaniu środowiska.</t>
  </si>
  <si>
    <r>
      <t>Metody oceny wyposażenia i stopnia wykorzystania urządzeń infrastruktury technicznej w przedsiębiorstwie. Wskaźniki stosowane do oceny infrastruktury, ich interpretacja i znaczenie.</t>
    </r>
    <r>
      <rPr>
        <sz val="11"/>
        <color rgb="FFFF0000"/>
        <rFont val="Arial Narrow"/>
        <family val="2"/>
        <charset val="238"/>
      </rPr>
      <t xml:space="preserve"> </t>
    </r>
  </si>
  <si>
    <t>Charakterystyka podstawowych elementów infrastruktury technicznej: drogi, sieci przesyłowe, budynki i budowle.</t>
  </si>
  <si>
    <t>Znaczenie sieci wodociągowo-kanalizacyjnej dla funkcjonowania przedsiębiorstwa przetwórstwa rolno-spożywczego. Elementy sieci wodociągowej i kanalizacyjnej i ich funkcje.</t>
  </si>
  <si>
    <t xml:space="preserve">Melioracje i ich wpływ na funkcjonowanie przedsiębiorstwa rolno-spożywczego. </t>
  </si>
  <si>
    <t>Ekspolatacja urządzeń infrastruktury technicznej. Zasady eksploatacji i koszty.</t>
  </si>
  <si>
    <t>Zarządzanie infrastrukturą techniczną w przedsiębiorstwie. Inwestycje w zakresie infrastruktury technicznej.</t>
  </si>
  <si>
    <t>ZIT_W1; ZIT_W2; ZIT_K1</t>
  </si>
  <si>
    <t>Egzamin pisemny (w formie testu)                                                                                             Udział w ocenie końcowej - 50%</t>
  </si>
  <si>
    <t>Analiza procesów eksploatacji wybranych urządzeń infrastruktury technicznej przedsiębiorstwa.</t>
  </si>
  <si>
    <t>Dobór wskaźników wyposażenia przedsiębiorstwa w elementy infrastruktury technicznej i określenie metodyki pozyskiwania danych.</t>
  </si>
  <si>
    <t xml:space="preserve">Analiza wyposażenia przedsiębiorstwa w elementy infrastruktury technicznej (analiza wielowymiarowa). </t>
  </si>
  <si>
    <t>Zaliczenie  pisemne (ocena z kolokwium)                                                                                               Udział w ocenie końcowej - 25%</t>
  </si>
  <si>
    <t>Dobór urządzeń infrastruktury technicznej w oparciu o bilans wody.</t>
  </si>
  <si>
    <t>Projekt własnej oczyszczalni ścieków przedsiębiorstwa.</t>
  </si>
  <si>
    <t>Analiza kosztów eksploatacji wybranych urządzeń infrastruktury technicznej przedsiębiorstwa.</t>
  </si>
  <si>
    <t>Dobór urządzeń infrastruktury technicznej w oparciu o bilans materiałów, surowców i odpadów.</t>
  </si>
  <si>
    <t>Zaliczenie pisemne (ocena z kolokwium i projektów)                                                                                                                 Udział w ocenie końcowej - 25%</t>
  </si>
  <si>
    <t>Myna A. 2012. Modele rozwoju lokalnej infrastruktury technicznej. Wydawnictwo UMCS, Lublin</t>
  </si>
  <si>
    <t>Żakowicz S. 2009. Podstawy infrastruktury technicznej w przestrzeni rolniczej. Wydawnictwo SGGW, Warszawa</t>
  </si>
  <si>
    <t>Nowińska-Olszańska A. Sokół-Łętowska A. 2019. Gospodarka wodno-ściekowa w zakładach przemysłu spożywczego. Wydawnictwo Uniwersytetu Przyrodniczego we Wrocławiu, Wrocław</t>
  </si>
  <si>
    <t>Wojewódzka-Król. K, Rolbiecki R. 2018. Infrastruktura transportu. Wydawnictwo Naukowe PWN, Warszawa</t>
  </si>
  <si>
    <t>Rozporzadzenie Ministra Infrastruktury z dnia 15 kwietnia 2002 roku w sprawie warunków technicznych, jakim powinny odpowiadać budynki i ich usytuowanie (Dz.U. 2022 poz. 1225)</t>
  </si>
  <si>
    <t>metody projektowania i eksploatacji obiektów i systemów infrastruktury technicznej w przedsiębiorstwach rolno-spożywczych oraz zasady zarządzania infrastrukturą w przedsiębiorstwie</t>
  </si>
  <si>
    <t>podstawowe elementy infarstruktury technicznej  oraz jej wpływ na przebieg procesów produkcyjnych w przedsiebiorstwach rolno-spożywczych i jej znaczenie dla środowiska</t>
  </si>
  <si>
    <t>pozyskiwać informacje dotyczące infrastruktury technicznej w przedsiębiorstwie i jego otoczeniu, analizować je i na tej podstawie wyciągać wnioski</t>
  </si>
  <si>
    <t>ZIT_U1; ZIT_U2; ZIT_K1</t>
  </si>
  <si>
    <t>wiedza z zakresu mechaniki technicznej</t>
  </si>
  <si>
    <t>PUN_W1</t>
  </si>
  <si>
    <t>ZIP1_W08 ZIP1_W09</t>
  </si>
  <si>
    <t>PUN_U1</t>
  </si>
  <si>
    <t>stosować zasady ergonomicznej i bezpiecznej eksploatacji pojazdów i maszyn, prawidłowo diagnozować oraz przeprowadzać testy</t>
  </si>
  <si>
    <t>PUN_U2</t>
  </si>
  <si>
    <t xml:space="preserve">wykorzystać typowe techniki, technologie i rozwiązania techniczne do przeprowadzania diagnostyki szeregowej oraz równoległej systemów technicznych </t>
  </si>
  <si>
    <t>PUN_K1</t>
  </si>
  <si>
    <t>ciągłego zdobywania wiedzy, samodoskonalenia w zakresie eksploatacji układów i systemów napędowych oraz budowy współczesnych pojazdów, wykorzystywania zdobytej wiedzy w procesie wdrażania nowoczesnych rozwiązań technicznych</t>
  </si>
  <si>
    <t>ZIP1_K01 ZIP1_K04</t>
  </si>
  <si>
    <t xml:space="preserve">Budowa istotnych zespołów i podzespołów pojazdów. Charakterystyki silników. </t>
  </si>
  <si>
    <t>Sprzęgła stosowane w pojazdach oraz w układach napędowych - dobór i obliczenia.</t>
  </si>
  <si>
    <t xml:space="preserve">Zespoły przekładniowe pojazdów: dobór wielkości przełożeń stopniowych, planetarne zespoły przekładniowe. </t>
  </si>
  <si>
    <t>Dobór silników spalinowych i elektrycznych do napędów pojazdów i wybranych maszyn.</t>
  </si>
  <si>
    <t>Zespoły napędowe z przekładniami pasowymi o stały i zmiennym przełożeniu.</t>
  </si>
  <si>
    <t>Napędy hydrostatyczne stosowane w układach napędowych pojazdów.</t>
  </si>
  <si>
    <t xml:space="preserve">PUN_W1; PUN_W2; PUN_K1 </t>
  </si>
  <si>
    <t>Zaliczenie pisemne (w formie testu, pytań otwartych, zamkniętych)                                                                                              Udział w ocenie końcowej - 50%</t>
  </si>
  <si>
    <t>Dobór układu przeniesienia napędu na podstawie charakterystyk silnika w funkcji założeń.</t>
  </si>
  <si>
    <t>Analiza układów hydrostatycznych stosowanych w systemach napędowych.</t>
  </si>
  <si>
    <t>Analiza obciążeń układów napędowych: moment rozruchowy i hamowania, częstotliwość włączeń.</t>
  </si>
  <si>
    <t xml:space="preserve">Przykłady sterowania układami napędowymi. </t>
  </si>
  <si>
    <t>Zaliczenie pisemne (ocena z kolokwium)                                                                                              Udział w ocenie końcowej - 25%</t>
  </si>
  <si>
    <t>Ćwiczenia  laboratoryjne</t>
  </si>
  <si>
    <t xml:space="preserve">Analiza charakterystyki układu elektronicznego sterowania wtryskiem paliwa w silniku.  </t>
  </si>
  <si>
    <t>Wyważenie statyczne i dynamiczne elementów obrotowych w pojeździe.</t>
  </si>
  <si>
    <t>Diagnostyka szeregowa i równoległa pojadów.</t>
  </si>
  <si>
    <t>Porównanie zmian konstrukcyjnych silników ZS w celu spełnienia poszczególnych norm EURO.</t>
  </si>
  <si>
    <t xml:space="preserve">Badanie układu hamulcowego pojazdu. Rozpoznawanie rodzajów skrzyń biegów oraz przełożeń. </t>
  </si>
  <si>
    <t>Zaliczenie pisemne (ocena z kolokwium i sprawozdań)                                                                                                      Udział w ocenie końcowej - 25%</t>
  </si>
  <si>
    <t>Cieślikowski B. 2007. Procesy drganiowe w diagnostyce maszyn rolniczych WIR, Kraków</t>
  </si>
  <si>
    <t>Herner A., Hans-Jurgen Diehl 2004. Elektrotechnika i elektronika w pojazdach WKiŁ, Warszawa</t>
  </si>
  <si>
    <t>Jaśiewicz Z., Wasiewski A. 2002. Układy napędowe pojazdów samochodowych, Oficyna Wydaw. Politechniki Rzeszowskiej, Rzeszów</t>
  </si>
  <si>
    <t>Micknass W, Popiol R. 2005. Sprzęgła, skrzynki biegów, wały i półosie, WNT, Warszawa</t>
  </si>
  <si>
    <t xml:space="preserve">zaliczenie na ocenę </t>
  </si>
  <si>
    <t xml:space="preserve">zagadnienia związane z budową, zasadą działania oraz eksploatacją  zespołów mechanicznych pojazdów i maszyn w przemyśle rolno-spożywczym oraz metody ich doboru i diagnostyki </t>
  </si>
  <si>
    <t>PUN_U1; PUN_U2; PUN_K1</t>
  </si>
  <si>
    <t xml:space="preserve">egzamin </t>
  </si>
  <si>
    <t>Wydział Inżynierii Produkcji i Energetyki                                                                                                                                        Katedra inżynierii produkcji, logistyki i informatyki stosowanej</t>
  </si>
  <si>
    <t>YPP_W1</t>
  </si>
  <si>
    <t>zagadnienia związane z projektowaniem procesów produkcji oraz identyfikuje rodzaje procesów technologicznych i produkcyjnych w rolnictwie</t>
  </si>
  <si>
    <t>YPP_W2</t>
  </si>
  <si>
    <t>zagadnienia związane z technologiami produkcji i procesy zarządzania zasobami produkcyjnymi w tych technologiach oraz zasady doboru środków technicznych</t>
  </si>
  <si>
    <t>YPP_U1</t>
  </si>
  <si>
    <t>wykorzystać typowe techniki i technologie w procesach produkcyjnych w rolnictwie oraz identyfikować czynniki wpływające na produkcję</t>
  </si>
  <si>
    <t>YPP_U2</t>
  </si>
  <si>
    <t>planować i optymalizować procesy produkcyjne z uwzględnieniem optymalnego bilansu nakładów oraz kosztów eksploatacji maszyn i kosztów produkcji</t>
  </si>
  <si>
    <t>YPP_K1</t>
  </si>
  <si>
    <t xml:space="preserve">myślenia i  podejmowania działań w sposób odpowiedzialny i przedsiębiorczy z uwzględnieniem krytycznej oceny stosowanych technologii procesów produkcyjnych </t>
  </si>
  <si>
    <t>ZIP1_K01 
ZIP1_K03</t>
  </si>
  <si>
    <t xml:space="preserve">Podstawy teoretyczne i deﬁnicje w planowaniu i organizowaniu technologii procesów produkcji. Organizacja przedsiębiorstwa rolniczego. Charakterystyka zmianowości pracy ludzkiej oraz środków technicznych w przedsiębiorstwie rolniczym. Rodzaje procesów technologicznych w produkcji surowcowej. </t>
  </si>
  <si>
    <t>Organizacja procesów zarządzania zasobami oraz ocena efektywności mechanizacji procesów produkcji dla wybranych technologii.</t>
  </si>
  <si>
    <t xml:space="preserve">Park maszynowy w przedsiębiorstwie rolniczym wykorzystywany w różnych procesach produkcji. Zasady doboru maszyn. Dobór ilościowy i jakościowy maszyn. Warunki potokowości pracy maszyn w różnych technologiach procesów produkcyjnych. </t>
  </si>
  <si>
    <t>Podstawy kalkulacji kosztów eksploatacji maszyn i urządzeń w procesach produkcji. Koszty stałe utrzymania maszyn wykorzystywanych w procesach produkcyjnych. Koszty zmienne użytkowania maszyn wykorzystywanych w procesach produkcyjnych.</t>
  </si>
  <si>
    <t>Ocena ekonomicznych skutków modernizacji technologicznych w różnych procesach produkcji w przedsiębiorstwie rolniczym.</t>
  </si>
  <si>
    <t>YPP_W1; YPP_W2; YPP_K1</t>
  </si>
  <si>
    <t>Egzamin pisemny (w formie pytań otwartych)                                                                                                                          Udział w ocenie końcowej - 50%</t>
  </si>
  <si>
    <t>Projektowanie i zarządzanie procesami produkcji rolniczej z wykorzystaniem typowych technik i technologii oraz czynniki wpływające na realizację procesu produkcji. Organizacja procesu technologicznego uprawy gleby oraz nawożenia mineralnego i organicznego. Obliczanie wydajności i nakładów pracy oraz kalkulacja kosztów eksploatacji maszyn rolniczych i kosztów mechanizacji.</t>
  </si>
  <si>
    <t>Projektowanie i zarządzanie procesami produkcji rolniczej z wykorzystaniem typowych technik i technologii oraz czynniki wpływające na realizację procesu produkcji. Organizacja procesu technologicznego siewu, sadzenia, ochrony i pielęgnacji roślin. Obliczanie wydajności i nakładów pracy oraz kalkulacja kosztów eksploatacji maszyn rolniczych i kosztów mechanizacji.</t>
  </si>
  <si>
    <t>Projektowanie i zarządzanie procesami produkcji rolniczej z wykorzystaniem typowych technik i technologii oraz czynniki wpływające na realizację procesu produkcji. Organizacja procesu technologicznego zbioru roślin pastewnych. Obliczanie wydajności i nakładów pracy oraz kalkulacja kosztów eksploatacji maszyn rolniczych i kosztów mechanizacji.</t>
  </si>
  <si>
    <t>Projektowanie i zarządzanie procesami produkcji rolniczej z wykorzystaniem typowych technik i technologii oraz czynniki wpływające na realizację procesu produkcji. Organizacja procesu technologicznego zbioru zbóż i roślin okopowych. Obliczanie wydajności i nakładów pracy oraz kalkulacja kosztów eksploatacji maszyn rolniczych i kosztów mechanizacji.</t>
  </si>
  <si>
    <t>Ocena projektowanych technologii procesów produkcyjnych w przedsiębiorstwie rolniczym.</t>
  </si>
  <si>
    <t>YPP_U1; YPP_U2</t>
  </si>
  <si>
    <t>Banasiak J. 2004. Projektowanie i ocena ekonomiczna procesów agrotechnicznych. Wyd, AR we Wrocławiu, Wrocław</t>
  </si>
  <si>
    <t>Gawlik J., Plichta J., Świć A. 2013. Procesy produkcyjne. Polskiw Wydawnictwo Ekonomiczne. ISBN: 978-83-208-2059-1, Warszawa</t>
  </si>
  <si>
    <t>Pająk E. 2021. Zarządzanie produkcją. Produkt, technologia, organizacja. Wyd. 2 popr. Warszawa</t>
  </si>
  <si>
    <t>Kwaśniewski D., Kuboń M., Malaga-Toboła U., Tabor S. 2014. Koszty eksploatacji a wykorzystanie zdolności produkcyjnych parku maszynowego w gospodarstwach ekologicznych. Inżynieria Rolnicza 2 (150). s. 91-101. ISSN 1429-7264, Kraków</t>
  </si>
  <si>
    <t>Kowalski, J., Michałek, R., Kuboń, M., Kwaśniewski, D., &amp; Malaga-Toboła, U. 2014. Rozwiązania modelowe gospodarstw ekologicznych. Polskie Towarzystwo Inżynierii Rolniczej, Kraków</t>
  </si>
  <si>
    <r>
      <t>)</t>
    </r>
    <r>
      <rPr>
        <vertAlign val="superscript"/>
        <sz val="10"/>
        <color indexed="8"/>
        <rFont val="Arial Narrow"/>
        <family val="2"/>
        <charset val="238"/>
      </rPr>
      <t>*</t>
    </r>
    <r>
      <rPr>
        <sz val="10"/>
        <color indexed="8"/>
        <rFont val="Arial Narrow"/>
        <family val="2"/>
        <charset val="238"/>
      </rPr>
      <t xml:space="preserve"> - Podawane z dokładnością do 0,1 ECTS, gdzie 1 ECTS = 25-30 godz. zajęć</t>
    </r>
  </si>
  <si>
    <t>rolę i znaczenie transportu w przedsiębiorstwach produkcyjnych, a także uwarunkowania techniczne i ekonomiczne funkcjonowania systemów transportowych w przedsiębiorstwie</t>
  </si>
  <si>
    <t>akceptacji nieautorskich ale merytorycznie uzasadnionych rozwiązań, które lepiej zrealizują określone zadania w procesach produkcyjnych oraz rozwiązywania nowych problemów i podejmowania racjonalnego działania</t>
  </si>
  <si>
    <t>ZIP1_K01
ZIP1_K03</t>
  </si>
  <si>
    <t>Rola i znaczenie transportu w przedsiębiorstwie oraz jego udział w gospodarce krajowej i świata. Klasyfikacja i charakterystyka wybranych środków transportu wewnętrznego o charakterze stacjonarnym i mobilnym. Organizacja i zarządzanie przepływem ładunków w zakładach produkcyjnych. Kształtowanie i wymiarowanie procesów i układów transportu wewnętrznego.</t>
  </si>
  <si>
    <t>Zasady projektowania systemów transportu wewnętrznego. Nakłady i koszty w transporcie wewnętrznym. Metody oceny efektywności pracy środków transportu wewnętrznego.</t>
  </si>
  <si>
    <t>Zaliczenie pisemne (w formie testu)                                                                                              Udział w ocenie końcowej - 40%</t>
  </si>
  <si>
    <t xml:space="preserve">Dobór ilościowy i jakościowy środków i urządzeń transportowych dla wybranych procesów technologicznych, produkcyjnych i magazynowych. </t>
  </si>
  <si>
    <t>Projekt technologii przemieszczania materiału przy wykorzystaniu przenośnika taśmowego z uwzględnieniem jego energochłonności.</t>
  </si>
  <si>
    <t>Projekt technologii przemieszczania materiału przy wykorzystaniu przenośnika śrubowego z uwzględnieniem jego energochłonności.</t>
  </si>
  <si>
    <t>Projekt technologii przemieszczania materiału przy wykorzystaniu przenośnika pneumatycznego z uwzględnieniem jego energochłonności.</t>
  </si>
  <si>
    <t>Obliczanie pracochłonności procesu przepływu materiałów, liczba potrzebnych środków i obsługi.</t>
  </si>
  <si>
    <t>Nakłady i koszty w transporcie wewnętrznym. Ocena efektywności ekonomicznej użytych środków transportowych.</t>
  </si>
  <si>
    <t>Zaliczenie pisemne  (ocena z projektów)                                                                                                 Udział w ocenie końcowej - 60%</t>
  </si>
  <si>
    <t>Wojewódzka-Król K., Załoga E. 2017. Transport - nowe wyzwania. PWN, ISBN 978-83-01-19587-8, Warszawa</t>
  </si>
  <si>
    <t>Kokoszka  S. 1995. Transport w rolnictwie. Skrypty dla Studentów. Kraków</t>
  </si>
  <si>
    <t xml:space="preserve">Halusiak S., Uciński J. 2014.Transport wewnętrzny - zagadnienia wybrane. Wydawnictwo Politechniki Łódzkiej, ISBN: 9788372836458, Łódź </t>
  </si>
  <si>
    <t>Mirosław Zagórda, Tadeusz Juliszewski, Paweł Kiełbasa, Tomasz Dróżdż. 2018. planowanie transportu drogowego w przedsiębiorstwie rolnym. Autobusy- Efektywność transportu, nr 6, Nowy Sącz</t>
  </si>
  <si>
    <t xml:space="preserve">Biniasz D. 2014. Rola i funkcje transportu wewnętrznego małych przedsiębiorstw produkcyjnych - studium przypadku. Logistyka 3/2014 </t>
  </si>
  <si>
    <t>Serhii Kharchenko, , Yurii Borshch, Stepan Kovalyshyn, Mykhailo Piven, Magomed Abduev, Anna Miernik, Ernest Popardowski, Paweł Kiełbasa. 2021. Modeling of Aerodynamic Separation of Preliminarily Stratified Grain Mixture in Vertical Pneumatic Separation Duct. Appl. Sci. 2021, 11, 4383. https://doi.org/10.3390/app11104383</t>
  </si>
  <si>
    <t>budowę i zasadę działania wybranych środków transportu wewnętrznego, a także metody ich doboru i eksploatacji</t>
  </si>
  <si>
    <t>projektować systemy transportu wewnętrznego oraz dokonywać hierarchizacji poszczególnych elementów projektowanego systemu wg określonej funkcji celu</t>
  </si>
  <si>
    <t xml:space="preserve">poprawnie dobrać środki transportu wewnętrznego do procesów produkcyjnych oraz dokonać oceny efektywności ich pracy </t>
  </si>
  <si>
    <t xml:space="preserve">TSP_W1     </t>
  </si>
  <si>
    <t xml:space="preserve">TSP_W2     </t>
  </si>
  <si>
    <t xml:space="preserve">TSP_U1     </t>
  </si>
  <si>
    <t xml:space="preserve">TSP_U2     </t>
  </si>
  <si>
    <t xml:space="preserve">TSP_K1     </t>
  </si>
  <si>
    <t xml:space="preserve">TSP_W1; TSP_W2; TSP_K1     </t>
  </si>
  <si>
    <t xml:space="preserve">TSP_U1; TSP_U2; TSP_K1   </t>
  </si>
  <si>
    <t>wiedza z zakresu techniki cieplnej</t>
  </si>
  <si>
    <t>ZAE_W1</t>
  </si>
  <si>
    <t>zagadnienia i procesy związane z fizyką budowli oraz systemami grzewczo-klimatyzacyjnymi w zakresie niezbędnym do wykonania charakterystyki energetycznej budynku</t>
  </si>
  <si>
    <t>ZAE_W2</t>
  </si>
  <si>
    <t>podstawy teoretyczne oraz metodykę modelowania i prognozowania potrzeb energetycznych oraz możliwości lokalnego ich zaspokajania</t>
  </si>
  <si>
    <t>ZAE_U1</t>
  </si>
  <si>
    <t>wykorzystać, opracować i zamodelować potrzeby energetyczne w celu sporządzenia projektu założeń do planu zaopatrzenia gminy w ciepło, energię elektryczną oraz paliwa gazowe</t>
  </si>
  <si>
    <t>ZAE_U2</t>
  </si>
  <si>
    <t>dokonać oceny efektywności energetycznej budynków w oparciu o wykonane analizy cieplne i energetyczne  oraz zaproponować zmiany uzasadnione technicznie, ekonomicznie  a także organizacyjne</t>
  </si>
  <si>
    <t>ZAE_K1</t>
  </si>
  <si>
    <t>kreatywnego myślenia i działania oraz podejmowania decyzyzji inżynierskich, w zakresie efektywnego wykorzystywania energii na poziomie zarówno pojedyńczego obiektu, jak również gminy, mając świadomosć znaczenia aspektów technicznych, ekonomcznych i ekologicznych tego typu przedsięwzięć</t>
  </si>
  <si>
    <t>ZIP1_K04
ZIP1_K05</t>
  </si>
  <si>
    <t>Parametry komfortu cieplnego.</t>
  </si>
  <si>
    <t>Metodyka wykonywania audytów energetycznych oraz audytów efektywności energetycznej.</t>
  </si>
  <si>
    <t>Ocena stanu ochrony cieplnej budynków.</t>
  </si>
  <si>
    <t>Zasady obliczania zużycia energii cieplnej w budynkach.</t>
  </si>
  <si>
    <t>Certyfikacja energetyczna budynków - podstawy prawne i metodyka.</t>
  </si>
  <si>
    <t>Ocena opłacalności ekonomicznej przedsięwzięć modernizacyjnych.</t>
  </si>
  <si>
    <t>Prawne aspekty planowania energetycznego.</t>
  </si>
  <si>
    <t>Zasady opracowywania projektów założeń do planów oraz planów zaopatrzenia w energię oraz planów gospodarki niskoemisyjnej.</t>
  </si>
  <si>
    <t>Podstawy prognozowania gospodarczego.</t>
  </si>
  <si>
    <t>Modelowanie potrzeb energetycznych.</t>
  </si>
  <si>
    <t>Racjonalizacja zużycia energii - techniki DSM.</t>
  </si>
  <si>
    <t>Możliwości zaspokojenia potrzeb energetycznych ze źródeł lokalnych.</t>
  </si>
  <si>
    <t>ZAE_W1; ZAE_W2; ZAE_K1</t>
  </si>
  <si>
    <t>Zaliczenie pisemne (w formie pytań otwartych)                                                                                              Udział w ocenie końcowej - 50%</t>
  </si>
  <si>
    <t>Wyznaczenie współczynnika przewodzenia ciepła przez przegrody wielowarstwowe.</t>
  </si>
  <si>
    <t>Wykonanie charakterystyki energetycznej budynku.</t>
  </si>
  <si>
    <t>Wykonanie audytu efektywności energetycznej.</t>
  </si>
  <si>
    <t>Prognozowanie zapotrzebowania odbiorców na sieciowe nośniki energetyczne.</t>
  </si>
  <si>
    <t>Modelowanie i prognozowanie zapotrzebowania odbiorców na ciepło.</t>
  </si>
  <si>
    <t>Wyznaczanie potencjału energetycznego lokalnych źródeł energii.</t>
  </si>
  <si>
    <t>Opracowanie projektu założeń do planu zaopatrzenia jednostki w ciepło, energię elektryczną i paliwa gazowe.</t>
  </si>
  <si>
    <t>ZAE_U1; ZAE_U2; ZAE_K1</t>
  </si>
  <si>
    <t>Szul T. 2018. Ocena efektywności energetycznej budynków-wybrane zagadnienia z przykładami. Wydawnictwo Naukowe Intellect, Waleńczów</t>
  </si>
  <si>
    <t>Jastrzębska G. 2017. Energia ze źródeł odnawialnych i jej wykorzystanie. Wydawnictwo Komunikacji i Łączności, Warszawa</t>
  </si>
  <si>
    <t>Kwiatkiewicz P., Szczerbowski R. 2018.  Energetyka - aspekty badań interdyscyplinarnych: prawo i polityka, zrównoważony rozwój i OZE, ekonomia, technika, bezpieczeństwo/ PEnergetyka - aspekty badań interdyscyplinarnych: prawo i polityka, zrównoważony rozwój i OZE, ekonomia, technika, bezpieczeństwo,Wydawnictwo: Fundacja na Rzecz Czystej Energii, Poznań</t>
  </si>
  <si>
    <t>Praca zbiorowa. 2002. Planowanie energetyczne na szczeblu lokalnym i regionalnym
z uwzglednieniem odnawialnych zródeł energii. Wydawnictwo Europejskiego Centrum Energii Odnawialnej, Warszawa</t>
  </si>
  <si>
    <t>Bławat F., Drajska E., i in. 2021. Analiza finansowa przedsiębiorstwa. Cz. 1, Ocena sprawozdań finansowych, analiza wskaźnikowa. Wyd. 2, Wydawnictwo CeDeWu, Warszawa</t>
  </si>
  <si>
    <t>Zaliczenie pisemne (ocena z projektów)                                                                                                     Udział w ocenie końcowej - 50%</t>
  </si>
  <si>
    <t>wiedza z zakresu techniki cieplnej i metrologii</t>
  </si>
  <si>
    <t>ZSE_W1</t>
  </si>
  <si>
    <t>funkcjonowanie urządzeń energetycznych w aspekcie zagrożeń środowiska oraz metody wykorzystywane do analizy tego oddziaływania</t>
  </si>
  <si>
    <t>ZSE_W2</t>
  </si>
  <si>
    <t>ZSE_U1</t>
  </si>
  <si>
    <t>projektować oraz modyfikować urządzenia techniczne i systemy energetyczne</t>
  </si>
  <si>
    <t>ZSE_U2</t>
  </si>
  <si>
    <t>dokonać krytycznej analizy systemu energetycznego i zaproponować zmiany techniczne</t>
  </si>
  <si>
    <t>ZSE_K1</t>
  </si>
  <si>
    <t>uznawania znaczenia wiedzy oraz jej krytycznej analizy i oceny w rozstrzyganiu problemów poznawczych i praktycznych z zakresu zintegrowanych systemów energetycznych</t>
  </si>
  <si>
    <t>ZSE_K2</t>
  </si>
  <si>
    <t>odpowiedzialnego pełnienia roli inżyniera w rozstrzyganiu problemów z zakresu zintegrowanych systemów energetycznych w poszanowaniu etyki zawodowej</t>
  </si>
  <si>
    <t>Energia słoneczna - możliwości i uwarunkowania jej przetwarzania.</t>
  </si>
  <si>
    <t>Biogaz - technologie pozyskania oraz oczyszczania, gospodarka strumieniami energii.</t>
  </si>
  <si>
    <t>Geotermia głęboka, zasoby, możliwości pozyskania energii - wymienniki ciepła oraz zbiorniki buforowe.</t>
  </si>
  <si>
    <t>Urządzenia grzewcze (kotły) dedykowane do ogrzewania obiektów o mocy do 500 kW.</t>
  </si>
  <si>
    <t xml:space="preserve">Pompa ciepła - czynniki kształtujące jej efektywność, dolne i górne żródła pompy ciepła, rozwiązania konstrukcyjne i zasada działania. </t>
  </si>
  <si>
    <t>Fotowoltaika: zasada działania, elementy systemu.</t>
  </si>
  <si>
    <t>Energia wiatru i wody: rozwiązania techniczne, mała i duża energetyka wodna, efektywność.</t>
  </si>
  <si>
    <t>Procedura określania oddziaływania na środowisko urządzeń energetycznych z wykorzystaniem metody LCA.</t>
  </si>
  <si>
    <t>Skojarzona gospodarka energetyczna w obiektach.</t>
  </si>
  <si>
    <t>ZSE_W1; ZSE_W2; ZSE_K1; ZSE_K2</t>
  </si>
  <si>
    <t>Podstawowe informacje o energii, mocy, przeliczanie jednostek.</t>
  </si>
  <si>
    <t>Pojęcie sprawności w systemach energetycznych.</t>
  </si>
  <si>
    <t>Parametry określające promieniowanie słoneczne wykorzystywane do projektowania systemów energetycznych.</t>
  </si>
  <si>
    <t>Obliczenia energetyczne dla modułów fotowoltaicznych.</t>
  </si>
  <si>
    <t>Obliczenia energetyczne dla układów solarnych wykorzystywanych w systemach grzewczych.</t>
  </si>
  <si>
    <t>Podstawowe informacje i parametry pracy dotyczące pomp ciepła.</t>
  </si>
  <si>
    <t>Złożone systemy energetyczne – wybrane przykłady.</t>
  </si>
  <si>
    <t>ZSE_U1; ZSE_U2;  ZSE_K2</t>
  </si>
  <si>
    <t xml:space="preserve">Zaliczenie pisemne (ocena z kolokwium)
Udział w ocenie końcowej - 30%     </t>
  </si>
  <si>
    <r>
      <t xml:space="preserve">Ćwiczenia </t>
    </r>
    <r>
      <rPr>
        <b/>
        <sz val="11"/>
        <rFont val="Arial Narrow"/>
        <family val="2"/>
      </rPr>
      <t>projektowe</t>
    </r>
  </si>
  <si>
    <t>Projekt z zakresu wykorzystania kolektorów słonecznych na potrzeby energetyczne obiektu.</t>
  </si>
  <si>
    <t>Obliczenia wydajności energetycznej oraz zaopatrzenia surowcowego dla biogazowni.</t>
  </si>
  <si>
    <t>Wpływ urządzeń grzewczych na niską emisję.</t>
  </si>
  <si>
    <t>ZSE_U1; ZSE_U2;  ZSE_K1; ZSE_K2</t>
  </si>
  <si>
    <t>Zaliczenie pisemne (ocena z projektu )
Udział oceny średniej w  ocenie końcowej - 30%</t>
  </si>
  <si>
    <t>Lewandowski W., Klugmann-Radziemska E. 2017. Proekologiczne odnawialne źródła energii. Wyd. Naukowe PWN, Warszawa</t>
  </si>
  <si>
    <t>Tytko R. 2014. Urządzenia i systemy energetyki odnawialnej. Wydawnictwo I Drukarania Towarzystwa Słowaków w Polsce, Kraków</t>
  </si>
  <si>
    <t>Jastrzębska G. 2017. Energia ze źródeł odnawialnych i jej wykorzystanie. Wyd. Komunikacji i Łączności, Warszawa</t>
  </si>
  <si>
    <t>Rubik M. 2015. Pompa ciepła w systemach geotermii niskotemperatowej. Wydawnictwo MULTICO, Warszawa</t>
  </si>
  <si>
    <t>Pluta Z. 2008. Podstawy teoretyczne fototermicznej konwersji energii słonecznej. Wyd. Politechniki Warszawskiej, Warszawa</t>
  </si>
  <si>
    <t>zagadnienia związane z projektowaniem urządzeń technicznych i ich wykorzystaniem w systemach energetycznych</t>
  </si>
  <si>
    <t>Egzamin pisemny (w formie testu z pytaniami otwartymi i zamkniętymi) 
Udział w ocenie końcowej - 60%</t>
  </si>
  <si>
    <t>Organizacja transportu w gospodarce żywnościowej</t>
  </si>
  <si>
    <t>wiedza z zakresu logistyki w przedsiębiorstwie, teorii procesów produkcyjnych</t>
  </si>
  <si>
    <t>7</t>
  </si>
  <si>
    <t>Wydział Inżynierii Produkcji i Energetyki                                                                                                                      Katedra Eksploaracji Maszyn, Ergonomii i Procesów Produkcyjnych</t>
  </si>
  <si>
    <t>OTŻ_W1</t>
  </si>
  <si>
    <t>budowę i zasadę działania wybranych środków transportu bliskiego i dalekiego, wykorzystywanych w produkcji i przetwórstwie rolno-spożywczym</t>
  </si>
  <si>
    <t>OTŻ_W2</t>
  </si>
  <si>
    <t>zasady eksploatacji i doboru wybranych środków transportu bliskiego i dalekiego, wykorzystywanych w produkcji i przetwórstwie rolno-spożywczym</t>
  </si>
  <si>
    <t>OTŻ_U1</t>
  </si>
  <si>
    <t>projektować wybrane urządzenia techniczne w systemach transportu  bliskiego, wykorzystywane w produkcji i przetwórstwie rolno-spożywczym</t>
  </si>
  <si>
    <t>OTŻ_U2</t>
  </si>
  <si>
    <t>OTŻ_K1</t>
  </si>
  <si>
    <t>OTŻ_K2</t>
  </si>
  <si>
    <t>kreatywnego myślenia i działania oraz podejmowania decyzji w zakresie organizacji transportu w gospodarce żywnościowej, ze świadomością znaczenia aspektów technicznych i pozatechnicznych</t>
  </si>
  <si>
    <t>Rola i znaczenie transportu w przedsiębiorstwie. Klasyfikacja i charakterystyka wybranych środków transportu bliskiego i dalekiego.</t>
  </si>
  <si>
    <t>Organizacja i zarządzanie przepływem ładunków w zakładach przetwórczych.</t>
  </si>
  <si>
    <t>Kształtowanie i wymiarowanie procesów i układów transportu bliskiego.</t>
  </si>
  <si>
    <t>Zasady projektowania systemów transportu bliskiego.</t>
  </si>
  <si>
    <t>Nakłady i koszty w transporcie bliskim. Ocena efektywności pracy środków transportu bliskiego.</t>
  </si>
  <si>
    <t>OTŻ_W1; OTŻ_W2; OTŻ_K1; OTŻ_K2</t>
  </si>
  <si>
    <t>Dobór ilościowy i jakościowy środków i urządzeń transportowych dla wybranych procesów produkcyjnych i magazynowych dotyczących surowców i produktów żywnościowych.</t>
  </si>
  <si>
    <t>Obliczanie pracochłonności procesu przepływu surowców i produktów żywnościowych, liczba potrzebnych środków i obsługi.</t>
  </si>
  <si>
    <t>Nakłady i koszty w transporcie bliskim surowców i produktów żywnościowych. Ocena efektywności ekonomicznej użytych środków transportowych.</t>
  </si>
  <si>
    <t>Projektowanie systemów transportu bliskiego w zakładach przetwórstwa rolno-spożywczego.</t>
  </si>
  <si>
    <t>OTŻ_U1; OTŻ_U2; OTŻ_K1; OTŻ_K2</t>
  </si>
  <si>
    <t>Zaliczenie pisemne (ocena z projektu)                                                                                                                                                                                          Udział w ocenie końcowej - 50%</t>
  </si>
  <si>
    <t>Rokicki T., Klepacki B. 2019. Transport żywności - uwarunkowania organizacyjne, techniczne, ekonomiczne oraz jego skala. Wydawnictwo SGGW, Warszawa</t>
  </si>
  <si>
    <t>Rokicki T. 2020. Technologie transportu wewnętrznego – uwarunkowania techniczno-organizacyjne i ekonomiczne. Wydawnictwo SGGW, Warszawa</t>
  </si>
  <si>
    <t>Fijałkowski J. 2003. Transport wewnętrzny w systemach logistycznych. Oficyna Wydawnicza Politechniki Warszawskiej, Warszawa</t>
  </si>
  <si>
    <t>Rokicki T. 2014. Organizacja i ekonomika transportu. Wydawnictwo SGGW, Warszawa</t>
  </si>
  <si>
    <t>Nieoczym A. 2011. Transport wewnętrzny i zewnętrzny – wybrane zagadnienia. Wydawnictwo WSPA, Lublin</t>
  </si>
  <si>
    <t>Czasopisma branżowe: Logistyka, Transport przemysłowy, Nowoczesny magazyn</t>
  </si>
  <si>
    <t xml:space="preserve">dobrać środki transportu bliskiego do procesów realizowanych w produkcji i przetwórstwie rolno-spożywczym oraz dokonać oceny efektywności ich pracy </t>
  </si>
  <si>
    <t>do akceptacji wiedzy z zakresu organizacji transportu w gospodarce żywnościowej oraz jej krytycznej analizy w rostrzyganiu pojawiających się problemów</t>
  </si>
  <si>
    <t>wiedza z zakresu mechaniki technicznej oraz automatyki</t>
  </si>
  <si>
    <t xml:space="preserve"> 7</t>
  </si>
  <si>
    <t>SMP_W1</t>
  </si>
  <si>
    <t>zagadnienia związane z budową i zasadą działania zespołów układów mechatronicznych maszyn i urządzeń oraz metodami ich doboru.</t>
  </si>
  <si>
    <t>SMP_W2</t>
  </si>
  <si>
    <t>zagadnienia związane z zasadami eksploatacji układów mechatronicznych oraz diagnostyki</t>
  </si>
  <si>
    <t xml:space="preserve">ZIP1_W06 
ZIP1_W09 </t>
  </si>
  <si>
    <t>SMP_U1</t>
  </si>
  <si>
    <t>projektować oraz modyfikować urządzenia techniczne i systemy produkcji,  wnioskować z wykonanych obliczeń oraz wykonać eksperyment symulacyjny dla potrzeb testów układu mechatronicznego pojazdu</t>
  </si>
  <si>
    <t>SMP_U2</t>
  </si>
  <si>
    <t>SMP_K1</t>
  </si>
  <si>
    <t>znaczenia wiedzy oraz jej krytycznej analizy w zakresie projektowania i użytkowania systemów mechatronicznych</t>
  </si>
  <si>
    <t>Systemy mechatroniczne maszyn i pojazdów.</t>
  </si>
  <si>
    <t>Definicje, cel i zastosowania mechatroniki w pojazdach.</t>
  </si>
  <si>
    <t xml:space="preserve">Mechatroniczne systemy sterowania pozycją pojazdu. </t>
  </si>
  <si>
    <t xml:space="preserve">Zawieszenia hydrauliczno-pneumatyczne pojazdów - aktywne poziomowanie. </t>
  </si>
  <si>
    <t>Wybrane systemy mechatroniczne pojazdu - opis, budowa, działanie.</t>
  </si>
  <si>
    <t>Sieci informatyczne pojazdów - diagnostyka.</t>
  </si>
  <si>
    <t xml:space="preserve">Wybrane sensory i aktuatory stosowane w pojazdach. </t>
  </si>
  <si>
    <t>SMP_W1;  SMP_W2; SMP_K1</t>
  </si>
  <si>
    <t>Zaliczenie pisemne (w formie testu, pytań otwartych, zamkniętych)                                                                                              Udział w ocenie końcowej - 60%</t>
  </si>
  <si>
    <t xml:space="preserve">Analiza funkcjonalna wybranego układu mechatronicznego pojazdu. Współdziałanie z pozostałymi układami mechatronicznymi pojazdu. </t>
  </si>
  <si>
    <t xml:space="preserve">Konfiguracja sygnałów wejściowych i wyjściowych. </t>
  </si>
  <si>
    <t>Projekt wybranego systemu mechatronicznego.</t>
  </si>
  <si>
    <t>Zaliczenie pisemne (ocena z projektu)
Udział w ocenie końcowej - 40%</t>
  </si>
  <si>
    <t>Herner A., Diehl H. 2004. Elektrotechnika i elektronika w pojazdach samochodowych. WNT, Warszawa</t>
  </si>
  <si>
    <t>Merkisz J., Mazurek S. 2006. Pokładowe systemy diagnostyczne. WKiŁ, Warszawa</t>
  </si>
  <si>
    <t>Frysikowski B., Grzejszczyk E. 2011. Mechatronika samochodowa systemy transmisji danych. WNT, Warszawa</t>
  </si>
  <si>
    <t>Widerski T. 2005. Samochodowe sieci informatyczne Instalator polski. Wydawnictwo Instalator Polski, Warszawa</t>
  </si>
  <si>
    <r>
      <t>)</t>
    </r>
    <r>
      <rPr>
        <vertAlign val="superscript"/>
        <sz val="10"/>
        <rFont val="Arial Narrow"/>
        <family val="2"/>
        <charset val="238"/>
      </rPr>
      <t>*</t>
    </r>
    <r>
      <rPr>
        <sz val="10"/>
        <rFont val="Arial Narrow"/>
        <family val="2"/>
        <charset val="238"/>
      </rPr>
      <t xml:space="preserve"> - Podawane z dokładnością do 0,1 ECTS, gdzie 1 ECTS = 25-30 godz. zajęć</t>
    </r>
  </si>
  <si>
    <t>zastosować elementy elektrotechniki i elektroniki, automatyki oraz robotyki  do projektowania i eksploatacji systemów mechatronicznych w pojazdach</t>
  </si>
  <si>
    <t>SMP_U1; SMP_U2; SMP_K1</t>
  </si>
  <si>
    <t>gromadzić informacje z różnych źródeł wykorzystując technologie informatyczne oraz tworzyć opracowania i wyciągać wnioski związane z analizą informacjii przestrzennej</t>
  </si>
  <si>
    <t>podejmowania dyskusji i krytycznej analizy oraz oceny w rozstrzyganiu problemów poznawczych i praktycznych z zakresu przestrzennych uwarunkowań zarządzania produkcją rolniczą</t>
  </si>
  <si>
    <t>SIP_K2</t>
  </si>
  <si>
    <t>aktywnego działania oraz podejmowania decyzji w zakresie zarządzania i inżynierii produkcji na podstawie wyników analizy przestrzennej, ze świadomością znaczenia aspektów technicznych i pozatechnicznych</t>
  </si>
  <si>
    <t>Podstawowe cechy systemów informacji przestrzennej.</t>
  </si>
  <si>
    <t>Funkcje systemów informacji przestrzennej (pozyskiwanie i wprowadzanie danych, zarządzanie bazami danych).</t>
  </si>
  <si>
    <t>Infrastruktura informacji przestrzennej we wspólnocie europejskiej (INSPIRE).</t>
  </si>
  <si>
    <t>Modele danych przestrzennych (rastrowe, wektorowe).</t>
  </si>
  <si>
    <t xml:space="preserve">Pojecie mapy kartograficznej i mapy cyfrowej. Odwzorowania kartograficzne. Współrzędne geograficzne. Układy odniesienia. </t>
  </si>
  <si>
    <t>Bazy danych przestrzennych.</t>
  </si>
  <si>
    <t>Systemy nawigacji satelitarnych GNSS (GPS, GLONASS, GALILEO).</t>
  </si>
  <si>
    <t>Odbiorniki GNSS i urządzenia rejestrujące dane przestrzenne.</t>
  </si>
  <si>
    <t>Programy wykorzystujące informacje przestrzenne.</t>
  </si>
  <si>
    <t>SIP_W1; SIP_W2; SIP_K1</t>
  </si>
  <si>
    <t>Zaliczenie pisemne (w formie testu, pytań otwartych i zamkniętych)                                                                                              Udział w ocenie końcowej - 50%</t>
  </si>
  <si>
    <t>Wprowadzenie do analizy obrazów rastrowych w programie Idrisi.</t>
  </si>
  <si>
    <t>Wizualizacja danych cyfrowych. Struktura danych geograficznych.</t>
  </si>
  <si>
    <t>Symbolizacja danych, agregowanie, reklasyfikacja zbiorów danych.</t>
  </si>
  <si>
    <t>Kryteria łączne i wykluczające lokalizację obiektów w przestrzeni.</t>
  </si>
  <si>
    <t>Analizy przestrzenne w oparciu o różne kryteria i wybrane oprogramownie  - projekty indywidualne.</t>
  </si>
  <si>
    <t>Pozyskiwanie i wprowadzanie danych z odbiorników GPS.</t>
  </si>
  <si>
    <t>Wybrane analizy przestrzenne.</t>
  </si>
  <si>
    <t>SIP_U1; SIP_U2; SIP_K1; SIP_K2</t>
  </si>
  <si>
    <t xml:space="preserve">Gotlib, D., Iwaniak, A., &amp; Olszewski, R. 2007. GIS: obszary zastosowań. Wydawnictwo Naukowe PWN, Warszawa                         </t>
  </si>
  <si>
    <t>Prus B. i in.. 2017. Analiza danych przestrzennych na potrzeby ochrony środowiska za pomocą narzędzi GI. Wydawnictwo Uniwersytetu Rolniczego w Krakowie, Kraków</t>
  </si>
  <si>
    <t>Pachelski, W., Chojka, A., &amp; Zwirowicz-Rutkowska, A. 2012. Podstawy budowy infrastruktury informacji przestrzennej. Wydawnictwo Uniwersytetu Warmińsko-Mazurskiego w Olsztynie, Olsztyn</t>
  </si>
  <si>
    <t>Krakowiak-Bal, A., Naskret, S., Salamon, J. 2012. Wykorzystanie systemów informacji geograficznej oraz narzędzi Autocad do określenia dynamiki zmian w strukturze użytkowania gruntów na obszarze gminy Niepołomice. Infrastruktura i Ekologia Terenów Wiejskich. Wydawnictwo Stowarzyszenie Infrastruktura i Ekologia Terenów Wiejskich, Kraków</t>
  </si>
  <si>
    <t>Davis, D. E., &amp; Sosnowska, K. 2004. GIS dla każdego: systemy informacji geograficznej ułatwiają poznanie świata. Wydawnictwo Mikom, Warszawa</t>
  </si>
  <si>
    <t>zagadnienia związane z projektowaniem i modelowaniem procesów i systemów produkcyjnych, z wykorzystaniem technik komputerowych i analizy przestrzennej</t>
  </si>
  <si>
    <t>tematykę związaną z technologiami informacyjnymi i ich zastosowaniem w inżynierii produkcji i przetwórstwie rolno-spożywczym oraz agrobiznesie w zakresie pozyskiwania, przetwarzania i analizowania danych przestrzennych</t>
  </si>
  <si>
    <t xml:space="preserve">wykorzystać metody matematyczne i statystyczne oraz techniki informatyczne do realizacji projektów inżynierskich, wykorzystujacych dane przestrzenne </t>
  </si>
  <si>
    <t>wiedza z zakresu badań operacyjnych</t>
  </si>
  <si>
    <t>PWD_W1</t>
  </si>
  <si>
    <t>pojęcia podstawowe, pojęcia teorii decyzji; cele i kluczowe procesy związane z podejmowaniem decyzji; budowę i zasadę działania systemów wspomagania decyzji; wybrane metody wspomagania decyzji</t>
  </si>
  <si>
    <t xml:space="preserve">ZIP1_W05 </t>
  </si>
  <si>
    <t>PWD_U1</t>
  </si>
  <si>
    <t xml:space="preserve">posługiwać się metodami wspomagania i optymalizacji decyzji; tworzyć elementy systemów wspomagania decyzji </t>
  </si>
  <si>
    <t>ZIP1_U07       ZIP1_U15</t>
  </si>
  <si>
    <t>PWD_K1</t>
  </si>
  <si>
    <t>ciągłego pogłębiania wiedzy w zakresie narzędzi wspomagania decyzji w celu optymalizacji planowania i organizowania procesu produkcyjnego</t>
  </si>
  <si>
    <t>Proces decyzyjny. Systemy wspomagania decyzji (SWD): definicje, funkcje, struktura, procesy, modele.</t>
  </si>
  <si>
    <t xml:space="preserve">Klasyczne metody wspomagania decyzji (drzewa decyzyjne). </t>
  </si>
  <si>
    <t>Wybrane metody badań operacyjnych, jako tradycyjne narzędzia wspomagania decyzji.</t>
  </si>
  <si>
    <t>PWD_W1; PWD_K1</t>
  </si>
  <si>
    <t>Zaliczenie pisemne (w formie pytań otwartych)                                                                                              Udział w ocenie końcowej - 25 %</t>
  </si>
  <si>
    <t xml:space="preserve">Optymalizacja decyzji z wykorzystaniem klasycznych metod badań operacyjnych (metod sieciowych, metod rozwiązania zagadnień transportowych). </t>
  </si>
  <si>
    <t xml:space="preserve">Analiza problemu decyzyjnego przy użyciu drzew decyzyjnych. </t>
  </si>
  <si>
    <t>Wykorzystanie metod szeregowania zadań do podejmowania decyzji.</t>
  </si>
  <si>
    <t xml:space="preserve">Bojar W., Rostek K., Knopik L. 2014. Systemy wspomagania decyzji. Polskie Wydawnictwo Ekonomiczne, Warszawa </t>
  </si>
  <si>
    <t xml:space="preserve">Jędrzejczyk Z., Kukuła K., Skrzypek J., Walkosz A. 2016. Badania operacyjne w przykładach i zadaniach. Wydawnictwo Naukowe PWN, Warszawa </t>
  </si>
  <si>
    <t xml:space="preserve">Trzaskalik T. 2008. Wprowadzenie do badań operacyjnych z komputerem. PWE, Warszawa </t>
  </si>
  <si>
    <t xml:space="preserve">Bernardelli M., Decewicz A., Tomczyk E. 2021. Ekonometria i badania operacyjne: zbiór zadań. Wydawnictwo Naukowe PWN, Warszawa </t>
  </si>
  <si>
    <t xml:space="preserve">Gruszczyński M., Kuszewski T., Podgórska M. (red. nauk). 2009. Ekonometria i badania operacyjne: podręcznik dla studiów licencjackich. Wydawnictwo Naukowe PWN, Warszawa  </t>
  </si>
  <si>
    <r>
      <t>)</t>
    </r>
    <r>
      <rPr>
        <vertAlign val="superscript"/>
        <sz val="10"/>
        <color theme="1"/>
        <rFont val="Arial Narrow"/>
        <family val="2"/>
        <charset val="238"/>
      </rPr>
      <t>*</t>
    </r>
    <r>
      <rPr>
        <sz val="10"/>
        <color theme="1"/>
        <rFont val="Arial Narrow"/>
        <family val="2"/>
        <charset val="238"/>
      </rPr>
      <t xml:space="preserve"> - Podawane z dokładnością do 0,1 ECTS, gdzie 1 ECTS = 25-30 godz. zajęć</t>
    </r>
  </si>
  <si>
    <t>PWD_U1; PWD_K1</t>
  </si>
  <si>
    <t>Wydział Inżynierii Produkcji i Energetyki 
Katedra Eksploatacji Maszyn i Ergonomii i Procesów Produkcyjnych</t>
  </si>
  <si>
    <t>ZGO_W1</t>
  </si>
  <si>
    <t xml:space="preserve">właściwości materiałów odpadowych pochodzenia rolniczego i nierolniczego </t>
  </si>
  <si>
    <t>ZGO_W2</t>
  </si>
  <si>
    <t>funkcjonowanie ekosystemów oraz systemów technicznych wykorzystywanych w gospodarce odpadami</t>
  </si>
  <si>
    <t>ZGO_U1</t>
  </si>
  <si>
    <t xml:space="preserve">identyfikować zjawiska wpływające na przebieg procesów związanych z zagospodarowaniem odpadów </t>
  </si>
  <si>
    <t>ZGO_U2</t>
  </si>
  <si>
    <t>wykorzystać typowe techniki i technologie w gospodarce odpadami</t>
  </si>
  <si>
    <t>ZGO_K1</t>
  </si>
  <si>
    <t xml:space="preserve">kreowania wzorów właściwego postępowania i działania na rzecz ochrony środowiska naturalnego </t>
  </si>
  <si>
    <t xml:space="preserve">Definicja i klasyfikacja odpadów. Podstawy formalnoprawne gospodarki odpadami, akty krajowe i UE. </t>
  </si>
  <si>
    <t xml:space="preserve">Stan aktualny gospodarki odpadami w Polsce. Krajowy plan gospodarki odpadami. </t>
  </si>
  <si>
    <t>Rodzaje, źródła, ilości icharakterystyka wytwarzanych odpadów przemysłowych, ze szczególnym uwzględnieniem odpadów przemysłu rolno-spożywczego.</t>
  </si>
  <si>
    <t>Zapobieganie powstawaniu odpadów; technologie niskoodpadowe i bezodpadowe. Selektywna zbiórka i segregacja odpadów. Innowacje w gospodarce odpadami.</t>
  </si>
  <si>
    <t>Transport i przeładunek. Zasady odzysku i recyklingu. Technologie unieszkodliwiania odpadów.</t>
  </si>
  <si>
    <t xml:space="preserve">Chemiczne i fizykochemiczne metody odzysku i unieszkodliwiania odpadów. </t>
  </si>
  <si>
    <t xml:space="preserve">Metody recyklingu organicznego (kompostowanie, fermentacja metanowa). Termiczne przekształcanie odpadów (piroliza, zgazowanie, spalanie bezpośrednie). </t>
  </si>
  <si>
    <t>ZGO_W1; ZGO_W2; ZGO_K1</t>
  </si>
  <si>
    <t>Egzamin pisemny (w formie pytań otwartych)                                                                       Udział w ocenie końcowej - 40%</t>
  </si>
  <si>
    <t>System GAP w gspopodarowaniu odpadami PRS (projekt przedsiębiorstwa PRS, określenie kierunków i metod zagospodarowania generowanych odpadów).</t>
  </si>
  <si>
    <t>Prognozowanie zmian ilościowych odpadów (ekstrapolacja danych wg trendów liniowego i logarytmicznego).</t>
  </si>
  <si>
    <t>Kompostowanie odpadów (ustalanie wsadu w zależności od zawartości N, stosunku C:N, wilgotoności oraz masy surowca).</t>
  </si>
  <si>
    <t>Metanizacja odpadów (szacowanie rzeczywistej zawartości metanu w biogazie na podstawie różnych kombinacji wsadów).</t>
  </si>
  <si>
    <t>Zagospodarowanie padłego drobiu (dobór optymalnej metody utylizacji).</t>
  </si>
  <si>
    <t>ZGO_U1; ZGO_U2; ZGO_K1</t>
  </si>
  <si>
    <t>Zaliczenie pisemne (ocena z projektów)                                                                    Udział w ocenie końcowej - 60%</t>
  </si>
  <si>
    <t>Kupczyk T., Żebrowski M., Sosnowska K., Tomys I. 2015. Zarządzanie gospodarką odpadami. Wydawnictwo WSH, Wrocław</t>
  </si>
  <si>
    <t>Kumider J. 1996. Utylizacja odpadów PRS. Wyadawnictwo AEP, Poznań</t>
  </si>
  <si>
    <t>Białowiec A. 2018. Innowacje w gospodarce odpadami - Zagadnienia wybrane. WAT. Warszawa</t>
  </si>
  <si>
    <t>Dyrektywa Parlamentu UE i Rady (UE) 2018/851 z dnia 30 maja 2018 r. zmieniająca  dyrektywę 2008/98/WE w sprawie odpadów</t>
  </si>
  <si>
    <t>Krajowy plan gospodarki odpadami 2022. Monitor Polski z dnia 11 sierpnia 2016 r.Poz. 784</t>
  </si>
  <si>
    <t>wiedza z zakresu ekologii i zarządzania środowiskowego oraz inżynierii przetwórstwa rolno-spożywczego</t>
  </si>
  <si>
    <t xml:space="preserve"> Wydział Inżynierii Produkcji i Energetyki                                                                                                Katedra Inżynierii Produkcji, Logistyki i Informatyki Stosowanej                                                              </t>
  </si>
  <si>
    <t>zagadnienia związane z zastosowaniem programów komputerowych przeznaczonych do zarządzania procesami produkcyjnymi w rolnictwie i przetwórstwie</t>
  </si>
  <si>
    <t xml:space="preserve">identyfikować czynniki wpływające na przebieg procesów produkcyjnych </t>
  </si>
  <si>
    <t>wykorzystać specjalistyczne oprogramowanie do projektowania i symulacji procesów produkcyjnych</t>
  </si>
  <si>
    <t>wdrażania systemów informatycznych do rejestracji przebiegu oraz kontroli procesów produkcyjnych</t>
  </si>
  <si>
    <t xml:space="preserve">Systemy informatyczne w zarządzaniu, podstawowe pojęcia, definicje, charakterystyka. </t>
  </si>
  <si>
    <t>Struktura informatyczna przedsiębiorstwa, elementy składowe, funkcje.</t>
  </si>
  <si>
    <t>Wdrażanie systemów informatycznych w przemyśle oraz w agrobiznesie.</t>
  </si>
  <si>
    <t>Bezpieczeństwo systemów informatycznych w firmie, ochrona danych.</t>
  </si>
  <si>
    <t>Systemy wspomagające zarządzanie w rolnictwie i przemyśle rolno-spożywczym - specyfika aplikacji. Komputer w agrofirmie, zastosowanie systemów informatycznych w rolnictwie.</t>
  </si>
  <si>
    <t>Optymalizacja systemu produkcji agrofirmy, zarządzanie parkiem maszynowym, planowanie technologii produkcji, sprawozdawczość.</t>
  </si>
  <si>
    <t>Cele i zadania projektowania w technice rolniczej, metody projektowania w skali makro i mikro.</t>
  </si>
  <si>
    <t>Zaliczenie pisemne (w formie testu) 
Udział w ocenie koncowej - 35%</t>
  </si>
  <si>
    <t>Obsługa systemów wspomagających produkcję w rolnictwie i gospodarce żywnościowej.</t>
  </si>
  <si>
    <t>Wprowadzanie danych i przeprowadzanie symulacji.</t>
  </si>
  <si>
    <t>Generowanie raportów.</t>
  </si>
  <si>
    <t>Zaliczenie pisemne
Udział w ocenie końcowej - 30%</t>
  </si>
  <si>
    <t>Projekt wyposażenia technicznego - przyjęcie założeń projektowych, wprowadzenie danych wg przyjętych założeń.</t>
  </si>
  <si>
    <t>Analiza różnych wariantów, optymalizacja projektu - wybór najlepszego w danej sytuacji rozwiązania.</t>
  </si>
  <si>
    <t>Uzasadnienie wybranego rozwiązania i dyskusja uzyskanych wyników. Uzasadnienie podjętych decyzji.</t>
  </si>
  <si>
    <t>Obsługa systemu wspomagającego produkcję w przedsiębiorstwie. Przeprowadzanie symulacji, genrowanie raportów.</t>
  </si>
  <si>
    <t>Zaliczenie pisemne (ocena z projektu) 
Udział w ocenie końcowej - 35%</t>
  </si>
  <si>
    <t>Banaszak Z., Kłos S., Mleczko J. 2016. Zintegrowane systemy zarządzania. PWE, Warszawa</t>
  </si>
  <si>
    <t>Bojar W., Rostek K., Knopik L. 2014. Systemy wspomagania decyzji. PWE, Warszawa</t>
  </si>
  <si>
    <t>Radomska-Zalas A. 2020. Wybrane aspekty informatycznego wspomagania optymalizacji procesów przemysłowych. Akademia im. Jakuba z Paradyża, Gorzów Wielkopolski</t>
  </si>
  <si>
    <t>Dokumentacja programu Comarch ERP XL na stronie firmy Comarch: https://pomoc.comarch.pl/xl/</t>
  </si>
  <si>
    <t>Dokumentacja oprogramowania FarmNet na stronie: https://www.365farmnet.com/pl/</t>
  </si>
  <si>
    <t>zagadnienia związane z projektowaniem procesów technologicznych w produkcji rolniczej i przemysłowej,  z wykorzystaniem specjalistycznego oprogramowania</t>
  </si>
  <si>
    <t>wiedza z zakresu rachunku kosztów i zarządzania produkcją</t>
  </si>
  <si>
    <t>YAT_W1</t>
  </si>
  <si>
    <t>zasady planowania i organizacji procesów produkcyjnych oraz zasady przeprowadzania audytu technologicznego</t>
  </si>
  <si>
    <t>YAT_U1</t>
  </si>
  <si>
    <t>zaplanować audyt procesu i opracować listy kontrolne</t>
  </si>
  <si>
    <t>YAT_U2</t>
  </si>
  <si>
    <t>oszacować i ocenić wykorzystanie zdolności produkcyjnych, przeprowadzić analizę kosztów produkcji oraz oszacować wskaźniki ekonomiczne charakteryzujące procesy produkcyjne</t>
  </si>
  <si>
    <t>YAT_K1</t>
  </si>
  <si>
    <t xml:space="preserve">odpowiedzialnego pełnienia roli inżyniera w rozstrzyganiu problemów z zakresu możliwości i zdolności produkcyjnych przedsiębiorstwa </t>
  </si>
  <si>
    <t>Metody planowania produkcji.</t>
  </si>
  <si>
    <t xml:space="preserve">Rodzaje i cechy audytu oraz planowanie audytu.							</t>
  </si>
  <si>
    <t>Metodyka audytu technologicznego - dobór metodologii do celu i zakresu audytu.</t>
  </si>
  <si>
    <t>Analiza porównawcza i przyczynowa.</t>
  </si>
  <si>
    <t>Rola i funkcje procesów oraz reinżynieria procesów.</t>
  </si>
  <si>
    <t>Audyt procesów, miary procesu, listy kontrolne, raporty.</t>
  </si>
  <si>
    <t xml:space="preserve">Wpływ procesów na wynik działalności przedsiębiorstwa. </t>
  </si>
  <si>
    <t>YAT_W1; YAT_K1</t>
  </si>
  <si>
    <t>Zaliczenie pisemne                                                                                                                Udział w ocenie końcowej - 40%</t>
  </si>
  <si>
    <t>Planowanie i projektowanie audytu.</t>
  </si>
  <si>
    <t>Dobór metodologii audytu do celu i zakresu audytu.</t>
  </si>
  <si>
    <t>Analiza porównawcza z użyciem wybranych metod dla wybranego procesu produkcyjnego.</t>
  </si>
  <si>
    <t>Analiza przyczynowa z użyciem wybranych metod dla wybranego procesu produkcyjnego.</t>
  </si>
  <si>
    <t>Ocena efektywności procesów produkcyjnych; opracowanie rekomendacji i raportu końcowego.</t>
  </si>
  <si>
    <t>YAT_U1, YAT_U2; YAT_K1</t>
  </si>
  <si>
    <t>Zaliczenie pisemne (ocena z projektu)                                                                                                 Udział w ocenie końcowej - 60%</t>
  </si>
  <si>
    <t>Engelhardt J. (red.) 2011. Ekonomika przedsiębiorstw. Wydawnictwo CeDeWu, Warszawa</t>
  </si>
  <si>
    <t>Pająk, E. 2021. Zarządzanie produkcją. Produkt, technologia, organizacja. Wydawnictwo PWN, Warszawa</t>
  </si>
  <si>
    <t>Skrzypek E., Hofman M. 2010. Zarządzanie procesami w przedsiębiorstwie. Identyfikowanie, pomiar, usprawnienia. Oficyna a Wolters Kluwer business, Warszawa</t>
  </si>
  <si>
    <t>wiedza z zakresu projektowania systemów produkcyjnych, zarządzania jakością</t>
  </si>
  <si>
    <t>RBP_W1</t>
  </si>
  <si>
    <t>RBP_W2</t>
  </si>
  <si>
    <t>związki pomiedzy normalizacją, jakością, a bezpieczeństwem produktów w produkcji i przetwórstwie rolno-spożywczym</t>
  </si>
  <si>
    <t>RBP_U1</t>
  </si>
  <si>
    <t>projektować procesy produkcyjne ze szczególnym uwzględnieniem zapewnienia bezpieczeństwa procesów</t>
  </si>
  <si>
    <t>RBP_U2</t>
  </si>
  <si>
    <t>szacować i oceniać koszty zapewnienia bezpieczeństwa procesów produkcyjnych</t>
  </si>
  <si>
    <t>RBP_U3</t>
  </si>
  <si>
    <t>dokonać analizy, oceny oraz niezbędnej korekty procesu produkcyjnego pod kątem zmniejszenia ryzyka i zwiększenia bezpieczeństwa</t>
  </si>
  <si>
    <t>RBP_K1</t>
  </si>
  <si>
    <t>kierowania się odpowiedzialnością i etyką zawodową podczas wykonywania zawodu</t>
  </si>
  <si>
    <t>RBP_K2</t>
  </si>
  <si>
    <t>działać na rzecz środowiska społecznego, z uwzględnienim jego specyfiki i tradycji</t>
  </si>
  <si>
    <t>Podstawowe pojęcia związane z ryzykiem i kształtowaniem bezpieczeństwa systemów produkcyjnych. Definiowanie bezpieczeństwa w różnych ujęciach.</t>
  </si>
  <si>
    <t>Zagrożenia dotyczące jakości i bezpieczeństwa w systemach produkcyjnych.</t>
  </si>
  <si>
    <t>System zarządzania bezpieczeństwem procesów. Organizowanie i ocena systemu bezpieczeństwa procesów produkcyjnych.</t>
  </si>
  <si>
    <t>Wdrażanie systemu zarządzania bezpieczeństwem procesów produkcyjnych.</t>
  </si>
  <si>
    <t xml:space="preserve">Ryzyko w systemach produkcyjnych. Zarządzanie ryzykiem jako narzędzie bezpieczeństwa procesów. Rodzaje i czynniki ryzyka. </t>
  </si>
  <si>
    <t>Bezpieczeństwo produktu. Ekoprojektowanie w aspecie bezpieczeństwa produktu. Zastosowanie LCA w ocenie bezpieczeństwa produktów.</t>
  </si>
  <si>
    <t>Uregulowania prawne dotyczace ryzyka i bezpieczeństwa w systemach produkcyjnych.</t>
  </si>
  <si>
    <t>RBP_W1; RBP_W2; RBP_K1; RBP_K2</t>
  </si>
  <si>
    <t>Egzamin pisemny (w formie pytań)                                                                                            Udział w ocenie końcowej - 50%</t>
  </si>
  <si>
    <t>Identyfikowanie zagrożeń w procesach produkcyjnych.</t>
  </si>
  <si>
    <t>Metody analizy zagrożeń produkcyjnych.</t>
  </si>
  <si>
    <t>Bezpieczeństwo procesów logistycznych.</t>
  </si>
  <si>
    <t>Bezpieczeństwo technicznych środków produkcji w poszczególnych fazach użytkowania</t>
  </si>
  <si>
    <t>Zarządzanie bezpieczeństwem produktu.</t>
  </si>
  <si>
    <t>Wpływ ryzyka na system produkcyjny. Kalkulacja i ocena ryzyka wystąpienia zagrożeń w systemach produkcyjnych.</t>
  </si>
  <si>
    <t>Koszty podwyższania jakości i bezpieczeństwa systemów produkcyjnych. Kategorie i struktura kosztów</t>
  </si>
  <si>
    <t>Identyfikacja i kalkulacja kosztów jakości i bezpieczeństwa.</t>
  </si>
  <si>
    <t>Przykłady realizacji zadań w zakresie zarządzania bezpieczeństwem systemów produkcyjnych oraz zadań projektowych w tym obszarze. Przykłady procedur systemu zarządzania bezpieczeństwem.</t>
  </si>
  <si>
    <t>RBP_U1; RBP_U2; RBP_U3; RBP_K1; RBP_K2</t>
  </si>
  <si>
    <t>Zaliczenie pisemne (ocena z projetku)
Udział w ocenie końcowej - 50%</t>
  </si>
  <si>
    <t>Burduk A.  2022. Ryzyko systemów produkcyjnych : ocena, kategoryzacja i wartościowanie strat. Warszawa, PWN, Warszawa</t>
  </si>
  <si>
    <t xml:space="preserve">Markowski A.S. (red.).  2006.Zapobieganie stratom w przemyśle cz.II., Zarządzanie bezpieczeństwem procesowym, Wyd.Politechnika Łódzka, Łódź </t>
  </si>
  <si>
    <t xml:space="preserve">Cierniak-Emerych A. i in. 2017. Aspekty bezpieczeństwa pracy-procesu-produktu. Oficyna Wydawnicza Stowarzyszenia Menedżerów Jakości i Produkcji, Częstochowa </t>
  </si>
  <si>
    <t>Badurek J. 2010. Metodyczne aspekty modelowania i projektowania systemów gospodarczych : jakość, ryzyko, aplikacje. Wydawnictwo Politechniki Gdańskie, Gdańsk</t>
  </si>
  <si>
    <t>Radomska J. 2017. Ryzyko operacyjne w procesie realizacji strategii przedsiębiorstw.  PWN. Warszawa</t>
  </si>
  <si>
    <t>Kulawik J. 2017. Wybrane problemy zarządzania ryzykiem w łańcuchach dostaw i łańcuchach żywnościowych. Instytut Ekonomiki Rolnictwa i Gospodarki Żywnościowej - Państwowy Instytut Badawczy, Warszawa</t>
  </si>
  <si>
    <t>pojęcia związane z ekoprojektowaniem w aspekcie bezpieczeństwa produktu podczas całego cyklu życia</t>
  </si>
  <si>
    <t>wiedza  z zakresu technologii informacyjnych, systemów baz danych</t>
  </si>
  <si>
    <t>ZSI_W1</t>
  </si>
  <si>
    <t>ZSI_W2</t>
  </si>
  <si>
    <t>metody wykorzystywania systemów informatycznych do sterowania i zarządzania procesami produkcyjnymi</t>
  </si>
  <si>
    <t>ZSI_U1</t>
  </si>
  <si>
    <t>ZSI_U2</t>
  </si>
  <si>
    <t>zaprojektować proces produkcyjny wykorzystujący nowoczesny system informatyczny dla obiektów mobilnych i stacjonarnych</t>
  </si>
  <si>
    <t>ZSI_K1</t>
  </si>
  <si>
    <t>ciągłego zdobywania wiedzy, dokształcania i samodoskonalenia w zakresie stosowania nowoczesnego oprogramowania</t>
  </si>
  <si>
    <t>Systemy informatyczne do zarządzania fermą - automatyzacja procesu doju, oraz układy elektroniczne kontroli stanu zdrowia zwierząt.</t>
  </si>
  <si>
    <t>Podstawy programowania aplikacji w środowisku graficznym LabView.</t>
  </si>
  <si>
    <t>Obiekty kontrolne i prezentacyjne pulpitu aplikacji.</t>
  </si>
  <si>
    <t>Technika  kreowania  podprogramu w LabView.</t>
  </si>
  <si>
    <t>Aplikacja jako automat skończony.</t>
  </si>
  <si>
    <t>Zdarzenia w programach VI.</t>
  </si>
  <si>
    <t>ZSI_W1; ZSI_W2; ZSI_K1</t>
  </si>
  <si>
    <t xml:space="preserve">Ćwiczenia laboratoryjne </t>
  </si>
  <si>
    <t>Zastosowanie programu LabVIEW w systemach pomiarowych</t>
  </si>
  <si>
    <t>Technologia DataSocket w komunikacji systemów pomiarowych</t>
  </si>
  <si>
    <t>Akwizycja danych pomiarowych za pomocą karty pomiarowej w programie LabVIEW</t>
  </si>
  <si>
    <t>Analiza statystyczna wyników pomiaru</t>
  </si>
  <si>
    <t>Zastosowanie protokołu TCP/IP do komunikacji w systemach pomiarowych</t>
  </si>
  <si>
    <t>ZSI_U1; ZSI_U2; ZSI_K1</t>
  </si>
  <si>
    <t>Zaliczenie pisemne (ocena z kolokwium)                                                                                                                         Udział w ocenie końcowej - 30%</t>
  </si>
  <si>
    <t>Projekt systemu informatycznego do obsługi fermy krów mlecznych, Projekt systemu informatycznego do obsługi chlewni</t>
  </si>
  <si>
    <t>Projekt systemu do obsługi przechowalni płodów rolnych, projekt systemu do obsługi gospodarstwa towarowego.</t>
  </si>
  <si>
    <t>Zaliczenie pisemne (ocena z projektów)                                                                                                                         Udział w ocenie końcowej - 30%</t>
  </si>
  <si>
    <t xml:space="preserve">Piecha J.2003. Rejestracja i przetwarzanie danych w telematycznych systemach transportu, Wydawnictwo Politechniki Śląskiej, Gliwice </t>
  </si>
  <si>
    <t>Walczykova M.,  Kiełbasa P., Zagórda M. 2016. Pozyskanie i wykorzystanie informacji w rolnictwie precyzyjnym. Polskie Towarzystwo Inżynierii Rolniczej, Kraków</t>
  </si>
  <si>
    <t xml:space="preserve">LabView for Windows Tutorial. 1993. 1994– National Instruments Corporation </t>
  </si>
  <si>
    <t>Kiełbasa P., Grodny K., Drożdz T., Korenko M., Findura P. 2018. Position for calibrating resistance strain gauges. Applications of Electromagnetics in Modern Techniques and Medicine (PTZE).  Racławice</t>
  </si>
  <si>
    <t>Kiełbasa P., Budyn P., Rad M. 2008. Wykorzystanie elektronicznego układu pomiarowego do oceny wybranych cech fizycznych płodów rolnych. Inżynieria Rolnicza. Nr 7, Kraków</t>
  </si>
  <si>
    <t>programy użytkowe i ich wykorzystanie w procesie decyzyjnym</t>
  </si>
  <si>
    <t>zaprojektować układ pomiarowy wykorzystując program komputerowy i potrafi go uzasadnić w odniesieniu do alternatywnych rozwiązań</t>
  </si>
  <si>
    <t>Oddziaływanie techniki w kształtowaniu dobrostanu zwierząt oraz kierunki rozwoju automatyzacji produkcji 
zwierzęcej.</t>
  </si>
  <si>
    <t>Wydział Inżynierii Produkcji i Energetyki                                                                                                                      Katedra Inżynierii Produkcji, Logistyki i Informatyki stosowanej</t>
  </si>
  <si>
    <t>YSW_W1</t>
  </si>
  <si>
    <t xml:space="preserve">istotę i zasady funkcjonowania elastycznych systemów wytwarzania </t>
  </si>
  <si>
    <t>YSW_W2</t>
  </si>
  <si>
    <t>metody i zakres optymalizacji procesów wytwarzania</t>
  </si>
  <si>
    <t>YSW_U1</t>
  </si>
  <si>
    <t>planować potrzeby materiałowe i wykorzystanie zasobów produkcyjnych</t>
  </si>
  <si>
    <t>YSW_U2</t>
  </si>
  <si>
    <t>optymalizwać harmonogramy produkcji oraz wielkość partii produkcyjnej</t>
  </si>
  <si>
    <t>YSW_K1</t>
  </si>
  <si>
    <t>ponoszenia odpowiedzialności i decyzyjności wynikającej z roli inżyniera w rozstrzyganiu problemów związanych z wdrażaniem do praktyki nowoczesnych systemów wytwarzania</t>
  </si>
  <si>
    <t>Zintegrowane systemy wytwarzania i ich elementy.</t>
  </si>
  <si>
    <t>Uwarunkowania integracji i elementy integrujące systemy wytwórcze.</t>
  </si>
  <si>
    <t>Podstawowe typy i elementy elastycznych systemów produkcyjnych.</t>
  </si>
  <si>
    <t>Nowoczesne metody sterowania procesem produkcji.</t>
  </si>
  <si>
    <t>Przemysł 4.0 - definicje, rozwiązania technologiczne, trendy.</t>
  </si>
  <si>
    <t>Komputerowo zintegrowane systemy wytwórcze CIM.</t>
  </si>
  <si>
    <t>YSW_W1; YSW_W2; YSW_K1</t>
  </si>
  <si>
    <t>Zaliczenie pisemne                                                                                               
Udział w ocenie końcowej - 60%</t>
  </si>
  <si>
    <t>Diagnoza procesów produkcyjnych, ich wzajemnych relacji i efektywności.</t>
  </si>
  <si>
    <t>Integracja procesów a optymalizacja produkcji.</t>
  </si>
  <si>
    <t>Harmonogramowanie produkcji.</t>
  </si>
  <si>
    <t>Optymalizacja wilekości partii produkcyjnej.</t>
  </si>
  <si>
    <t>Elastyczne systemy wytwórcze a efektywność produkcji.</t>
  </si>
  <si>
    <t>Rozwiązania Przemysłu 4.0 jako narzędzia optymalizacji produkcji.</t>
  </si>
  <si>
    <t>YSW_U1; YSW_U2; YSW_K1</t>
  </si>
  <si>
    <t>Zaliczenie pisemne (ocena z projektu)                                                                                                 Udział w ocenie końcowej - 40 %</t>
  </si>
  <si>
    <t>Szczebełek G. 2014. Zintegrowane systemy wytwarzania. Wydawnictwo, UWM Olsztyn</t>
  </si>
  <si>
    <t>Lewandowski J., Skołud B., Plinta D. 2014. Organizacja systemów produkcyjnych. PWE, Warszawa</t>
  </si>
  <si>
    <t>Gawlik J., Plichta J., Świć A. 2013. Procesy produkcyjne. PWE, Warszawa</t>
  </si>
  <si>
    <t>Ćwikła G., Górski F., Patalas-Maliszewska J. 2021. Wspomaganie Informacyjne menedżerów produkcji. PWE, Warszawa</t>
  </si>
  <si>
    <t xml:space="preserve">Wydział Inżynierii Produkcji i Energetyki                                                                                                                      Katedra Eksploatacji Maszyn, Ergonomii i Procesw Produkcyjnych </t>
  </si>
  <si>
    <t>DIM_W1</t>
  </si>
  <si>
    <t>DIM_W2</t>
  </si>
  <si>
    <t>DIM_U1</t>
  </si>
  <si>
    <t xml:space="preserve">wykorzystywać innowacyjne metody i systemy sterowania przebiegiem procesu dystrybucji </t>
  </si>
  <si>
    <t>DIM_U2</t>
  </si>
  <si>
    <t>ocenić i krytycznie przeanalizować przebieg procesu transportu oraz zaproponować zmiany techniczne i organizacyjne</t>
  </si>
  <si>
    <t>DIM_K1</t>
  </si>
  <si>
    <t>kreatywnego myślenia i działania oraz podejmowania decyzji w zakresie zarządzania i inżynierii produkcji w obszarze monitoringu żywności, ze świadomością znaczenia aspektów technicznych i pozatechnicznych</t>
  </si>
  <si>
    <t xml:space="preserve">Monitoring żywności i żywnienia. </t>
  </si>
  <si>
    <t>Dystrybucja - funkcje, cele, zadania.</t>
  </si>
  <si>
    <t xml:space="preserve">Łańcuch dystrybucji. </t>
  </si>
  <si>
    <t xml:space="preserve">Identyfikacja produktów podczas procesu dystrybucji. </t>
  </si>
  <si>
    <t>Wymagania transportowe dla artykułów żywnościowych oraz systemy międzynarodowe o przewozach produktów spożywczych (np. konwencja ATP).</t>
  </si>
  <si>
    <t>DIM_W1; DIM_W2; DIM_U1</t>
  </si>
  <si>
    <t>Zaliczenie pisemne (w formie testu)                                                                                                   Udział w ocenie końcowej - 60%</t>
  </si>
  <si>
    <t xml:space="preserve">Wyznaczenie parametrów dystrybucji i przechowywania wybranych produktów, zgodnie z obowiązujacymi Normami. </t>
  </si>
  <si>
    <t>Możliwości i sposoby śledzenia wybranego produktu "od pola do stołu".</t>
  </si>
  <si>
    <t>Metody planowania w dystrybucji - zadania.</t>
  </si>
  <si>
    <t xml:space="preserve">Projekt procesu dystrybucji wybranego (szybkopsujcego się) artykułu żywnościowego </t>
  </si>
  <si>
    <t xml:space="preserve"> DIM_U1; DIM_U2; DIM_K1</t>
  </si>
  <si>
    <t xml:space="preserve"> Zaliczenie pisemne (ocena z projektów)                                                                                                                 Udział w ocenie końcowej - 40%</t>
  </si>
  <si>
    <t xml:space="preserve">Śliżewska J.,  Zadrożna D. 2014. Organizowanie i monitorowanie dystrybucji. WSiP, Warszawa </t>
  </si>
  <si>
    <t xml:space="preserve">Ustawa z dnia 25 sierpnia 2006 roku o bezpieczeństwie żywności i żywienia </t>
  </si>
  <si>
    <t>Szymanowski W. 2008. Zarządzanie łańcuchami dostaw żywności w Polsce. Difin, Warszawa</t>
  </si>
  <si>
    <t xml:space="preserve">Fechner I. 2007. Zarządzanie łańcuchem dostaw, Wyższa Szkoła Logistyki, w Poznaniu </t>
  </si>
  <si>
    <t>wymagania techniczne i produkcyjne wpływające na jakość transportowanych produktów oraz paramerty i wymagania niezbędne do zapewnienia bezpieczeństwa i jakości produktów podczas ich dystrybucji</t>
  </si>
  <si>
    <t>YOR_W1</t>
  </si>
  <si>
    <t>uwarunkowania prawne i środowiskowe gospodarki odpadami, w tym odzysku, recyklingu i unieszkodliwiania odpadów z przemysłu rolno-spożywczego</t>
  </si>
  <si>
    <t>YOR_W2</t>
  </si>
  <si>
    <t xml:space="preserve">właściwości odpadów oraz kierunki ich zagospodarowania, w tym przyrodniczego wykorzystania </t>
  </si>
  <si>
    <t>YOR_W3</t>
  </si>
  <si>
    <t>budowę oraz zasady działania systemów technicznych (maszyn i urządzeń) wykorzystywanych w procesie odzysku, recyklingu i unieszkodliwiania odpadów z przemysłu rolno-spożywczego</t>
  </si>
  <si>
    <t>YOR_U1</t>
  </si>
  <si>
    <t>scharakteryzować właściwości odpadów z różnych gałęzi przemysłu rolno-spożywczego, opracować bilans masowy i ekologiczny (LCA) dla procesu wytwarzania i przetwarzania tych odpadów</t>
  </si>
  <si>
    <t>YOR_U2</t>
  </si>
  <si>
    <t>dokonywać krytycznej analizy sposobu funkcjonowania instalacji, maszyn i urządzeń wykorzystywanych do odzysku, recyklingu i unieszkodliwiania odpadów z przemysłu rolno-spożywczego</t>
  </si>
  <si>
    <t>YOR_U3</t>
  </si>
  <si>
    <t>opracowywać i analizować dokumnetację  (system BDO) oraz sprawozdania z działalności związanej z gospodarką odpadami</t>
  </si>
  <si>
    <t>YOR_K1</t>
  </si>
  <si>
    <t>identyfikowania oraz rozstrzygania dylematów w zakresie gospodarki odpadami z przemysłu rolno-spożywczego</t>
  </si>
  <si>
    <t>YOR_K2</t>
  </si>
  <si>
    <t>społecznej, zawodowej i etycznej odpowiedzialności inżyniera za stan środowiska przyrodniczego</t>
  </si>
  <si>
    <t>Podstawowe definicje z zakresu gospodarki odpadami. Gospodarka o obiegu zamkniętym. Cyrkularny obieg odpadów i surowców wtórych w przedsiębiorstwie.</t>
  </si>
  <si>
    <t xml:space="preserve">Wprowadzenie do prawodawstwa z zakresu gospodarki odpadami. Hierarchia postępowania z odpadami. Gospodarka odpadami przemysłowymi - rodzaje, źródła, masa – zagospodarowanie i charakterystyka. </t>
  </si>
  <si>
    <t>Ilościowa i jakościowa charakterystyka własciwości odpadów wytwarzanych w wybranych działach PRS (roślinnym i zwierzęcym).</t>
  </si>
  <si>
    <t>Gromadzenie, transport, zbieranie i magazynowanie odpadów w zakładach PRS. Rozporządzenia w sprawie szczegółowego postępowania z wybranymi odpadami niebezpiecznymi. System ADR.</t>
  </si>
  <si>
    <t>Gospodarka opakowaniami. Ustawa o gospodarce opakowaniami i odpadami opakowaniowymi. Zasady selektywnej zbiórki odpadów. Zagospodarowanie opakowań w PRS.</t>
  </si>
  <si>
    <t>Sposoby odzysku, recyklingu i unieszkodliwiania odpadów z wybranych zakładów PRS - wytyczne w zakresie odzysku termicznego, biologicznego i mechanicznego.</t>
  </si>
  <si>
    <t>Systemy techniczne i technologie wykorzystywane w odzysku, recyklingu i składowaniu odpadów na przykładzie odpadów z wybranego działu PRS.</t>
  </si>
  <si>
    <t>Zagrożenia dla środowiska oraz sposoby i metody ograniczania oddziaływania odpadów na środowisko. Przyrodnicze i energetyczne  wykorzystanie odpadów.</t>
  </si>
  <si>
    <t>YOR_W1;YOR_W2; YOR_W3; YOR_K1; YOR_K2</t>
  </si>
  <si>
    <t>Egzamin pisemny - I termin (w formie testu ograniczonego czasowo z pytaniami otwartymi i  zamkniętymi)                                                                                                                           Egzamin ustny - II i III  termin (w formie pytań otwartych)                                                                                               Udział w ocenie końcowej - 50%</t>
  </si>
  <si>
    <t>Minimalizacja i zapobieganie powstawaniu odpadów w przemysle rolno-spożywczym. Rozdział masowy i wzbogacanie odpadów.</t>
  </si>
  <si>
    <t xml:space="preserve">Ewidencja odpadów, KEO, KPO, DPR, DPO. Katalog odpadów. </t>
  </si>
  <si>
    <t>Sprawozdawczość w gospodarce odpadami (roczna, półroczna). Analiza 4 podstawowych rozporządzeń w zakresie sprawozdawczości w gospodarce odpadami.</t>
  </si>
  <si>
    <t>Energetyczne wykorzystanie odpadów.</t>
  </si>
  <si>
    <t>Obowiązki przedsiębiorców w zakresie gospodarowania odpadami. Opłata produktowa z tytułu niewykonania obowiązku recyklingu odpadów.</t>
  </si>
  <si>
    <t>YOR_U2; YOR_U3; YOR_K1; YOR_K2</t>
  </si>
  <si>
    <t>Zaliczenie pisemne - I termin (w formie testu z pytaniami otwartymi)                                                                                                                           Zaliczenie ustne - II i III  termin (w formie pytań otwartych)                                                                                               Udział w ocenie końcowej - 20%</t>
  </si>
  <si>
    <t>Ocena oddziaływania wybranego systemu produkcyjnego w PRS na środowisko - projekt z wykorzystaniem programu SimaPro LCA (analiza cyklu życia - bilans ekologiczny).</t>
  </si>
  <si>
    <t>Dobór maszyn i urządzeń do procesu przetwarzania odpadów z wybranej gałęzi PRS.</t>
  </si>
  <si>
    <t>YOR_U1; YOR_U2; YOR_K1; YOR_K2</t>
  </si>
  <si>
    <t>Zaliczenie pisemne (ocena z projektów)                                                                                                 Udział w ocenie końcowej - 30%</t>
  </si>
  <si>
    <t>Rosik-Dulewska Cz. 2018. Podstawy gospodarki odpadami PWN, Warszawa</t>
  </si>
  <si>
    <t>Petryk A., Malinowski M. 2019. Inżynieria i ochrona środowiska - wybrane zagadnienia. Wyd. UEK w Krakowie</t>
  </si>
  <si>
    <t>Czyżyk F. i in. 2010. Wytyczne w zakresie wykorzystania produktów ubocznych oraz zalecanego postępowania z odpadami w rolnictwie i przemyśle rolno-spożywczym. Ministerstwo Rolnictwa I Rozwoju Wsi, Instytut Technologiczno-Przyrodniczy. Falenty – Warszawa (pozycja udostępniania studentom przez prowadzącego)</t>
  </si>
  <si>
    <t>Baran St. i in. 2011. Przyrodnicze wykorzystanie odpadów. Podstawy teoretyczne i praktyczne. PWRiL, Warszawa</t>
  </si>
  <si>
    <t>Zaliczenie pisemne                                                                                                                                                         Udział w ocenie końcowej - 50%.</t>
  </si>
  <si>
    <t>przedmiot humanistyczny i społeczny - do wyboru</t>
  </si>
  <si>
    <t>Centrum Kultury i Kształcenia Ustawicznego</t>
  </si>
  <si>
    <t>CHR_W1</t>
  </si>
  <si>
    <t>historię i tradycję śpiewu jako element kultury studenckiej</t>
  </si>
  <si>
    <t>CHR_K1</t>
  </si>
  <si>
    <t xml:space="preserve">Historia i tradycja śpiewu chóralnego </t>
  </si>
  <si>
    <t>Chóralistyka akademicka jako element kultury studenckiej</t>
  </si>
  <si>
    <t xml:space="preserve">Dykcja jako środek wyrazu </t>
  </si>
  <si>
    <t>Historia Chóru Uniwersytetu Rolniczego jako przedstawiciela chóralistyki akademickiej Krakowa</t>
  </si>
  <si>
    <t>Zasady funkcjonowania zespołu chóralnego na przykładzie Chóru Uniwersytetu Rolniczego w Krakowie</t>
  </si>
  <si>
    <t>Obowiązkowa obecność na zajęciach dydaktycznych i uzyskanie wymaganych efektów - test sprawdzający.                                                                                     Udział w ocenie końcowej -50%</t>
  </si>
  <si>
    <t>Ćwiczenia praktyczne poprawiające funkcjonowanie głosu</t>
  </si>
  <si>
    <t>Ćwiczenia praktyczne z zakresu fonetyki języka polskiego oraz dykcji</t>
  </si>
  <si>
    <t>Obserwacja efektów kształcenia głosu na przykładzie pracy Chóru Uniwersytetu Rolniczego w Krakowie</t>
  </si>
  <si>
    <t>Ocena na podstawie obecności i aktywności w zajęciach dydaktycznych.                                                                                          Udział w ocenie końcowej -50%</t>
  </si>
  <si>
    <t xml:space="preserve">Pietroń K. 2016. Siła głosu. Jak mówić, by ludzie chcieli słuchać. Wydawnictwo Helion, Gliwice </t>
  </si>
  <si>
    <t xml:space="preserve">Tarasiewicz B. 2014. Mówię i śpiewam świadomie. Podręcznik do nauki emisji głosu. Wydawnictwo TAiWPN Universitas, Kraków </t>
  </si>
  <si>
    <t>Szanduła M. (red.). 2013. Tradycja i współczesność kultury studenckiej w Uniwersytecie Rolniczym im. Hugona Kołątaja w Krakowie: wybrane aspekty fenomenu. Wydawnictwo Episteme, Kraków</t>
  </si>
  <si>
    <t xml:space="preserve">Nakkach S., Carpenter V. 2016. Uwolnij swój głos. Wydawnictwo Świadome Życie, Warszawa </t>
  </si>
  <si>
    <t>KST_W1</t>
  </si>
  <si>
    <t>zagadnienia z zakresu przeobrażeń kulturowych oraz kultury ludowej, kultury lokalnej, a także religijności ludowej</t>
  </si>
  <si>
    <t>KST_K1</t>
  </si>
  <si>
    <t>Historia i współczesność Podhala</t>
  </si>
  <si>
    <t>Kultura górali podhalańskich jako wynik różnych tradycji osadniczych</t>
  </si>
  <si>
    <t>Tradycja i zwyczaje podhalańskie</t>
  </si>
  <si>
    <t>Charakterystyka kultury muzycznej Podhala</t>
  </si>
  <si>
    <t>Historia i współczesność SZG „Skalni”</t>
  </si>
  <si>
    <t>Nauka umiejętności rytmicznego poruszania się bez określonych kroków tanecznych</t>
  </si>
  <si>
    <t>Nauka elementów wybranych kroków tanecznych</t>
  </si>
  <si>
    <t>Zapoznanie z elementami emisji głosu w śpiewie ludowym</t>
  </si>
  <si>
    <t xml:space="preserve">Trebunia-Tutka K. 2010. Muzyka skalnego Podhala. Wydawnictwo TPN Zakopane </t>
  </si>
  <si>
    <t xml:space="preserve">Kroh A. 2005. Tatry i Podhale. Wydawnictwo Dolnośląskie </t>
  </si>
  <si>
    <t xml:space="preserve">Szanduła M. (red.) 2013. Tradycja i współczesność kultury studenckiej w Uniwersytecie Rolniczym im. Hugona Kołątaja w Krakowie: wybrane aspekty fenomenu. Wydawnictwo Episteme, Kraków </t>
  </si>
  <si>
    <t xml:space="preserve">Mierczyński S. 1973. Muzyka Podhala. Polskie Wydawnictwo Muzyczne </t>
  </si>
  <si>
    <t>DHK_W1</t>
  </si>
  <si>
    <t>historię, kulturę, produkty, kuchnię polską i europejską</t>
  </si>
  <si>
    <t>DHK_K1</t>
  </si>
  <si>
    <t>Repetytorium z kultury eurepejskiej i historii kultury Polski</t>
  </si>
  <si>
    <t>Zasady opracowania oferty turystycznej na bazie kultury i tradycji regionu</t>
  </si>
  <si>
    <t>Produkty tradycyjne i kuchnia regionalna w kreowaniu rozwoju turystyki</t>
  </si>
  <si>
    <t>Kreowanie produktu markowego - tradycyjnego i regionalnego</t>
  </si>
  <si>
    <t xml:space="preserve">Prezentacja kuchni regionalnej </t>
  </si>
  <si>
    <t xml:space="preserve">Krasny P., Ziarkowski D. 2009. Sztuka i podróżowanie. Studia teoretyczne i historyczno-artystyczne. Wydawnictwo Proksenia, Kraków </t>
  </si>
  <si>
    <t>Buczkowska K. 2008. Turystyka kulturowa. Wydawnictwo AWF w Poznaniu</t>
  </si>
  <si>
    <t xml:space="preserve">Szanduła M. (red.). 2013. Tradycja i współczesność kultury studenckiej w Uniwersytecie Rolniczym im. Hugona Kołątaja w Krakowie: wybrane aspekty fenomenu. Wydawnictwo Episteme, Kraków </t>
  </si>
  <si>
    <t>Ustawa z dnia 17 grudnia 2004 r. o rejestracji i ochronie nazw i oznaczeń produktów rolnych i środków spożywczych oraz o produktach tradycyjnych (Dz.U. 2005 nr 10 poz. 68) - t.j. Dz.U. z 2017 r. poz. 1168, z 2018 r. poz. 1633.</t>
  </si>
  <si>
    <t>kierunkowy, obowiązkowy</t>
  </si>
  <si>
    <t>realizacja zajęć z zakresu inżynierii produkcji i przetwórstwa rolno-spożywczego, teorii procesów produkcyjnych oraz zarządzania produkcją i usługami</t>
  </si>
  <si>
    <t xml:space="preserve">Wydział Inżynierii Produkcji i Energetyki                                                                                                                    </t>
  </si>
  <si>
    <t>metody  do analizy cyklu życia obiektów oraz systemów technicznych i produkcyjnych w zakresie produkcji i przetwórstwa rolno-spożywczego</t>
  </si>
  <si>
    <t>rozumie potrzebę ciągłego zdobywania wiedzy, wynikającą z postępu w zakresie zarządzania procesami produkcyjnymi oraz inżynirii produkcji i przetwórstwa rolno-spożywczego</t>
  </si>
  <si>
    <t>Seminarium</t>
  </si>
  <si>
    <t>Problemy inżynierskie i badawcze dyscypliny inżynieria mechaniczna oraz dyscypliny nauki o zarządzaniu i jakości w obszarze produkcji i przetwórstwa rolno-spożywczego</t>
  </si>
  <si>
    <t xml:space="preserve">Obszary badań i innowacji jednostek Uczelni w zakresie inżynierii produkcji i przetwórstwa rolno-spożywczego </t>
  </si>
  <si>
    <t xml:space="preserve">Obszary badań i innowacji jednostek Uczelni w zakresie zarządzania procesami produkcyjnymi i logistycznymi </t>
  </si>
  <si>
    <t>Zasady pozyskiwania i gromadzenia informacji z krajowych i międzynarodowych baz bibliotecznych</t>
  </si>
  <si>
    <t>PRS_W1; PRS_W2; PRS_U1; PRS_K1</t>
  </si>
  <si>
    <t>Zaliczenie ustne - przygotowanie i przedstawenie prezentacji.                                           Udział w ocenie w końcowej - 100%</t>
  </si>
  <si>
    <t xml:space="preserve">Durlik I. 2004. Inżynieria zarządzania cz. I. Placet, Warszawa </t>
  </si>
  <si>
    <t>Durlik I. 2005. Inżynieria zarządzania cz. II Placet, Warszawa</t>
  </si>
  <si>
    <t>Pająk E. 2007. Zarządzanie produkcją. Produkt, technologia, organizacja. Wydawnictwo Naukowe PWN, Warszawa</t>
  </si>
  <si>
    <t>Praktyka zawodowa</t>
  </si>
  <si>
    <t>obowiązkowa praktyka</t>
  </si>
  <si>
    <t>realizacja zajęć z zakresu inżynierii produkcji i podstaw zarządzania oraz informatyki i baz danych</t>
  </si>
  <si>
    <t>stosować zasady organizowania produkcji umozliwiajacą ergonomiczną i bezpieczną eksploatację maszyn oraz wykorzystaniem infrastruktury logistycznej w produkcji i przetwórstwie rolno-spożywczym</t>
  </si>
  <si>
    <t>identyfikować i analizować zjawiska wpływające na organizację procesów produkcyjnych i logistycznych przedsiębiorstwa</t>
  </si>
  <si>
    <t>wykorzystać typowe techniki i technologie do doboru oraz projektowania urządzeń i systemów produkcyjnych w organizacji produkcji</t>
  </si>
  <si>
    <t>uznawania znaczenia wiedzy oraz analizy i oceny w rozstrzyganiu problemów poznawczych i praktycznych z zakresu organizacji produkcji w obszarze agrobiznesu</t>
  </si>
  <si>
    <t>postępowania z uwzględnieniem zmieniających się potrzeb społecznych, w tym dotyczących racjonalnego wykorzystania zasobów produkcyjnych</t>
  </si>
  <si>
    <t>przestrzegania zasad etyki zawodowej</t>
  </si>
  <si>
    <t xml:space="preserve">TZ </t>
  </si>
  <si>
    <t>Praktyka zawodowa trwa minimum 4 tygodnie</t>
  </si>
  <si>
    <t>Swoim zakresem obejmuje zapoznanie się z organizacją i zasadami funkcjonowania przedsiębiorstwa sektora produkcji i przetwórstwa rolno-spożywczego lub usług sektora agrobiznesu, w tym instytucji publicznych tego sektora.</t>
  </si>
  <si>
    <t>Praktyka zawodowa może być realizowana w jednostkach krajowych i zagranicznych, których działalność 
związana jest z kierunkiem studiów</t>
  </si>
  <si>
    <t>Kontrahenci muszą spełnić wymagania dotyczące możliwości realizacji programu praktyki i wszystkich efektów nauczania, określonych dla tych zajęć</t>
  </si>
  <si>
    <t>Szczególne znaczenie ma współpraca w zespole realizujacym określone zadania produkcyjne, usługowe lub administracyjne, w tym w zespole interdyscyplinarnym, co umożliwia kompleksowe rozwiązanie realizowanych zdań</t>
  </si>
  <si>
    <t>Praktyka może być wykorzystana do realizacji pomiarów i opracowań stanowiących podstawę opracowania 
pracy dyplomowej</t>
  </si>
  <si>
    <t>Zaliczenie praktyki na podstawie rozmowy weryfikacyjnej i zapisów dziennika praktyk</t>
  </si>
  <si>
    <t>Regulaminy i instrukcje obowiązujące w przedsiębiorstwie</t>
  </si>
  <si>
    <r>
      <t>)</t>
    </r>
    <r>
      <rPr>
        <vertAlign val="superscript"/>
        <sz val="11"/>
        <color indexed="8"/>
        <rFont val="Arial Narrow"/>
        <family val="2"/>
        <charset val="238"/>
      </rPr>
      <t>*</t>
    </r>
    <r>
      <rPr>
        <sz val="11"/>
        <color indexed="8"/>
        <rFont val="Arial Narrow"/>
        <family val="2"/>
        <charset val="238"/>
      </rPr>
      <t xml:space="preserve"> - Podawane z dokładnością do 0,1 ECTS, gdzie 1 ECTS = 25-30 godz. zajęć</t>
    </r>
  </si>
  <si>
    <t>stosować zasady organizowania produkcji umozliwiajacą ergonomiczną i bezpieczną eksploatację maszyn oraz wykorzystaniem inżynierii produkcji produkcji i przetwórstwie rolno-spożywczym</t>
  </si>
  <si>
    <t>identyfikować i analizować zjawiska wpływające na inżynierię procesów produkcyjnych i logistycznych przedsiębiorstwa</t>
  </si>
  <si>
    <t>wykorzystać typowe techniki i technologie do doboru oraz projektowania urządzeń i systemów produkcyjnych wz uwzględnieniem parametrów technicznych</t>
  </si>
  <si>
    <t>uznawania znaczenia wiedzy oraz analizy i oceny w rozstrzyganiu problemów poznawczych i praktycznych z zakresuinżynierii produkcji w obszarze agrobiznesu</t>
  </si>
  <si>
    <t>Seminarium dyplomowe-inżynierskie</t>
  </si>
  <si>
    <t xml:space="preserve">zjawiska oraz procesy związane z elektrotechniką, elektroniką, automatyką i robotyką oraz jej zastosowaniem w organizacji procesów produkcyjnych i logistycznych przedsiębiorstwa </t>
  </si>
  <si>
    <t>przeprowadzać pomiary, obserwacje oraz analizować i wyciągać wnioski z uzyskanych wyników dotyczącyhch organizacji procesu produkcyjnego</t>
  </si>
  <si>
    <t>przygotować ekspertyzę lub opracowanie z organizacji produkcji w obszarze agrobiznesu, na podstawie samodzielnie wykonanych badań lub z wykorzystaniem innych źródeł</t>
  </si>
  <si>
    <t>wykonać pracę badawczą lub projektową pod kierunkiem opiekuna naukowego z zakresu zarządzania i inżynierii produkcji w obrszarze produkcji i przetwarzania produktów pochodzenia rolniczego</t>
  </si>
  <si>
    <t xml:space="preserve">rozumie potrzebę ciągłego zdobywania wiedzy, wynikającą z postępu w zakresie zarządzania procesami produkcyjnymi </t>
  </si>
  <si>
    <t>Forma oraz struktura pracy inżynierskiej</t>
  </si>
  <si>
    <t>Metodyka pisania pracy inżynierskiej i opracowania koncepcji projektowej lub projektu inżynierskiego</t>
  </si>
  <si>
    <t>Warunki realizacji i zakres badań oraz analiz wyników badań</t>
  </si>
  <si>
    <t>Zasady wnioskowania i uzasadnienie przyjętych rozwiązań</t>
  </si>
  <si>
    <t>Przygotowanie i przedstawienie opracowań z zakresu:
1) Cel, zakres i metodyka pracy,
2) Wyniki pracy i wnioskowanie.
Udział w ocenie końcowej - 50%
Aktywność i zaprezentowanie własnego stanowiska na temat analizowanych 
zagadnień.                                                                                                                               Udział w ocenie końcowej - 50%</t>
  </si>
  <si>
    <t>Szkutnik Z. 2005. Metodyka pisania pracy dyplomowej. Wyd. Poznańskie</t>
  </si>
  <si>
    <t>Opoka E. 2001. Uwagi o pisaniu i redagowaniu prac dyplomowych na studiach technicznych. 
Wydawnictwo Politechniki Śląskiej, Gliwice</t>
  </si>
  <si>
    <t xml:space="preserve">Szymonik A. 2015. Informatyka dla potrzeb logistyka. Difin </t>
  </si>
  <si>
    <t>Długosz J. 2009. Nowoczesne technologie w logistyce. PWE</t>
  </si>
  <si>
    <t>wiedza z zakresu teorii procesów produkcyjnych, zarządzania produkcją i usługami oraz logistyki w przedsiębiorstwie</t>
  </si>
  <si>
    <t>recenzje</t>
  </si>
  <si>
    <t>wiedza z zakresu przedmiotów podstawowych i kierunkowych</t>
  </si>
  <si>
    <t>metody i narzędzia stosowane w opracowaniu danych pomiarowych z wykorzystaniem algebry, geometri i narzędzi statystycznych w organizacji systemów produkcyjnych</t>
  </si>
  <si>
    <t>ZIP1_W04 ZIP1_W06</t>
  </si>
  <si>
    <t>przeprowadzać pomiary, obserwacje oraz analizować i wyciągać wnioski z uzyskanych wyników</t>
  </si>
  <si>
    <t>ZIP1_U1</t>
  </si>
  <si>
    <t>wyszukiwać informacje z różnych dostępnych źródeł wykorzystując technologie informatyczne oraz opracowywać wyniki badań</t>
  </si>
  <si>
    <t>rozróżniać oraz dobierać materiały i surowce do systemów technicznych i procesów produkcyjnych z uwzględnieniem ich przydatności do analizowanej organizacji produkcji</t>
  </si>
  <si>
    <t>uznawania znaczenia wiedzy oraz jej krytycznej analizy i oceny w rozstrzyganiu problemów poznawczych i praktycznych  z zakresu z komputerowego wspomagania 
procesów produkcyjnych i przetwórczych w organizacji i zarządzaniu systemem produkcyjnym</t>
  </si>
  <si>
    <t>Praca dyplomowa</t>
  </si>
  <si>
    <t>Realizacja projektów, badań lub eksperymentów z zakresu:                                                                                            - wykorzystania systemów informatycznych do zarządzania procesami logistycznymi
- komputerowego wspomagania procesów transportowych i logistycznych
- zastosowania technologii komputerowych w projektowaniu, modelowaniu i optymalizacji procesów 
realizowanych przez przedsiębiorstwa</t>
  </si>
  <si>
    <t>Przygotowanie opracowania z zakresu zarządzania produkcją, inżynierii produkcji
Recenzje opracowania wg kryteriów określonych w Regulaminie studiów</t>
  </si>
  <si>
    <t>Szymonik A. 2010. Technologie informatyczne w logistyce. Wydawnictwo Placet</t>
  </si>
  <si>
    <t>metody wykorzystywane do analizy cyklu życia obiektów oraz systemów technicznych i produkcyjnych w obszarze produkcji i przetwórstwa rolno-spożywczego z uwzglednieniem techniki stosowanej w procesach</t>
  </si>
  <si>
    <t xml:space="preserve">zjawiska oraz procesy związane z elektrotechniką, elektroniką, automatyką i robotyką oraz jej zastosowaniem w inżynierii procesów produkcyjnych i logistycznych przedsiębiorstwa </t>
  </si>
  <si>
    <t>przeprowadzać pomiary, obserwacje oraz analizować i wyciągać wnioski z uzyskanych wyników dotyczącyhch inzynierii produkcji</t>
  </si>
  <si>
    <t>przygotować ekspertyzę lub opracowanie doboru i eksploatacji maszyn w obszarze agrobiznesu, na podstawie samodzielnie wykonanych badań lub z wykorzystaniem innych źródeł</t>
  </si>
  <si>
    <t>wykonać pracę badawczą lub projektową pod kierunkiem opiekuna naukowego z zakresu inżynierii produkcji w obrszarze produkcji i przetwarzania produktów pochodzenia rolniczego</t>
  </si>
  <si>
    <t>rozumie potrzebę ciągłego zdobywania wiedzy, wynikającą z postępu w zakresie techniki stosowanej w  procesach produkcyjnych</t>
  </si>
  <si>
    <t>metody i narzędzia stosowane w opracowaniu danych pomiarowych z wykorzystaniem algebry, geometri i narzędzi statystycznych w inzynierii produkcji</t>
  </si>
  <si>
    <t xml:space="preserve">rozróżniać oraz dobierać materiały i surowce do systemów technicznych i procesów produkcyjnych z uwzględnieniem ich przydatności do efektywnego wykorzystania maszyn i urządzeń </t>
  </si>
  <si>
    <t xml:space="preserve">uznawania znaczenia wiedzy oraz jej krytycznej analizy i oceny w rozstrzyganiu problemów poznawczych i praktycznych  z zakresu z komputerowego wspomagania 
procesów produkcyjnych w oparciu o zastosowaną technikę produkcji </t>
  </si>
  <si>
    <t>Uzupełniające elementy programu studiów</t>
  </si>
  <si>
    <t xml:space="preserve">Forma studiów: stacjonarne (SI)      </t>
  </si>
  <si>
    <t>Warunki realizacji zajęć z wychowania fizycznego</t>
  </si>
  <si>
    <t>Forma zajęć</t>
  </si>
  <si>
    <t>Warunki realizacji i zasady zaliczenia zajęć</t>
  </si>
  <si>
    <t>Ćwiczenia ogólnorozwojowe – fitness, taniec</t>
  </si>
  <si>
    <t>Gry zespołowe</t>
  </si>
  <si>
    <t>Zajęcia na siłowni</t>
  </si>
  <si>
    <t>Turystyka rowerowa</t>
  </si>
  <si>
    <t>Zajęcia prowadzone na szlakach rowerowych Krakowa i okolic, realizujące walory poznawcze i kształtujące podstawowe umiejętności związane z turystyką rowerową.
Warunkiem zaliczenia jest systematyczny i aktywny udział  w zajęciach</t>
  </si>
  <si>
    <t>Narciarstwo alpejskie</t>
  </si>
  <si>
    <t>Zajęcia prowadzone na stokach narciarskich, realizujące zagadnienia związane z nauką i doskonaleniem umiejętności narciarstwa zjazdowego.
Warunkiem zaliczenia jest systematyczny i aktywny udział w zajęciach</t>
  </si>
  <si>
    <t>Turystyka kajakowa</t>
  </si>
  <si>
    <t>Zajęcia prowadzone na szlakach  kajakowych na terenie  Polski, realizujące walory poznawcze i kształtujące podstawowe umiejętności związane z turystyką kajakową.
Warunkiem zaliczenia jest aktywny udział w obozie kajakowym</t>
  </si>
  <si>
    <t>Nordic walking</t>
  </si>
  <si>
    <t>Zajęcia prowadzone na pieszych szlakach Krakowa i okolic, kształtujące wytrzymałość ogólną i umiejętności techniki nordic walking
Warunkiem zaliczenia jest systematyczny i aktywny udział w zajęciach</t>
  </si>
  <si>
    <t>Jazda konna</t>
  </si>
  <si>
    <t>Zajęcia prowadzone w stadninie koni, mające na celu zapoznanie się z jeździectwem naturalnym i klasycznym. Etyczne aspekty użytkowania konia. 
Warunkiem zaliczenia jest systematyczny i aktywny udział w zajęciach</t>
  </si>
  <si>
    <t>W trakcie cyklu kształcenia student realizuje 30 h po semestrze 1. + 30 h po semestrze 2. (zaliczenie bez oceny)</t>
  </si>
  <si>
    <t>Warunki realizacji zajęć specjalistycznych:</t>
  </si>
  <si>
    <r>
      <t>Rodzaj, wymiar, zasady i forma odbywania praktyk</t>
    </r>
    <r>
      <rPr>
        <vertAlign val="superscript"/>
        <sz val="10"/>
        <color rgb="FF000000"/>
        <rFont val="Arial Narrow"/>
        <family val="2"/>
        <charset val="238"/>
      </rPr>
      <t>*</t>
    </r>
  </si>
  <si>
    <t>Zakres i forma egzaminu dyplomowego</t>
  </si>
  <si>
    <r>
      <t>Zakres i forma pracy dyplomowej</t>
    </r>
    <r>
      <rPr>
        <vertAlign val="superscript"/>
        <sz val="10"/>
        <color rgb="FF000000"/>
        <rFont val="Arial Narrow"/>
        <family val="2"/>
        <charset val="238"/>
      </rPr>
      <t>*</t>
    </r>
  </si>
  <si>
    <t>Warunki dopuszczenia do egzaminu dyplomowego na Uniwersytecie Rolniczym, forma egzaminu oraz jego zakres zostały określone w Regulaminie Studiów.                                                                                                                                                  Przedmiotem ustnego egzaminu dyplomowego inżynierskiego jest  weryfikacja osiągnięcia przez studenta efektów uczenia się właściwych dla tego poziomu studiów. Szczegóły dotyczące poszczególnych etapów dyplomowania określa Procedura dyplomowania oraz Procedura przygotowywania prac dyplomowych przez studentów Wydziału Inżynierii Produkcji i Energetyki (WIPiE) Uniwersytetu Rolniczego im. Hugona Kołłątaja w Krakowie.                                                                                                                                                                                                                                                                                                                                                                                                                                                                                                        Za egzamin dyplomowy inżynierski student otrzymje 2 ECTS.</t>
  </si>
  <si>
    <t>budowę i właściwości oraz znaczenie roślinnych i zwierzęcych surowców nieżywnościowych w aspekcie przydatności do przetwórstwa</t>
  </si>
  <si>
    <t>Wydział Inżynierii Produkcji i Energetyki                                                                                                Katedra Inżynierii Produkcji, Logistyki i Informatyki Stosowanej</t>
  </si>
  <si>
    <t>ciągłego zdobywania wiedzy i dokształcania z zakresu inżynierii produkcji  oraz samodoskonalenia</t>
  </si>
  <si>
    <t>technologie produkcji roślin zbożowych, okopowych, oleistych i strączkowych w aspekcie możliwości przetwórstwa rolno-spożywczego uzyskanego plonu</t>
  </si>
  <si>
    <t>rozróżniać materiał siewny podstawowych gatunków roślin rolniczych oraz dobierać materiały i surowce do procesów produkcyjnych z uwzględnieniem zastosowanej technologii i pożądanych dla przetwórstwa parametrów organów użytkowych roślin</t>
  </si>
  <si>
    <t xml:space="preserve">metody i narzędzia stosowane w monitoringu jakości i bezpieczeństwa produktów rolno-spożywczych oraz zarządzaniu, podczas dystrybucji i transportu produktów rolno-spożywczych </t>
  </si>
  <si>
    <t>zarządzanie i inżynieria produkcji</t>
  </si>
  <si>
    <t>zarzadzanie i inżynieria produkcji</t>
  </si>
  <si>
    <t>Wydział Inżynierii Produkcji i Energetyki                                                                            Katedra Inżynierii Bioprocesów, Energetyki i Automatyzacji</t>
  </si>
  <si>
    <t>Czujniki i sensoryczne urządzenia wizyjne. Systemy pomiarowe robotów.</t>
  </si>
  <si>
    <t>Wydział Inżynierii Produkcji i Energetyki                                                                                          Katedra Eksploatacji Maszyn, Ergonomii i Procesów Produkcyjnych</t>
  </si>
  <si>
    <t xml:space="preserve">zarządzanie i inżynieria produkcji </t>
  </si>
  <si>
    <t>sip</t>
  </si>
  <si>
    <t>Wydział Inżynierii Produkcji i Energetyki                                                                         Katedra Inżynierii Bioprocesów, Energetyki i Automatyzacji</t>
  </si>
  <si>
    <t>zarządzanie i inzynieria produkcji</t>
  </si>
  <si>
    <t>PRO_U1</t>
  </si>
  <si>
    <t>PRO_U2</t>
  </si>
  <si>
    <t>PRO_U3</t>
  </si>
  <si>
    <t>PRO_K1</t>
  </si>
  <si>
    <t>PRO_K2</t>
  </si>
  <si>
    <t>PRO_K3</t>
  </si>
  <si>
    <t>PRO_U1; PRO_U2; PRO_U3; PRO_K1; PRO_K2; PRO_K3</t>
  </si>
  <si>
    <t>PRI_U1</t>
  </si>
  <si>
    <t>PRI_U2</t>
  </si>
  <si>
    <t>PRI_U3</t>
  </si>
  <si>
    <t>PRI_K1</t>
  </si>
  <si>
    <t>PRI_K2</t>
  </si>
  <si>
    <t>PRI_K3</t>
  </si>
  <si>
    <t>PRI_U1; PRI_U2; PRI_U3; PRI_K1; PRI_K2; PRI_K3</t>
  </si>
  <si>
    <t>SIO_W1</t>
  </si>
  <si>
    <t>SIO_W2</t>
  </si>
  <si>
    <t>SIO_U1</t>
  </si>
  <si>
    <t>SIO_U2</t>
  </si>
  <si>
    <t>SIO_U3</t>
  </si>
  <si>
    <t>SIO_K1</t>
  </si>
  <si>
    <t>SIO_W1; SIO_W2; SIO_U1; SIO_U2; SIO_U3; SIO_K1</t>
  </si>
  <si>
    <t>PIO_U1</t>
  </si>
  <si>
    <t>PIO_U2</t>
  </si>
  <si>
    <t>PIO_U3</t>
  </si>
  <si>
    <t>PIO_W1</t>
  </si>
  <si>
    <t>PIO_K1</t>
  </si>
  <si>
    <t>PIO_W1; PIO_U1; PIO_U2; PIO_U3; PIO_K1</t>
  </si>
  <si>
    <t>Zaliczenie pisemne (w formie zadań obliczeniowych)
Udział w ocenie końcowej - 25 %
Zaliczenie projektów (ocena z projektów)
Udział w ocenie końcowej - 50 %</t>
  </si>
  <si>
    <t>SII_W1</t>
  </si>
  <si>
    <t>SII_W2</t>
  </si>
  <si>
    <t>SII_U1</t>
  </si>
  <si>
    <t>SII_U2</t>
  </si>
  <si>
    <t>SII_U3</t>
  </si>
  <si>
    <t>SII_K1</t>
  </si>
  <si>
    <t>SII_W1; SII_W2; SII_U1; SII_U2; SII_U3; SII_K1</t>
  </si>
  <si>
    <t>PII_W1</t>
  </si>
  <si>
    <t>PII_U1</t>
  </si>
  <si>
    <t>PII_U2</t>
  </si>
  <si>
    <t>PII_U3</t>
  </si>
  <si>
    <t>PII_K1</t>
  </si>
  <si>
    <t>PII_W1; PII_U1; PII_U2; PII_U3; PII_K1</t>
  </si>
  <si>
    <t xml:space="preserve">zarządzanie i inzynieria produkcji </t>
  </si>
  <si>
    <t>Zajęcia prowadzone w hali sportowej URK, kształtujące sprawność motoryczną studentów, przy wykorzystaniu różnych metod  i form zajęć ruchowych.
Warunkiem zaliczenia jest systematyczny i aktywny udział w zajęciach</t>
  </si>
  <si>
    <t>Zajęcia prowadzone w hali sportowej URK , których celem jest nauka i doskonalenie umiejętności technicznych i taktycznych z zakresu zespołowych gier sportowych i gier rekreacyjnych.
Warunkiem zaliczenia jest systematyczny i aktywny udział w zajęciach</t>
  </si>
  <si>
    <t xml:space="preserve">Zaliczenie pisemne (testu z pytaniami zamkniętymi lub zadaniami o krótkiej odpowiedzi).                                                                                                                Udział w ocenie końcowej – 30% </t>
  </si>
  <si>
    <t>Zaliczenie pisemne (Dwa sprawdziany weryfikujące pierwszą i drugą połowę materiału, opcjonalnie krótkie kartkówki podczas wybranych zajęć lub zadania domowe weryfikujące opanowanie bieżącego materiału). 
Udział w ocenie końcowej – 70%</t>
  </si>
  <si>
    <t>Egzamin pisemny.
Udział w ocenie końcowej – 40%</t>
  </si>
  <si>
    <t>Zaliczenie pisemne. 
Udział w ocenie końcowej – 20%</t>
  </si>
  <si>
    <t>Zaliczenie  pisemne lub projekt z wykorzystaniem technologii informatycznych. 
Udział w ocenie końcowej – 20%</t>
  </si>
  <si>
    <t>Projekt statystyczny przygotowany z wykorzystaniem technologii informatycznych.  
Udział w ocenie końcowej – 20%</t>
  </si>
  <si>
    <t xml:space="preserve">- dziedzina nauk inżynieryjno-technicznych:                                                                                                  dyscyplina inżynieria mechaniczna (TZ) - 77,2%         </t>
  </si>
  <si>
    <t xml:space="preserve">- dziedzina nauk społecznych:                                                                                                                        dyscyplina nauki o zarządzaniu i jakości (SZ) - 22,8%                                                                                </t>
  </si>
  <si>
    <t>Wykorzystanie ziarna zbóż z podrodziny wiechlinowatych, prosowatych i rodziny rdestowatych oraz zagospodarowanie produktu ubocznego.Wymagania klimatyczno - glebowe i agrotechniczne pszenicy, żyta, pszenżyta, jęczmienia, owsa, kukurydzy, prosa i gryki.</t>
  </si>
  <si>
    <t>Rośliny przemysłowe oleiste (materiał zielnikowy, materiał siewny obserwacje z wykorzystaniem mikroskopu stereoskopowego oraz określanie ich właściwości).</t>
  </si>
  <si>
    <t>korzystając z zasobów Internetu - zbierać informacje konieczne do modelowania bazy danych, z wykorzystaniem technologii Business Intelligence - łączyć się z zewnętrznymi źródłami danych</t>
  </si>
  <si>
    <t>problematykę zastosowania  nowoczesnych technologii informatycznych w obszarze inżynierii produkcji</t>
  </si>
  <si>
    <t>wiedza z zakresu podstawowego poziomu kształcenia informatycznego (znajomość oprogramowania Word, Excel, Access; przeglądarka Internetu)</t>
  </si>
  <si>
    <t>Aparatura kontrolno-pomiarowa w obiektach pod osłonami w aspekcie utrzymania optymalnych parametrów środowiskowych (powietrza, podłoże).</t>
  </si>
  <si>
    <t>Inżynieria zbioru surowców rolniczych w uprawach polowych i pod osłonami.</t>
  </si>
  <si>
    <t>Ćwiczenia laboratoryjne i terenowe</t>
  </si>
  <si>
    <t>Opracowanie stanowiska produkcyjnego z robotem przemysłowym Fanuc.</t>
  </si>
  <si>
    <t xml:space="preserve">Okołodobowy cykl zmian gotowości do pracy. Praca zmianowa. </t>
  </si>
  <si>
    <t>identyfikować symptomy stosowania niedozwolonych środków i technik w rolnictwie ekologicznym</t>
  </si>
  <si>
    <t>Projekt realizacji modyfikacji  genetycznych stosowanych w przetwórstwie rolno - spożywczym wykorzystujący bioinformatyczne techniki wizualizacji danych.</t>
  </si>
  <si>
    <t>Praca z programami QGIS.</t>
  </si>
  <si>
    <t>Na kierunku zarządzanie i inżynieria produkcji praktyka w wymiarze 6 ECTS tj. 160 h zajęć (160 h po III roku), może odbywać się w:                                                                                                                                                                                               -gospodarstwach rolnych,                                                                                                                                           -gospodarstwach ogrodniczych,                                                                                                                                            -gospodarstwach sadowniczych,                                                                                                                                                                                  -fermach chowu zwierząt,                                                                                                                                             -zakładach rolno-spożywczych,                                                                                                                                                                        -przedsiębiorstwach i jednostkach usługowych agrobiznesu,                                                                                                                                     -zakładach przemysłowych,                                                                                                                                                                                                              -warsztatach usługowych,                                                                                                                                                                         -spółkach handlowych,                                                                                                                                                              -urzędach publicznych itp.,                                                                                                                                                                                                                                                                                                                              Miejsce, zasady i forma odbywania zgodnie z ramowym programem praktyk, zasady zaliczenia oraz efekty uczenia zgodnie z sylabusami, zależnie od wybranej praktyki.</t>
  </si>
  <si>
    <t>Chóralistyka w kulturze i tradycji uczelni</t>
  </si>
  <si>
    <t>podejmowania działań w celu doskonalenia umiejętności pracy głosem oraz prawidłowej jego emisji, opartych o świadomość znaczenia umiejętnego formowania wypowiedzi</t>
  </si>
  <si>
    <t>CHR_K2</t>
  </si>
  <si>
    <t>jest świadomy własnych ograniczeń w zakresie pracy głosem oraz prawidłowej jego emisji</t>
  </si>
  <si>
    <t>Budowa i zasady działania aparatu głosowego</t>
  </si>
  <si>
    <t>Prawidłowa emisja głosu w mowie i śpiewie</t>
  </si>
  <si>
    <t>CHR_W1; CHR_K1, CHR_K2</t>
  </si>
  <si>
    <t>CHR_K1, CHR_K2</t>
  </si>
  <si>
    <t>Skalni - sztuka i tradycja góralska</t>
  </si>
  <si>
    <t>podjęcia prób tanecznych w zespole folklorystycznym</t>
  </si>
  <si>
    <t>KST_K2</t>
  </si>
  <si>
    <t>jest świadomy własnych ograniczeń w zakresie koordynacji ruchowej ciała i tańca</t>
  </si>
  <si>
    <t>KST_W1; KST_K1, KST_K2</t>
  </si>
  <si>
    <t>KST_K1, KST_K2</t>
  </si>
  <si>
    <t>Dziedzictwo historyczne i kulturowe w produktach regionalnych Europy</t>
  </si>
  <si>
    <t>pogłębiania swojej wiedzy z zakresu historii powszechnej i historii kultury, ze szczególnym uwzględnieniem historii regionu</t>
  </si>
  <si>
    <t>DHK_K2</t>
  </si>
  <si>
    <t>przygotowywania projektów mających na celu rejestrację produktów tradycyjnych</t>
  </si>
  <si>
    <t>DHK_W1; DHK_K1, DHK_K2</t>
  </si>
  <si>
    <t>Prezentacje ofert w oparciu o historię i kulturę starożytną Europy</t>
  </si>
  <si>
    <t>Prezentacje ofert w oparciu o historię i kulturę średniowieczną Europy</t>
  </si>
  <si>
    <t>Prezentacje ofert w oparciu o historię i kulturę nowożytną Europy</t>
  </si>
  <si>
    <t>Prezentacje ofert w oparciu o historię i kulturę współczesną Europy</t>
  </si>
  <si>
    <t>Prezentacja aktów prawnych dot. turystyki</t>
  </si>
  <si>
    <t>DHK_K1, DHK_K2</t>
  </si>
  <si>
    <t>Kultura Studencka – historia i współczesność</t>
  </si>
  <si>
    <t>KHW_W1</t>
  </si>
  <si>
    <t xml:space="preserve">historię i wspołczesność oraz kulturę i tradycję studencką </t>
  </si>
  <si>
    <t>KHW_K1</t>
  </si>
  <si>
    <t>podejmowania działań w celu poszerzenia wiedzy w zakresie kultury akademickiej</t>
  </si>
  <si>
    <t>KHW_K2</t>
  </si>
  <si>
    <t>podjęcia działalności o charakterze organizacyjnym w obszarze kultury studenckiej</t>
  </si>
  <si>
    <t>Definicje kultury</t>
  </si>
  <si>
    <t>Początki Wyższej Szkoły Rolniczej</t>
  </si>
  <si>
    <t>Wyższa Szkoła Rolnicza – Akademia Rolnicza – Uniwersytet Rolniczy – rozwój kultury studenckiej oraz generowanie nowych form aktywności</t>
  </si>
  <si>
    <t>Obecny stan kultury studenckiej w Krakowie oraz perspektywy jego rozwoju, ze szczególną analizą zjawiska w Uniwersytecie Rolniczym</t>
  </si>
  <si>
    <t>Potencjał środowisk akademickich w zakresie animacji kultury lokalnej</t>
  </si>
  <si>
    <t xml:space="preserve">Nowe formy zarządzania kulturą </t>
  </si>
  <si>
    <t>KHW_W1; KHW_K1, KHW_K2</t>
  </si>
  <si>
    <t>Sposób przygotowania i realizacja przedsięwzięć kulturowych</t>
  </si>
  <si>
    <t>Promocja i marketing oferty kulturowej</t>
  </si>
  <si>
    <t>Bezpieczeństwo podczas organizacji imprez kulturalnych</t>
  </si>
  <si>
    <t>KHW_K1, KHW_K2</t>
  </si>
  <si>
    <t xml:space="preserve">Jurkowska H. i in.1975. Studia Rolnicze w Krakowie, Warszawa </t>
  </si>
  <si>
    <t>Pawłowski A. 2014. Klub Buda i Kabaret pod Budą, Kraków</t>
  </si>
  <si>
    <t>Red. M. Szanduła. 2013. Tradycja i współczesność kultury studenckiej w Uniwersytecie Rolniczym im. Hugona Kołłątaja w Krakowie: wybrane aspekty fenomenu. Wydawnictwo Episteme, Kraków</t>
  </si>
  <si>
    <t xml:space="preserve">Fierlich Jun J. 1934. Studjum Rolnicze (1890-1923) Wydział Rolniczy Uniwersytetu Jagiellońskiego, Kraków </t>
  </si>
  <si>
    <t>Smoleń B. 2011. Niestety wszyscy się znamy, Kraków</t>
  </si>
  <si>
    <t xml:space="preserve"> Red. M. Wróblewski. 2014. Zarządzanie w instytucjach kultury, Warszawa </t>
  </si>
  <si>
    <t>SL - stacjonarne, licencjackie; SI - stacjonarne, inżynierskie; SM - stacjonarne magisterskie; 
NI - niestacjonarne, inżynierskie; NM - niestacjonarne magisterskie</t>
  </si>
  <si>
    <t xml:space="preserve">Zaliczenie pisemne (ocena z projektów)
Udział w ocenie końcowej - 25%                                                  
Zaliczenie pisemne (ocena z kolokwiów)
Udział w ocenie końcowej - 25% </t>
  </si>
  <si>
    <t xml:space="preserve">
Uzupełniająca</t>
  </si>
  <si>
    <t>Praktyka zawodowa może być realizowana w jednostkach krajowych i zagranicznych, których działalność związana jest z kierunkiem studiów</t>
  </si>
  <si>
    <t>Opoka E. 2001. Uwagi o pisaniu i redagowaniu prac dyplomowych na studiach technicznych. Wydawnictwo Politechniki Śląskiej, Gliwice</t>
  </si>
  <si>
    <t>Ćwiczenia ogólnorozwojowe kształtujące mięśnie posturalne ciała. Zapoznanie z metodami treningu siłowego.
Warunkiem zaliczenia jest systematyczny i aktywny udział w zajęciach</t>
  </si>
  <si>
    <t xml:space="preserve">Na studiach I stopnia na kierunku zarządzanie i inżynieria produkcji pracę dyplomową stanowi praca inżynierska. Za złożenie i uzyskanie pozytywnej oceny z pracy inżynierkiej student otrzymuje 5 ECTS. 
Zasady dyplomowania zostały przedstawione w Regulaminie Studiów w paragrafie "Praca dyplomowa", który określa w sposób ogólny typy prac dyplomowych, zasady ustalania i zatwierdzania tematów tych prac, osoby uprawnione do sprawowania opieki nad pracami dyplomowymi, zasady oceny prac i ich sprawdzania z wykorzystaniem programu antyplagiatowego oraz terminy obowiązujące w tym względzie. Szczegóły poszczególnych etapów dyplomowania oraz zasady przygotowania pracy dyplomowej określa Procedura dyplomowania oraz przygotowywania prac dyplomowych przez studentów Wydziału Inżynierii Produkcji i Energetyki (WIPiE) Uniwersytetu Rolniczego im. Hugona Kołłątaja w Krakowie.
</t>
  </si>
  <si>
    <t xml:space="preserve">
Tematyka zajęć</t>
  </si>
  <si>
    <t>Zaliczenie pisemne i ustne (Ocena z kolokwiów, zaliczenie projektu końcowego, zaliczenie ze znajomości programu). Udział w ocenie końcowej - 50%</t>
  </si>
  <si>
    <t>Sprawdziany umiejętności praktycznych z poszczególnych modułów, zaliczenie projektu. Udział w ocenie końcowej - 65%</t>
  </si>
  <si>
    <t xml:space="preserve">
Tematyka zajęć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</si>
</sst>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7">
    <font>
      <sz val="11"/>
      <color theme="1"/>
      <name val="Calibri"/>
      <family val="2"/>
      <charset val="238"/>
      <scheme val="minor"/>
    </font>
    <font>
      <sz val="10"/>
      <color theme="1"/>
      <name val="Arial Narrow"/>
      <family val="2"/>
      <charset val="238"/>
    </font>
    <font>
      <sz val="10"/>
      <name val="Arial Narrow"/>
      <family val="2"/>
      <charset val="238"/>
    </font>
    <font>
      <b/>
      <sz val="10"/>
      <color rgb="FF000000"/>
      <name val="Arial Narrow"/>
      <family val="2"/>
      <charset val="238"/>
    </font>
    <font>
      <b/>
      <sz val="10"/>
      <name val="Arial Narrow"/>
      <family val="2"/>
      <charset val="238"/>
    </font>
    <font>
      <sz val="10"/>
      <color rgb="FF000000"/>
      <name val="Arial Narrow"/>
      <family val="2"/>
      <charset val="238"/>
    </font>
    <font>
      <sz val="9"/>
      <name val="Arial Narrow"/>
      <family val="2"/>
      <charset val="238"/>
    </font>
    <font>
      <sz val="9"/>
      <color theme="1"/>
      <name val="Arial Narrow"/>
      <family val="2"/>
      <charset val="238"/>
    </font>
    <font>
      <b/>
      <vertAlign val="superscript"/>
      <sz val="10"/>
      <color indexed="8"/>
      <name val="Arial Narrow"/>
      <family val="2"/>
      <charset val="238"/>
    </font>
    <font>
      <sz val="11"/>
      <name val="Arial Narrow"/>
      <family val="2"/>
      <charset val="238"/>
    </font>
    <font>
      <sz val="11"/>
      <color indexed="8"/>
      <name val="Arial Narrow"/>
      <family val="2"/>
      <charset val="238"/>
    </font>
    <font>
      <b/>
      <sz val="11"/>
      <name val="Arial Narrow"/>
      <family val="2"/>
      <charset val="238"/>
    </font>
    <font>
      <vertAlign val="superscript"/>
      <sz val="10"/>
      <color rgb="FF000000"/>
      <name val="Arial Narrow"/>
      <family val="2"/>
      <charset val="238"/>
    </font>
    <font>
      <b/>
      <sz val="10"/>
      <color theme="1"/>
      <name val="Arial Narrow"/>
      <family val="2"/>
      <charset val="238"/>
    </font>
    <font>
      <i/>
      <sz val="10"/>
      <name val="Arial Narrow"/>
      <family val="2"/>
      <charset val="238"/>
    </font>
    <font>
      <i/>
      <sz val="10"/>
      <color theme="1"/>
      <name val="Arial Narrow"/>
      <family val="2"/>
      <charset val="238"/>
    </font>
    <font>
      <b/>
      <i/>
      <sz val="10"/>
      <color theme="1"/>
      <name val="Arial Narrow"/>
      <family val="2"/>
      <charset val="238"/>
    </font>
    <font>
      <sz val="10"/>
      <color theme="1"/>
      <name val="Czcionka tekstu podstawowego"/>
      <family val="2"/>
      <charset val="238"/>
    </font>
    <font>
      <b/>
      <vertAlign val="superscript"/>
      <sz val="10"/>
      <color theme="1"/>
      <name val="Arial Narrow"/>
      <family val="2"/>
      <charset val="238"/>
    </font>
    <font>
      <sz val="11"/>
      <color rgb="FF000000"/>
      <name val="Arial Narrow"/>
      <family val="2"/>
      <charset val="238"/>
    </font>
    <font>
      <b/>
      <sz val="11"/>
      <color rgb="FF000000"/>
      <name val="Arial Narrow"/>
      <family val="2"/>
      <charset val="238"/>
    </font>
    <font>
      <sz val="11"/>
      <color rgb="FF002060"/>
      <name val="Arial Narrow"/>
      <family val="2"/>
      <charset val="238"/>
    </font>
    <font>
      <sz val="11"/>
      <color rgb="FFFF0000"/>
      <name val="Arial Narrow"/>
      <family val="2"/>
      <charset val="238"/>
    </font>
    <font>
      <b/>
      <i/>
      <sz val="11"/>
      <color rgb="FF000000"/>
      <name val="Arial Narrow"/>
      <family val="2"/>
      <charset val="238"/>
    </font>
    <font>
      <vertAlign val="superscript"/>
      <sz val="11"/>
      <color rgb="FF000000"/>
      <name val="Arial Narrow"/>
      <family val="2"/>
      <charset val="238"/>
    </font>
    <font>
      <i/>
      <sz val="11"/>
      <color rgb="FF000000"/>
      <name val="Arial Narrow"/>
      <family val="2"/>
      <charset val="238"/>
    </font>
    <font>
      <vertAlign val="superscript"/>
      <sz val="11"/>
      <name val="Arial Narrow"/>
      <family val="2"/>
      <charset val="238"/>
    </font>
    <font>
      <sz val="11"/>
      <color rgb="FF000000"/>
      <name val="Calibri"/>
      <family val="2"/>
      <charset val="238"/>
    </font>
    <font>
      <sz val="11"/>
      <name val="Gill Sans MT"/>
      <family val="2"/>
      <charset val="238"/>
    </font>
    <font>
      <sz val="11"/>
      <name val="Wingdings 3"/>
      <family val="1"/>
      <charset val="238"/>
    </font>
    <font>
      <sz val="11"/>
      <color theme="1"/>
      <name val="Arial Narrow"/>
      <family val="2"/>
      <charset val="238"/>
    </font>
    <font>
      <b/>
      <sz val="11"/>
      <color theme="1"/>
      <name val="Arial Narrow"/>
      <family val="2"/>
      <charset val="238"/>
    </font>
    <font>
      <vertAlign val="superscript"/>
      <sz val="11"/>
      <color theme="1"/>
      <name val="Arial Narrow"/>
      <family val="2"/>
      <charset val="238"/>
    </font>
    <font>
      <sz val="11"/>
      <name val="Calibri"/>
      <family val="2"/>
      <charset val="238"/>
      <scheme val="minor"/>
    </font>
    <font>
      <vertAlign val="superscript"/>
      <sz val="11"/>
      <color indexed="8"/>
      <name val="Arial Narrow"/>
      <family val="2"/>
      <charset val="238"/>
    </font>
    <font>
      <vertAlign val="subscript"/>
      <sz val="11"/>
      <color indexed="8"/>
      <name val="Arial Narrow"/>
      <family val="2"/>
      <charset val="238"/>
    </font>
    <font>
      <b/>
      <sz val="11"/>
      <name val="Calibri"/>
      <family val="2"/>
      <charset val="238"/>
      <scheme val="minor"/>
    </font>
    <font>
      <sz val="11"/>
      <color theme="1"/>
      <name val="Times New Roman"/>
      <family val="1"/>
      <charset val="238"/>
    </font>
    <font>
      <vertAlign val="superscript"/>
      <sz val="10"/>
      <color indexed="8"/>
      <name val="Arial Narrow"/>
      <family val="2"/>
      <charset val="238"/>
    </font>
    <font>
      <sz val="10"/>
      <color indexed="8"/>
      <name val="Arial Narrow"/>
      <family val="2"/>
      <charset val="238"/>
    </font>
    <font>
      <sz val="11"/>
      <color theme="1"/>
      <name val="Arial Narrow"/>
      <family val="2"/>
    </font>
    <font>
      <sz val="11"/>
      <color rgb="FF000000"/>
      <name val="Arial Narrow"/>
      <family val="2"/>
    </font>
    <font>
      <b/>
      <sz val="11"/>
      <name val="Arial Narrow"/>
      <family val="2"/>
    </font>
    <font>
      <vertAlign val="superscript"/>
      <sz val="10"/>
      <name val="Arial Narrow"/>
      <family val="2"/>
      <charset val="238"/>
    </font>
    <font>
      <vertAlign val="superscript"/>
      <sz val="10"/>
      <color theme="1"/>
      <name val="Arial Narrow"/>
      <family val="2"/>
      <charset val="238"/>
    </font>
    <font>
      <sz val="11"/>
      <name val="Calibri"/>
      <family val="2"/>
      <charset val="238"/>
    </font>
    <font>
      <b/>
      <sz val="12"/>
      <color theme="1"/>
      <name val="Arial Narrow"/>
      <family val="2"/>
      <charset val="238"/>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auto="1"/>
      </left>
      <right/>
      <top style="thin">
        <color indexed="8"/>
      </top>
      <bottom/>
      <diagonal/>
    </border>
    <border>
      <left/>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1221">
    <xf numFmtId="0" fontId="0" fillId="0" borderId="0" xfId="0"/>
    <xf numFmtId="0" fontId="1" fillId="0" borderId="0" xfId="0" applyFont="1" applyFill="1"/>
    <xf numFmtId="0" fontId="1" fillId="0" borderId="0" xfId="0" applyFont="1" applyFill="1" applyAlignment="1">
      <alignment horizontal="right" indent="5"/>
    </xf>
    <xf numFmtId="0" fontId="2" fillId="0" borderId="0" xfId="0" applyFont="1" applyFill="1" applyAlignment="1">
      <alignment vertical="center"/>
    </xf>
    <xf numFmtId="0" fontId="2" fillId="0" borderId="0" xfId="0" applyFont="1" applyFill="1" applyAlignment="1">
      <alignment vertical="center" wrapText="1"/>
    </xf>
    <xf numFmtId="0" fontId="4" fillId="0" borderId="0" xfId="0" applyFont="1" applyFill="1" applyAlignment="1">
      <alignment horizontal="right" vertical="center"/>
    </xf>
    <xf numFmtId="0" fontId="5" fillId="0" borderId="1" xfId="0" applyFont="1" applyFill="1" applyBorder="1" applyAlignment="1">
      <alignment vertical="center"/>
    </xf>
    <xf numFmtId="0" fontId="2" fillId="0" borderId="1"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1" fillId="0" borderId="0" xfId="0" applyFont="1" applyFill="1" applyBorder="1"/>
    <xf numFmtId="0" fontId="5" fillId="0" borderId="9" xfId="0" applyFont="1" applyFill="1" applyBorder="1" applyAlignment="1">
      <alignment horizontal="center" vertical="center"/>
    </xf>
    <xf numFmtId="0" fontId="2" fillId="0" borderId="7" xfId="0" applyFont="1" applyFill="1" applyBorder="1" applyAlignment="1">
      <alignment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7" xfId="0" applyFont="1" applyFill="1" applyBorder="1" applyAlignment="1">
      <alignment vertical="center" wrapText="1"/>
    </xf>
    <xf numFmtId="0" fontId="2" fillId="0" borderId="6" xfId="0" applyFont="1" applyFill="1" applyBorder="1" applyAlignment="1">
      <alignment horizontal="center" vertical="center"/>
    </xf>
    <xf numFmtId="0" fontId="5" fillId="0" borderId="0" xfId="0" applyFont="1" applyFill="1" applyBorder="1" applyAlignment="1">
      <alignment wrapText="1"/>
    </xf>
    <xf numFmtId="1" fontId="2" fillId="0" borderId="7"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5"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10" xfId="0" applyFont="1" applyFill="1" applyBorder="1" applyAlignment="1">
      <alignment vertical="center" wrapText="1"/>
    </xf>
    <xf numFmtId="0" fontId="5" fillId="0" borderId="7" xfId="0" applyFont="1" applyFill="1" applyBorder="1" applyAlignment="1">
      <alignment horizontal="left" vertical="center"/>
    </xf>
    <xf numFmtId="0" fontId="9" fillId="0" borderId="0" xfId="0" applyFont="1" applyFill="1" applyBorder="1" applyAlignment="1">
      <alignment vertical="center"/>
    </xf>
    <xf numFmtId="0" fontId="3" fillId="0" borderId="1" xfId="0" applyFont="1" applyFill="1" applyBorder="1" applyAlignment="1">
      <alignment horizontal="center"/>
    </xf>
    <xf numFmtId="1" fontId="3" fillId="0" borderId="1" xfId="0" applyNumberFormat="1" applyFont="1" applyFill="1" applyBorder="1" applyAlignment="1">
      <alignment horizontal="center"/>
    </xf>
    <xf numFmtId="1" fontId="3" fillId="0" borderId="4" xfId="0" applyNumberFormat="1" applyFont="1" applyFill="1" applyBorder="1" applyAlignment="1">
      <alignment horizontal="center"/>
    </xf>
    <xf numFmtId="1" fontId="3" fillId="0" borderId="5" xfId="0" applyNumberFormat="1" applyFont="1" applyFill="1" applyBorder="1" applyAlignment="1">
      <alignment horizontal="center"/>
    </xf>
    <xf numFmtId="0" fontId="1" fillId="0" borderId="6" xfId="0" applyFont="1" applyFill="1" applyBorder="1"/>
    <xf numFmtId="0" fontId="5" fillId="0" borderId="6" xfId="0" applyFont="1" applyFill="1" applyBorder="1"/>
    <xf numFmtId="1" fontId="5" fillId="0" borderId="0" xfId="0" applyNumberFormat="1" applyFont="1" applyFill="1" applyBorder="1" applyAlignment="1">
      <alignment horizontal="center"/>
    </xf>
    <xf numFmtId="1" fontId="5" fillId="0" borderId="7" xfId="0" applyNumberFormat="1" applyFont="1" applyFill="1" applyBorder="1" applyAlignment="1">
      <alignment horizontal="center"/>
    </xf>
    <xf numFmtId="1" fontId="5" fillId="0" borderId="10" xfId="0" applyNumberFormat="1" applyFont="1" applyFill="1" applyBorder="1" applyAlignment="1">
      <alignment horizontal="center"/>
    </xf>
    <xf numFmtId="0" fontId="3" fillId="0" borderId="11" xfId="0" applyFont="1" applyFill="1" applyBorder="1" applyAlignment="1">
      <alignment horizontal="center"/>
    </xf>
    <xf numFmtId="0" fontId="2" fillId="0" borderId="0" xfId="0" applyFont="1" applyAlignment="1">
      <alignment vertical="center"/>
    </xf>
    <xf numFmtId="0" fontId="4"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1" fillId="0" borderId="0"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13"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Alignment="1">
      <alignment vertical="center"/>
    </xf>
    <xf numFmtId="0" fontId="1" fillId="0" borderId="0" xfId="0" applyFont="1"/>
    <xf numFmtId="0" fontId="13" fillId="0" borderId="1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5" fillId="0" borderId="0" xfId="0" applyFont="1" applyBorder="1" applyAlignment="1">
      <alignment vertical="center"/>
    </xf>
    <xf numFmtId="0" fontId="1" fillId="0" borderId="15" xfId="0" applyFont="1" applyBorder="1" applyAlignment="1">
      <alignment horizontal="center" vertical="center" wrapText="1"/>
    </xf>
    <xf numFmtId="49" fontId="1" fillId="0" borderId="3" xfId="0" applyNumberFormat="1" applyFont="1" applyBorder="1" applyAlignment="1">
      <alignment vertical="center" wrapText="1"/>
    </xf>
    <xf numFmtId="49" fontId="1" fillId="0" borderId="7" xfId="0" applyNumberFormat="1" applyFont="1" applyBorder="1" applyAlignment="1">
      <alignment vertical="center" wrapText="1"/>
    </xf>
    <xf numFmtId="0" fontId="1" fillId="0" borderId="14" xfId="0" applyFont="1" applyBorder="1"/>
    <xf numFmtId="0" fontId="1"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4" fillId="0" borderId="0" xfId="0" applyFont="1" applyBorder="1" applyAlignment="1">
      <alignment vertical="center"/>
    </xf>
    <xf numFmtId="0" fontId="14" fillId="0" borderId="0" xfId="0" applyFont="1" applyBorder="1" applyAlignment="1">
      <alignment horizontal="left" vertical="center" wrapText="1"/>
    </xf>
    <xf numFmtId="0" fontId="14" fillId="0" borderId="5" xfId="0" applyFont="1" applyBorder="1" applyAlignment="1">
      <alignment horizontal="center" vertical="center"/>
    </xf>
    <xf numFmtId="1" fontId="14" fillId="0" borderId="5" xfId="0" applyNumberFormat="1" applyFont="1" applyBorder="1" applyAlignment="1">
      <alignment horizontal="center" vertical="center"/>
    </xf>
    <xf numFmtId="0" fontId="2" fillId="0" borderId="0" xfId="0" applyFont="1" applyAlignment="1">
      <alignment horizontal="center" vertical="center"/>
    </xf>
    <xf numFmtId="0" fontId="15" fillId="0" borderId="0" xfId="0" applyFont="1" applyBorder="1" applyAlignment="1">
      <alignment vertical="center"/>
    </xf>
    <xf numFmtId="0" fontId="13" fillId="0" borderId="0" xfId="0" applyFont="1" applyBorder="1" applyAlignment="1">
      <alignment vertical="center"/>
    </xf>
    <xf numFmtId="0" fontId="1" fillId="0" borderId="0" xfId="0" applyFont="1" applyBorder="1" applyAlignment="1">
      <alignment horizontal="left" vertical="center"/>
    </xf>
    <xf numFmtId="0" fontId="13" fillId="0" borderId="0" xfId="0" applyFont="1" applyBorder="1" applyAlignment="1">
      <alignment horizontal="left" vertical="center"/>
    </xf>
    <xf numFmtId="0" fontId="16" fillId="0" borderId="0" xfId="0" applyFont="1" applyBorder="1" applyAlignment="1">
      <alignment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xf>
    <xf numFmtId="0" fontId="2" fillId="0" borderId="7" xfId="0" applyFont="1" applyBorder="1" applyAlignment="1">
      <alignment horizontal="center" vertical="center"/>
    </xf>
    <xf numFmtId="164" fontId="2" fillId="0" borderId="7"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10"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left" vertical="center"/>
    </xf>
    <xf numFmtId="164" fontId="13" fillId="0" borderId="1" xfId="0" applyNumberFormat="1" applyFont="1" applyBorder="1" applyAlignment="1">
      <alignment horizontal="center" vertical="center"/>
    </xf>
    <xf numFmtId="0" fontId="1" fillId="0" borderId="1" xfId="0" applyFont="1" applyBorder="1" applyAlignment="1">
      <alignment horizontal="center" vertical="center"/>
    </xf>
    <xf numFmtId="164" fontId="1" fillId="0" borderId="4"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13" fillId="0" borderId="1" xfId="0" applyFont="1" applyBorder="1" applyAlignment="1">
      <alignment horizontal="left" vertical="center"/>
    </xf>
    <xf numFmtId="164" fontId="13" fillId="0" borderId="4"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horizontal="left" vertical="center"/>
    </xf>
    <xf numFmtId="164" fontId="13" fillId="0" borderId="14" xfId="0" applyNumberFormat="1" applyFont="1" applyBorder="1" applyAlignment="1">
      <alignment horizontal="center" vertical="center"/>
    </xf>
    <xf numFmtId="164" fontId="13" fillId="0" borderId="13" xfId="0" applyNumberFormat="1" applyFont="1" applyBorder="1" applyAlignment="1">
      <alignment horizontal="center" vertical="center"/>
    </xf>
    <xf numFmtId="0" fontId="1" fillId="0" borderId="5" xfId="0" applyFont="1" applyBorder="1" applyAlignment="1">
      <alignment horizontal="center" vertical="center" wrapText="1"/>
    </xf>
    <xf numFmtId="0" fontId="1"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Fill="1" applyBorder="1" applyAlignment="1">
      <alignment vertical="center" wrapText="1"/>
    </xf>
    <xf numFmtId="164" fontId="1" fillId="0" borderId="0" xfId="0" applyNumberFormat="1" applyFont="1" applyAlignment="1">
      <alignment horizontal="center" vertical="center"/>
    </xf>
    <xf numFmtId="0" fontId="1" fillId="0" borderId="12" xfId="0" applyFont="1" applyBorder="1" applyAlignment="1">
      <alignment horizontal="center" vertical="center"/>
    </xf>
    <xf numFmtId="164" fontId="13" fillId="0" borderId="5" xfId="0" applyNumberFormat="1" applyFont="1" applyBorder="1" applyAlignment="1">
      <alignment horizontal="left" vertical="center"/>
    </xf>
    <xf numFmtId="164" fontId="2" fillId="0" borderId="4"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13" fillId="0" borderId="0" xfId="0" applyNumberFormat="1" applyFont="1" applyBorder="1" applyAlignment="1">
      <alignment horizontal="center" vertical="center"/>
    </xf>
    <xf numFmtId="164" fontId="13" fillId="0" borderId="10" xfId="0" applyNumberFormat="1" applyFont="1" applyBorder="1" applyAlignment="1">
      <alignment horizontal="left" vertical="center"/>
    </xf>
    <xf numFmtId="164" fontId="13" fillId="0" borderId="7" xfId="0" applyNumberFormat="1"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left" vertical="center"/>
    </xf>
    <xf numFmtId="0" fontId="13" fillId="0" borderId="0" xfId="0" applyFont="1" applyBorder="1" applyAlignment="1">
      <alignment horizontal="center" vertical="center"/>
    </xf>
    <xf numFmtId="0" fontId="13" fillId="0" borderId="10" xfId="0" applyFont="1" applyBorder="1" applyAlignment="1">
      <alignment horizontal="left" vertical="center"/>
    </xf>
    <xf numFmtId="0" fontId="1" fillId="0" borderId="3" xfId="0" applyFont="1" applyBorder="1" applyAlignment="1">
      <alignment horizontal="center" vertical="center" wrapText="1"/>
    </xf>
    <xf numFmtId="0" fontId="2" fillId="0" borderId="0" xfId="0" applyFont="1" applyBorder="1" applyAlignment="1">
      <alignment vertical="center" wrapText="1"/>
    </xf>
    <xf numFmtId="0" fontId="1" fillId="0" borderId="5" xfId="0" applyFont="1" applyBorder="1" applyAlignment="1">
      <alignment horizontal="center" vertical="center"/>
    </xf>
    <xf numFmtId="0" fontId="13" fillId="0" borderId="15" xfId="0" applyFont="1" applyBorder="1" applyAlignment="1">
      <alignment horizontal="left" vertical="center"/>
    </xf>
    <xf numFmtId="164"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164" fontId="1" fillId="0" borderId="8" xfId="0" applyNumberFormat="1" applyFont="1" applyBorder="1" applyAlignment="1">
      <alignment horizontal="center" vertical="center"/>
    </xf>
    <xf numFmtId="164" fontId="1" fillId="0" borderId="9"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left" vertical="center"/>
    </xf>
    <xf numFmtId="164" fontId="1" fillId="0" borderId="14"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13" xfId="0" applyNumberFormat="1"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left" vertical="center"/>
    </xf>
    <xf numFmtId="164" fontId="13" fillId="0" borderId="3" xfId="0" applyNumberFormat="1" applyFont="1" applyBorder="1" applyAlignment="1">
      <alignment horizontal="center" vertical="center"/>
    </xf>
    <xf numFmtId="164" fontId="13" fillId="0" borderId="9" xfId="0" applyNumberFormat="1" applyFont="1" applyBorder="1" applyAlignment="1">
      <alignment horizontal="center" vertical="center"/>
    </xf>
    <xf numFmtId="0" fontId="2" fillId="0" borderId="10" xfId="0" applyFont="1" applyFill="1" applyBorder="1" applyAlignment="1">
      <alignment vertical="center"/>
    </xf>
    <xf numFmtId="164" fontId="13" fillId="0" borderId="8" xfId="0" applyNumberFormat="1" applyFont="1" applyBorder="1" applyAlignment="1">
      <alignment horizontal="center" vertical="center"/>
    </xf>
    <xf numFmtId="0" fontId="13" fillId="0" borderId="11" xfId="0" applyFont="1" applyBorder="1" applyAlignment="1">
      <alignment horizontal="center" vertical="center"/>
    </xf>
    <xf numFmtId="0" fontId="2" fillId="0" borderId="3" xfId="0" applyFont="1" applyFill="1" applyBorder="1" applyAlignment="1">
      <alignment vertical="center"/>
    </xf>
    <xf numFmtId="164" fontId="2" fillId="0" borderId="3" xfId="0" applyNumberFormat="1" applyFont="1" applyBorder="1" applyAlignment="1">
      <alignment horizontal="center" vertical="center"/>
    </xf>
    <xf numFmtId="0" fontId="13" fillId="0" borderId="4" xfId="0" applyFont="1" applyBorder="1" applyAlignment="1">
      <alignment horizontal="left" vertical="center"/>
    </xf>
    <xf numFmtId="0" fontId="1" fillId="0" borderId="10" xfId="0" applyFont="1" applyBorder="1" applyAlignment="1">
      <alignment horizontal="left" vertical="center"/>
    </xf>
    <xf numFmtId="164" fontId="1" fillId="0" borderId="6" xfId="0" applyNumberFormat="1" applyFont="1" applyBorder="1" applyAlignment="1">
      <alignment horizontal="center" vertical="center"/>
    </xf>
    <xf numFmtId="0" fontId="1" fillId="0" borderId="7" xfId="0" applyFont="1" applyFill="1" applyBorder="1"/>
    <xf numFmtId="0" fontId="13" fillId="0" borderId="2" xfId="0" applyFont="1" applyBorder="1" applyAlignment="1">
      <alignment horizontal="center" vertical="center"/>
    </xf>
    <xf numFmtId="0" fontId="13" fillId="0" borderId="3" xfId="0" applyFont="1" applyBorder="1" applyAlignment="1">
      <alignment horizontal="left" vertical="center"/>
    </xf>
    <xf numFmtId="1" fontId="13" fillId="0" borderId="3"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left" vertical="center"/>
    </xf>
    <xf numFmtId="1" fontId="1" fillId="0" borderId="7" xfId="0" applyNumberFormat="1"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left" vertical="center"/>
    </xf>
    <xf numFmtId="1" fontId="1" fillId="0" borderId="14" xfId="0" applyNumberFormat="1" applyFont="1" applyBorder="1" applyAlignment="1">
      <alignment horizontal="center" vertical="center"/>
    </xf>
    <xf numFmtId="0" fontId="13" fillId="0" borderId="9" xfId="0" applyFont="1" applyBorder="1" applyAlignment="1">
      <alignment horizontal="center" vertical="center" wrapText="1"/>
    </xf>
    <xf numFmtId="0" fontId="13" fillId="0" borderId="8" xfId="0" applyFont="1" applyBorder="1" applyAlignment="1">
      <alignment horizontal="left" vertical="center" wrapText="1"/>
    </xf>
    <xf numFmtId="164" fontId="13" fillId="0" borderId="8" xfId="0" applyNumberFormat="1"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1" fillId="0" borderId="15" xfId="0" applyFont="1" applyBorder="1" applyAlignment="1">
      <alignment vertical="center"/>
    </xf>
    <xf numFmtId="0" fontId="1" fillId="0" borderId="0" xfId="0" applyFont="1" applyAlignment="1">
      <alignment vertical="top"/>
    </xf>
    <xf numFmtId="164" fontId="2" fillId="0" borderId="7"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xf numFmtId="164" fontId="5" fillId="0" borderId="10" xfId="0" applyNumberFormat="1" applyFont="1" applyFill="1" applyBorder="1" applyAlignment="1">
      <alignment horizontal="center" vertical="center"/>
    </xf>
    <xf numFmtId="0" fontId="19" fillId="0" borderId="0" xfId="0" applyFont="1" applyAlignment="1" applyProtection="1">
      <alignment vertical="center"/>
    </xf>
    <xf numFmtId="0" fontId="0" fillId="0" borderId="0" xfId="0" applyFont="1"/>
    <xf numFmtId="0" fontId="20" fillId="0" borderId="0" xfId="0" applyFont="1" applyAlignment="1" applyProtection="1">
      <alignment vertical="center"/>
    </xf>
    <xf numFmtId="0" fontId="0" fillId="0" borderId="0" xfId="0" applyFont="1" applyAlignment="1" applyProtection="1"/>
    <xf numFmtId="0" fontId="21" fillId="0" borderId="0" xfId="0" applyFont="1" applyAlignment="1" applyProtection="1">
      <alignment vertical="center"/>
    </xf>
    <xf numFmtId="0" fontId="25" fillId="0" borderId="0" xfId="0" applyFont="1" applyBorder="1" applyAlignment="1" applyProtection="1">
      <alignment horizontal="center" vertical="center"/>
    </xf>
    <xf numFmtId="0" fontId="19" fillId="0" borderId="0" xfId="0" applyFont="1" applyBorder="1" applyAlignment="1" applyProtection="1">
      <alignment horizontal="center" vertical="center" wrapText="1"/>
    </xf>
    <xf numFmtId="0" fontId="19" fillId="0" borderId="13" xfId="0" applyFont="1" applyBorder="1" applyAlignment="1" applyProtection="1">
      <alignment vertical="center"/>
    </xf>
    <xf numFmtId="0" fontId="19" fillId="0" borderId="13" xfId="0" applyFont="1" applyBorder="1" applyAlignment="1" applyProtection="1">
      <alignment horizontal="center" vertical="center"/>
    </xf>
    <xf numFmtId="0" fontId="22" fillId="0" borderId="0" xfId="0" applyFont="1" applyAlignment="1" applyProtection="1">
      <alignment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vertical="center"/>
    </xf>
    <xf numFmtId="0" fontId="9" fillId="0" borderId="5" xfId="0" applyFont="1" applyFill="1" applyBorder="1" applyAlignment="1">
      <alignment horizontal="center" vertical="center"/>
    </xf>
    <xf numFmtId="0" fontId="9" fillId="0" borderId="0" xfId="0" applyFont="1" applyBorder="1" applyAlignment="1">
      <alignment vertical="center"/>
    </xf>
    <xf numFmtId="0" fontId="9" fillId="0" borderId="0" xfId="0" applyFont="1" applyFill="1" applyAlignment="1">
      <alignment vertical="center"/>
    </xf>
    <xf numFmtId="0" fontId="11" fillId="0" borderId="1" xfId="0" applyFont="1" applyFill="1" applyBorder="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22" fillId="0" borderId="0" xfId="0" applyFont="1" applyAlignment="1">
      <alignment vertical="center"/>
    </xf>
    <xf numFmtId="0" fontId="11" fillId="0" borderId="0" xfId="0" applyFont="1" applyFill="1" applyAlignment="1">
      <alignment vertical="center"/>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164" fontId="9" fillId="0" borderId="1" xfId="0" applyNumberFormat="1" applyFont="1" applyFill="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Border="1" applyAlignment="1">
      <alignment vertical="center" wrapText="1"/>
    </xf>
    <xf numFmtId="0" fontId="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0" fillId="0" borderId="0" xfId="0" applyFont="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30" fillId="0" borderId="0" xfId="0" applyFont="1" applyFill="1" applyBorder="1" applyAlignment="1">
      <alignment vertical="center"/>
    </xf>
    <xf numFmtId="0" fontId="30" fillId="0" borderId="0" xfId="0" applyFont="1" applyFill="1" applyAlignment="1">
      <alignment vertical="center"/>
    </xf>
    <xf numFmtId="0" fontId="31" fillId="0" borderId="0" xfId="0" applyFont="1" applyBorder="1" applyAlignment="1">
      <alignment vertical="center"/>
    </xf>
    <xf numFmtId="164" fontId="30" fillId="0" borderId="22" xfId="0" applyNumberFormat="1" applyFont="1" applyBorder="1" applyAlignment="1">
      <alignment horizontal="center" vertical="center"/>
    </xf>
    <xf numFmtId="0" fontId="30" fillId="0" borderId="22" xfId="0" applyFont="1" applyBorder="1" applyAlignment="1">
      <alignment horizontal="center" vertical="center" wrapText="1"/>
    </xf>
    <xf numFmtId="0" fontId="30" fillId="0" borderId="22" xfId="0" applyFont="1" applyBorder="1" applyAlignment="1">
      <alignment horizontal="center" vertical="center"/>
    </xf>
    <xf numFmtId="0" fontId="30" fillId="0" borderId="22" xfId="0" applyFont="1" applyBorder="1" applyAlignment="1">
      <alignment vertical="center"/>
    </xf>
    <xf numFmtId="0" fontId="19" fillId="0" borderId="22" xfId="0" applyFont="1" applyBorder="1" applyAlignment="1">
      <alignment horizontal="center" vertical="center" wrapText="1"/>
    </xf>
    <xf numFmtId="164" fontId="19" fillId="0" borderId="22" xfId="0" applyNumberFormat="1" applyFont="1" applyBorder="1" applyAlignment="1">
      <alignment horizontal="center" vertical="center" wrapText="1"/>
    </xf>
    <xf numFmtId="0" fontId="9" fillId="2" borderId="20" xfId="0" applyFont="1" applyFill="1" applyBorder="1" applyAlignment="1">
      <alignment horizontal="center" vertical="center" wrapText="1"/>
    </xf>
    <xf numFmtId="0" fontId="11" fillId="0" borderId="22" xfId="0" applyFont="1" applyBorder="1" applyAlignment="1">
      <alignment horizontal="center" vertical="center"/>
    </xf>
    <xf numFmtId="164" fontId="9" fillId="0" borderId="22" xfId="0" applyNumberFormat="1" applyFont="1" applyBorder="1" applyAlignment="1">
      <alignment horizontal="center" vertical="center"/>
    </xf>
    <xf numFmtId="0" fontId="9" fillId="0" borderId="22" xfId="0" applyFont="1" applyBorder="1" applyAlignment="1">
      <alignment horizontal="center" vertical="center"/>
    </xf>
    <xf numFmtId="0" fontId="9" fillId="0" borderId="22" xfId="0" applyFont="1" applyBorder="1" applyAlignment="1">
      <alignment vertical="center"/>
    </xf>
    <xf numFmtId="164" fontId="9" fillId="0" borderId="22" xfId="0" applyNumberFormat="1" applyFont="1" applyBorder="1" applyAlignment="1">
      <alignment horizontal="center" vertical="center" wrapText="1"/>
    </xf>
    <xf numFmtId="0" fontId="9" fillId="0" borderId="21" xfId="0" applyFont="1" applyBorder="1" applyAlignment="1">
      <alignment horizontal="center" vertical="center"/>
    </xf>
    <xf numFmtId="0" fontId="11" fillId="0" borderId="22" xfId="0" applyFont="1" applyFill="1" applyBorder="1" applyAlignment="1">
      <alignment horizontal="center" vertical="center"/>
    </xf>
    <xf numFmtId="0" fontId="9" fillId="0" borderId="0" xfId="0" applyFont="1" applyFill="1" applyBorder="1" applyAlignment="1">
      <alignment horizontal="center" vertical="center" textRotation="90" wrapText="1"/>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20" fillId="0" borderId="22" xfId="0" applyFont="1" applyBorder="1" applyAlignment="1">
      <alignment horizontal="center" vertical="center"/>
    </xf>
    <xf numFmtId="0" fontId="19" fillId="0" borderId="22" xfId="0" applyFont="1" applyBorder="1" applyAlignment="1">
      <alignment vertical="center"/>
    </xf>
    <xf numFmtId="164" fontId="19" fillId="0" borderId="0" xfId="0" applyNumberFormat="1" applyFont="1" applyBorder="1" applyAlignment="1">
      <alignment vertical="center" wrapText="1"/>
    </xf>
    <xf numFmtId="0" fontId="19" fillId="0" borderId="0" xfId="0" applyFont="1" applyBorder="1" applyAlignment="1">
      <alignment horizontal="center" vertical="center" wrapText="1"/>
    </xf>
    <xf numFmtId="0" fontId="9" fillId="0" borderId="21" xfId="0" applyFont="1" applyFill="1" applyBorder="1" applyAlignment="1">
      <alignment horizontal="center" vertical="center"/>
    </xf>
    <xf numFmtId="164" fontId="9" fillId="0" borderId="22" xfId="0" applyNumberFormat="1"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2" xfId="0" applyFont="1" applyFill="1" applyBorder="1" applyAlignment="1">
      <alignment horizontal="center" vertical="center"/>
    </xf>
    <xf numFmtId="164" fontId="9" fillId="0" borderId="22" xfId="0" applyNumberFormat="1" applyFont="1" applyFill="1" applyBorder="1" applyAlignment="1">
      <alignment horizontal="center" vertical="center" wrapText="1"/>
    </xf>
    <xf numFmtId="0" fontId="9" fillId="0" borderId="19" xfId="0" applyFont="1" applyFill="1" applyBorder="1" applyAlignment="1">
      <alignment horizontal="center" vertical="center"/>
    </xf>
    <xf numFmtId="0" fontId="11" fillId="2" borderId="22" xfId="0" applyFont="1" applyFill="1" applyBorder="1" applyAlignment="1">
      <alignment horizontal="center" vertical="center"/>
    </xf>
    <xf numFmtId="0" fontId="31" fillId="0" borderId="0" xfId="0" applyFont="1" applyFill="1" applyAlignment="1">
      <alignment vertical="center"/>
    </xf>
    <xf numFmtId="0" fontId="30" fillId="0" borderId="21"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0" xfId="0" applyFont="1" applyFill="1" applyBorder="1" applyAlignment="1">
      <alignment vertical="center"/>
    </xf>
    <xf numFmtId="164" fontId="30" fillId="0" borderId="22" xfId="0" applyNumberFormat="1" applyFont="1" applyFill="1" applyBorder="1" applyAlignment="1">
      <alignment horizontal="center" vertical="center"/>
    </xf>
    <xf numFmtId="0" fontId="30" fillId="0" borderId="22" xfId="0" applyFont="1" applyFill="1" applyBorder="1" applyAlignment="1">
      <alignment horizontal="center" vertical="center" wrapText="1"/>
    </xf>
    <xf numFmtId="0" fontId="30" fillId="0" borderId="22" xfId="0" applyFont="1" applyFill="1" applyBorder="1" applyAlignment="1">
      <alignment horizontal="center" vertical="center"/>
    </xf>
    <xf numFmtId="0" fontId="30" fillId="0" borderId="22" xfId="0" applyFont="1" applyFill="1" applyBorder="1" applyAlignment="1">
      <alignment vertical="center"/>
    </xf>
    <xf numFmtId="164" fontId="30" fillId="0" borderId="22" xfId="0" applyNumberFormat="1" applyFont="1" applyFill="1" applyBorder="1" applyAlignment="1">
      <alignment horizontal="center" vertical="center" wrapText="1"/>
    </xf>
    <xf numFmtId="0" fontId="30" fillId="0" borderId="0" xfId="0" applyFont="1" applyFill="1" applyAlignment="1">
      <alignment horizontal="center" vertical="center" wrapText="1"/>
    </xf>
    <xf numFmtId="164" fontId="30" fillId="0" borderId="22" xfId="0" applyNumberFormat="1" applyFont="1" applyBorder="1" applyAlignment="1">
      <alignment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13" fillId="0" borderId="0" xfId="0" applyFont="1" applyBorder="1" applyAlignment="1">
      <alignment horizontal="center" vertical="center"/>
    </xf>
    <xf numFmtId="0" fontId="11" fillId="0" borderId="0" xfId="0" applyFont="1" applyAlignment="1">
      <alignment vertical="center"/>
    </xf>
    <xf numFmtId="0" fontId="9" fillId="0" borderId="0" xfId="0" applyFont="1" applyFill="1" applyAlignment="1">
      <alignment horizontal="left" vertical="center" wrapText="1"/>
    </xf>
    <xf numFmtId="0" fontId="9" fillId="0" borderId="0" xfId="0" applyFont="1" applyAlignment="1">
      <alignment vertical="center"/>
    </xf>
    <xf numFmtId="0" fontId="31" fillId="0" borderId="0" xfId="0" applyFont="1" applyAlignment="1">
      <alignment vertical="center"/>
    </xf>
    <xf numFmtId="0" fontId="20" fillId="0" borderId="0" xfId="0" applyFont="1" applyAlignment="1">
      <alignment vertical="center"/>
    </xf>
    <xf numFmtId="0" fontId="9" fillId="0" borderId="22" xfId="0" applyFont="1" applyBorder="1" applyAlignment="1">
      <alignment horizontal="left" vertical="center"/>
    </xf>
    <xf numFmtId="0" fontId="11" fillId="0" borderId="22" xfId="0" applyFont="1" applyBorder="1" applyAlignment="1">
      <alignment vertical="center"/>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5" xfId="0" applyFont="1" applyBorder="1" applyAlignment="1">
      <alignment vertical="center" wrapText="1"/>
    </xf>
    <xf numFmtId="0" fontId="19" fillId="0" borderId="0" xfId="0" applyFont="1" applyBorder="1" applyAlignment="1">
      <alignment vertical="center" wrapText="1"/>
    </xf>
    <xf numFmtId="0" fontId="30" fillId="0" borderId="20" xfId="0" applyFont="1" applyFill="1" applyBorder="1" applyAlignment="1">
      <alignment horizontal="center" vertical="center"/>
    </xf>
    <xf numFmtId="0" fontId="11" fillId="0" borderId="0" xfId="0" applyFont="1" applyBorder="1" applyAlignment="1">
      <alignment vertical="center"/>
    </xf>
    <xf numFmtId="0" fontId="9" fillId="0" borderId="0" xfId="0" applyFont="1" applyFill="1" applyBorder="1" applyAlignment="1">
      <alignment horizontal="left" vertical="center" wrapText="1"/>
    </xf>
    <xf numFmtId="0" fontId="1" fillId="0" borderId="20" xfId="0" applyFont="1" applyBorder="1" applyAlignment="1">
      <alignment horizontal="center" vertical="center" wrapText="1"/>
    </xf>
    <xf numFmtId="0" fontId="9" fillId="0" borderId="20" xfId="0" applyFont="1" applyFill="1" applyBorder="1" applyAlignment="1">
      <alignment horizontal="center" vertical="center"/>
    </xf>
    <xf numFmtId="0" fontId="11" fillId="0" borderId="0" xfId="0" applyFont="1" applyFill="1" applyBorder="1" applyAlignment="1">
      <alignment vertical="center"/>
    </xf>
    <xf numFmtId="164" fontId="9" fillId="0" borderId="22" xfId="0" applyNumberFormat="1" applyFont="1" applyFill="1" applyBorder="1" applyAlignment="1">
      <alignment vertical="center"/>
    </xf>
    <xf numFmtId="164" fontId="9" fillId="0" borderId="0" xfId="0" applyNumberFormat="1" applyFont="1" applyFill="1" applyAlignment="1">
      <alignment vertical="center" wrapText="1"/>
    </xf>
    <xf numFmtId="164" fontId="9" fillId="0" borderId="0" xfId="0" applyNumberFormat="1" applyFont="1" applyFill="1" applyBorder="1" applyAlignment="1">
      <alignment vertical="center" wrapText="1"/>
    </xf>
    <xf numFmtId="0" fontId="9" fillId="0" borderId="0" xfId="0" applyFont="1" applyFill="1" applyBorder="1" applyAlignment="1">
      <alignment horizontal="center" vertical="center" wrapText="1"/>
    </xf>
    <xf numFmtId="0" fontId="9" fillId="2" borderId="0" xfId="0" applyFont="1" applyFill="1" applyAlignment="1">
      <alignment vertical="center"/>
    </xf>
    <xf numFmtId="0" fontId="11" fillId="2" borderId="22" xfId="0" applyFont="1" applyFill="1" applyBorder="1" applyAlignment="1">
      <alignment vertical="center"/>
    </xf>
    <xf numFmtId="0" fontId="11" fillId="2" borderId="0" xfId="0" applyFont="1" applyFill="1" applyAlignment="1">
      <alignment vertical="center"/>
    </xf>
    <xf numFmtId="0" fontId="22" fillId="0" borderId="0" xfId="0" applyFont="1" applyFill="1" applyAlignment="1">
      <alignment vertical="center"/>
    </xf>
    <xf numFmtId="0" fontId="30" fillId="0" borderId="0" xfId="0" applyFont="1" applyFill="1" applyBorder="1" applyAlignment="1">
      <alignment vertical="center" wrapText="1"/>
    </xf>
    <xf numFmtId="0" fontId="9" fillId="0" borderId="13" xfId="0" applyFont="1" applyFill="1" applyBorder="1" applyAlignment="1">
      <alignment vertical="center"/>
    </xf>
    <xf numFmtId="0" fontId="1" fillId="0" borderId="0" xfId="0" applyFont="1" applyFill="1" applyAlignment="1">
      <alignment vertical="center"/>
    </xf>
    <xf numFmtId="0" fontId="9" fillId="0" borderId="0" xfId="0" applyFont="1" applyFill="1"/>
    <xf numFmtId="0" fontId="20" fillId="0" borderId="22" xfId="0" applyFont="1" applyFill="1" applyBorder="1" applyAlignment="1">
      <alignment horizontal="center" vertical="center"/>
    </xf>
    <xf numFmtId="0" fontId="31" fillId="0" borderId="0" xfId="0" applyFont="1" applyFill="1"/>
    <xf numFmtId="0" fontId="2" fillId="0" borderId="22" xfId="0" applyFont="1" applyBorder="1" applyAlignment="1">
      <alignment vertical="center"/>
    </xf>
    <xf numFmtId="0" fontId="2" fillId="0" borderId="24" xfId="0" applyFont="1" applyBorder="1" applyAlignment="1">
      <alignment vertical="center"/>
    </xf>
    <xf numFmtId="0" fontId="3" fillId="0" borderId="13" xfId="0" applyFont="1" applyBorder="1" applyAlignment="1">
      <alignment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1" fillId="0" borderId="19" xfId="0" applyFont="1" applyBorder="1" applyAlignment="1">
      <alignment vertical="center" wrapText="1"/>
    </xf>
    <xf numFmtId="0" fontId="1" fillId="0" borderId="21" xfId="0" applyFont="1" applyBorder="1" applyAlignment="1">
      <alignment horizontal="left" vertical="center" wrapText="1"/>
    </xf>
    <xf numFmtId="0" fontId="1" fillId="0" borderId="19" xfId="0" applyFont="1" applyBorder="1" applyAlignment="1">
      <alignment vertical="center"/>
    </xf>
    <xf numFmtId="0" fontId="1" fillId="0" borderId="21"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vertical="top" wrapText="1"/>
    </xf>
    <xf numFmtId="0" fontId="5" fillId="0" borderId="19" xfId="0" applyFont="1" applyBorder="1" applyAlignment="1">
      <alignment vertical="center" wrapText="1"/>
    </xf>
    <xf numFmtId="0" fontId="1" fillId="0" borderId="21" xfId="0" applyNumberFormat="1" applyFont="1" applyBorder="1" applyAlignment="1">
      <alignment vertical="center" wrapText="1"/>
    </xf>
    <xf numFmtId="0" fontId="1" fillId="0" borderId="0" xfId="0" applyNumberFormat="1" applyFont="1" applyBorder="1" applyAlignment="1">
      <alignment vertical="center"/>
    </xf>
    <xf numFmtId="0" fontId="2" fillId="0" borderId="21" xfId="0" applyFont="1" applyBorder="1" applyAlignment="1">
      <alignment vertical="center" wrapText="1"/>
    </xf>
    <xf numFmtId="0" fontId="7" fillId="0" borderId="0" xfId="0" applyFont="1" applyBorder="1" applyAlignment="1">
      <alignment vertical="center" wrapText="1"/>
    </xf>
    <xf numFmtId="0" fontId="5" fillId="0" borderId="7" xfId="0" applyFont="1" applyFill="1" applyBorder="1" applyAlignment="1">
      <alignment horizontal="left" vertical="center" wrapText="1"/>
    </xf>
    <xf numFmtId="0" fontId="9" fillId="0" borderId="0" xfId="0" applyFont="1" applyFill="1" applyAlignment="1">
      <alignment horizontal="left" vertical="center"/>
    </xf>
    <xf numFmtId="0" fontId="9" fillId="0" borderId="1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3" xfId="0" applyFont="1" applyFill="1" applyBorder="1" applyAlignment="1">
      <alignment horizontal="left" vertical="center"/>
    </xf>
    <xf numFmtId="0" fontId="11" fillId="0" borderId="0" xfId="0" applyFont="1" applyFill="1" applyAlignment="1">
      <alignment horizontal="left" vertical="center"/>
    </xf>
    <xf numFmtId="0" fontId="11" fillId="0" borderId="0" xfId="0" applyFont="1" applyFill="1" applyAlignment="1">
      <alignment vertical="center"/>
    </xf>
    <xf numFmtId="0" fontId="9" fillId="0" borderId="1" xfId="0" applyFont="1" applyFill="1" applyBorder="1" applyAlignment="1">
      <alignment horizontal="left" vertical="center"/>
    </xf>
    <xf numFmtId="0" fontId="11" fillId="0" borderId="1" xfId="0" applyFont="1" applyFill="1" applyBorder="1" applyAlignment="1">
      <alignment vertical="center"/>
    </xf>
    <xf numFmtId="0" fontId="9" fillId="0" borderId="0" xfId="0" applyFont="1" applyFill="1" applyAlignment="1">
      <alignment horizontal="left" vertical="center" wrapText="1"/>
    </xf>
    <xf numFmtId="0" fontId="9" fillId="0" borderId="19" xfId="0" applyFont="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left" vertical="center"/>
    </xf>
    <xf numFmtId="0" fontId="9" fillId="0" borderId="0" xfId="0" applyFont="1" applyFill="1" applyBorder="1" applyAlignment="1">
      <alignment horizontal="left" vertical="center"/>
    </xf>
    <xf numFmtId="0" fontId="11" fillId="0" borderId="22" xfId="0" applyFont="1" applyFill="1" applyBorder="1" applyAlignment="1">
      <alignment vertical="center"/>
    </xf>
    <xf numFmtId="0" fontId="9" fillId="0" borderId="22" xfId="0" applyFont="1" applyFill="1" applyBorder="1" applyAlignment="1">
      <alignment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0" fontId="31" fillId="0" borderId="0" xfId="0" applyFont="1" applyFill="1" applyAlignment="1">
      <alignment vertical="center"/>
    </xf>
    <xf numFmtId="0" fontId="30" fillId="0" borderId="2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11" fillId="0" borderId="0" xfId="0" applyFont="1" applyFill="1" applyBorder="1" applyAlignment="1">
      <alignment vertical="center"/>
    </xf>
    <xf numFmtId="0" fontId="1" fillId="0" borderId="10" xfId="0" applyFont="1" applyBorder="1" applyAlignment="1">
      <alignment horizontal="center" vertical="center" wrapText="1"/>
    </xf>
    <xf numFmtId="0" fontId="9" fillId="0" borderId="11" xfId="1" applyFont="1" applyFill="1" applyBorder="1" applyAlignment="1">
      <alignment horizontal="center" vertical="center" wrapText="1"/>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11" fillId="0" borderId="9" xfId="0" applyFont="1" applyFill="1" applyBorder="1" applyAlignment="1">
      <alignment horizontal="center" vertical="center"/>
    </xf>
    <xf numFmtId="0" fontId="11" fillId="0" borderId="9" xfId="0" applyFont="1" applyFill="1" applyBorder="1" applyAlignment="1">
      <alignment vertical="center"/>
    </xf>
    <xf numFmtId="0" fontId="30" fillId="0" borderId="1" xfId="0" applyFont="1" applyFill="1" applyBorder="1" applyAlignment="1">
      <alignment vertical="center"/>
    </xf>
    <xf numFmtId="0" fontId="9" fillId="0" borderId="4" xfId="0" applyFont="1" applyFill="1" applyBorder="1" applyAlignment="1">
      <alignment horizontal="center" vertical="center"/>
    </xf>
    <xf numFmtId="0" fontId="28" fillId="0" borderId="0" xfId="0" applyFont="1" applyFill="1"/>
    <xf numFmtId="0" fontId="29" fillId="0" borderId="0" xfId="0" applyFont="1" applyFill="1" applyAlignment="1">
      <alignment horizontal="left" indent="6" readingOrder="1"/>
    </xf>
    <xf numFmtId="0" fontId="19" fillId="0" borderId="0" xfId="0" applyFont="1" applyFill="1" applyAlignment="1" applyProtection="1">
      <alignment vertical="center"/>
    </xf>
    <xf numFmtId="0" fontId="0" fillId="0" borderId="0" xfId="0" applyFont="1" applyFill="1" applyAlignment="1" applyProtection="1"/>
    <xf numFmtId="0" fontId="20" fillId="0" borderId="0" xfId="0" applyFont="1" applyFill="1" applyAlignment="1" applyProtection="1">
      <alignment vertical="center"/>
    </xf>
    <xf numFmtId="0" fontId="21" fillId="0" borderId="0" xfId="0" applyFont="1" applyFill="1" applyAlignment="1" applyProtection="1">
      <alignment vertical="center"/>
    </xf>
    <xf numFmtId="0" fontId="0" fillId="0" borderId="0" xfId="0" applyFont="1" applyFill="1"/>
    <xf numFmtId="0" fontId="22" fillId="0" borderId="0" xfId="0" applyFont="1" applyFill="1" applyAlignment="1" applyProtection="1">
      <alignment vertical="center"/>
    </xf>
    <xf numFmtId="0" fontId="20"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Alignment="1">
      <alignment vertical="center"/>
    </xf>
    <xf numFmtId="0" fontId="19" fillId="0" borderId="22" xfId="0" applyFont="1" applyFill="1" applyBorder="1" applyAlignment="1">
      <alignment horizontal="center" vertical="center" wrapText="1"/>
    </xf>
    <xf numFmtId="164" fontId="19" fillId="0" borderId="22" xfId="0" applyNumberFormat="1" applyFont="1" applyFill="1" applyBorder="1" applyAlignment="1">
      <alignment horizontal="center" vertical="center" wrapText="1"/>
    </xf>
    <xf numFmtId="0" fontId="19" fillId="0" borderId="0" xfId="0" applyFont="1" applyFill="1" applyAlignment="1">
      <alignment vertical="center"/>
    </xf>
    <xf numFmtId="0" fontId="19" fillId="0" borderId="0" xfId="0" applyFont="1" applyFill="1" applyAlignment="1">
      <alignment horizontal="center" vertical="center" wrapText="1"/>
    </xf>
    <xf numFmtId="0" fontId="36" fillId="0" borderId="0" xfId="0" applyFont="1" applyFill="1" applyBorder="1" applyAlignment="1">
      <alignment horizontal="center" vertical="center" wrapText="1"/>
    </xf>
    <xf numFmtId="0" fontId="11" fillId="0" borderId="20" xfId="0" applyFont="1" applyFill="1" applyBorder="1" applyAlignment="1">
      <alignment horizontal="center" vertical="center"/>
    </xf>
    <xf numFmtId="0" fontId="9" fillId="0" borderId="22" xfId="0" applyFont="1" applyFill="1" applyBorder="1" applyAlignment="1">
      <alignment horizontal="center"/>
    </xf>
    <xf numFmtId="0" fontId="19" fillId="0" borderId="0" xfId="0" applyFont="1" applyFill="1" applyBorder="1" applyAlignment="1">
      <alignment horizontal="left"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37" fillId="0" borderId="0" xfId="0" applyFont="1" applyFill="1" applyAlignment="1">
      <alignment vertical="center"/>
    </xf>
    <xf numFmtId="0" fontId="20" fillId="0" borderId="22" xfId="0" applyFont="1" applyFill="1" applyBorder="1" applyAlignment="1">
      <alignment vertical="center"/>
    </xf>
    <xf numFmtId="0" fontId="0" fillId="0" borderId="0" xfId="0" applyFont="1" applyFill="1" applyBorder="1"/>
    <xf numFmtId="0" fontId="19" fillId="0" borderId="22" xfId="0" applyFont="1" applyFill="1" applyBorder="1" applyAlignment="1">
      <alignment vertical="center" wrapText="1"/>
    </xf>
    <xf numFmtId="0" fontId="19" fillId="0" borderId="22" xfId="0" applyFont="1" applyFill="1" applyBorder="1" applyAlignment="1">
      <alignment vertical="center"/>
    </xf>
    <xf numFmtId="0" fontId="19" fillId="0" borderId="22" xfId="0" applyFont="1" applyFill="1" applyBorder="1" applyAlignment="1">
      <alignment horizontal="left" vertical="center"/>
    </xf>
    <xf numFmtId="164" fontId="0" fillId="0" borderId="22" xfId="0" applyNumberFormat="1" applyFont="1" applyFill="1" applyBorder="1" applyAlignment="1">
      <alignment vertical="center"/>
    </xf>
    <xf numFmtId="164" fontId="19" fillId="0" borderId="0" xfId="0" applyNumberFormat="1" applyFont="1" applyFill="1" applyAlignment="1">
      <alignment vertical="center" wrapText="1"/>
    </xf>
    <xf numFmtId="164" fontId="37" fillId="0" borderId="0" xfId="0" applyNumberFormat="1" applyFont="1" applyFill="1" applyAlignment="1">
      <alignment vertical="center" wrapText="1"/>
    </xf>
    <xf numFmtId="164" fontId="19" fillId="0" borderId="0" xfId="0" applyNumberFormat="1" applyFont="1" applyFill="1" applyBorder="1" applyAlignment="1">
      <alignment vertical="center" wrapText="1"/>
    </xf>
    <xf numFmtId="0" fontId="19" fillId="0" borderId="0" xfId="0" applyFont="1" applyFill="1" applyBorder="1" applyAlignment="1">
      <alignment horizontal="center" vertical="center" wrapText="1"/>
    </xf>
    <xf numFmtId="0" fontId="11" fillId="0" borderId="22" xfId="0" applyFont="1" applyFill="1" applyBorder="1" applyAlignment="1">
      <alignment horizontal="center" wrapText="1"/>
    </xf>
    <xf numFmtId="49" fontId="9" fillId="0" borderId="0" xfId="0" applyNumberFormat="1" applyFont="1" applyFill="1" applyBorder="1" applyAlignment="1">
      <alignment horizontal="left" vertical="center" wrapText="1"/>
    </xf>
    <xf numFmtId="0" fontId="11" fillId="0" borderId="13" xfId="0" applyFont="1" applyFill="1" applyBorder="1" applyAlignment="1">
      <alignment horizontal="center" vertical="center"/>
    </xf>
    <xf numFmtId="0" fontId="19" fillId="0" borderId="0" xfId="0" applyFont="1" applyFill="1" applyBorder="1" applyAlignment="1">
      <alignment vertical="center"/>
    </xf>
    <xf numFmtId="0" fontId="2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11" fillId="0" borderId="24" xfId="0" applyFont="1" applyFill="1" applyBorder="1" applyAlignment="1">
      <alignment horizontal="center" vertical="center"/>
    </xf>
    <xf numFmtId="0" fontId="20" fillId="0" borderId="24" xfId="0" applyFont="1" applyFill="1" applyBorder="1" applyAlignment="1">
      <alignment vertical="center"/>
    </xf>
    <xf numFmtId="0" fontId="30" fillId="0" borderId="24" xfId="0" applyFont="1" applyFill="1" applyBorder="1" applyAlignment="1">
      <alignment vertical="center"/>
    </xf>
    <xf numFmtId="0" fontId="30" fillId="0" borderId="13" xfId="0" applyFont="1" applyFill="1" applyBorder="1" applyAlignment="1">
      <alignment vertical="center"/>
    </xf>
    <xf numFmtId="164" fontId="30" fillId="0" borderId="22" xfId="0" applyNumberFormat="1" applyFont="1" applyFill="1" applyBorder="1" applyAlignment="1">
      <alignment vertical="center"/>
    </xf>
    <xf numFmtId="0" fontId="33" fillId="0" borderId="0" xfId="0" applyFont="1" applyFill="1"/>
    <xf numFmtId="0" fontId="9" fillId="0" borderId="21" xfId="1" applyFont="1" applyFill="1" applyBorder="1" applyAlignment="1">
      <alignment horizontal="center" vertical="center"/>
    </xf>
    <xf numFmtId="0" fontId="11" fillId="0" borderId="24" xfId="0" applyFont="1" applyFill="1" applyBorder="1" applyAlignment="1">
      <alignment vertical="center"/>
    </xf>
    <xf numFmtId="164" fontId="9" fillId="0" borderId="22" xfId="0" quotePrefix="1"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30" fillId="0" borderId="13" xfId="0" applyFont="1" applyFill="1" applyBorder="1" applyAlignment="1">
      <alignment horizontal="center" vertical="center"/>
    </xf>
    <xf numFmtId="0" fontId="45" fillId="0" borderId="0" xfId="0" applyFont="1" applyFill="1"/>
    <xf numFmtId="0" fontId="9" fillId="0" borderId="0" xfId="0" applyFont="1" applyFill="1" applyAlignment="1">
      <alignment horizontal="center" vertical="center"/>
    </xf>
    <xf numFmtId="0" fontId="1" fillId="0" borderId="0" xfId="0" applyFont="1" applyFill="1" applyBorder="1" applyAlignment="1">
      <alignment vertical="center"/>
    </xf>
    <xf numFmtId="0" fontId="14" fillId="0" borderId="0" xfId="0" applyFont="1" applyFill="1" applyBorder="1" applyAlignment="1">
      <alignment vertical="center"/>
    </xf>
    <xf numFmtId="0" fontId="13" fillId="0" borderId="0" xfId="0" applyFont="1" applyFill="1" applyBorder="1" applyAlignment="1">
      <alignment vertical="center"/>
    </xf>
    <xf numFmtId="164" fontId="1" fillId="0" borderId="10"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13" fillId="0" borderId="13" xfId="0" applyNumberFormat="1" applyFont="1" applyFill="1" applyBorder="1" applyAlignment="1">
      <alignment horizontal="center" vertical="center"/>
    </xf>
    <xf numFmtId="0" fontId="2" fillId="0" borderId="8"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13" fillId="0" borderId="10"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xf>
    <xf numFmtId="164" fontId="1" fillId="0" borderId="0" xfId="0" applyNumberFormat="1" applyFont="1" applyFill="1" applyAlignment="1">
      <alignment horizontal="center" vertical="center"/>
    </xf>
    <xf numFmtId="164" fontId="13" fillId="0" borderId="15"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8" xfId="0" applyNumberFormat="1" applyFont="1" applyFill="1" applyBorder="1" applyAlignment="1">
      <alignment horizontal="center" vertical="center"/>
    </xf>
    <xf numFmtId="164" fontId="1" fillId="0" borderId="15" xfId="0" applyNumberFormat="1" applyFont="1" applyFill="1" applyBorder="1" applyAlignment="1">
      <alignment horizontal="center" vertical="center"/>
    </xf>
    <xf numFmtId="164" fontId="13" fillId="0" borderId="9" xfId="0" applyNumberFormat="1" applyFont="1" applyFill="1" applyBorder="1" applyAlignment="1">
      <alignment horizontal="center" vertical="center"/>
    </xf>
    <xf numFmtId="164" fontId="13" fillId="0" borderId="8" xfId="0" applyNumberFormat="1" applyFont="1" applyFill="1" applyBorder="1" applyAlignment="1">
      <alignment horizontal="center" vertical="center"/>
    </xf>
    <xf numFmtId="164" fontId="1" fillId="0" borderId="13" xfId="0" applyNumberFormat="1" applyFont="1" applyFill="1" applyBorder="1" applyAlignment="1">
      <alignment horizontal="center" vertical="center"/>
    </xf>
    <xf numFmtId="0" fontId="13" fillId="0" borderId="0" xfId="0" applyFont="1" applyFill="1" applyBorder="1" applyAlignment="1">
      <alignment vertical="center" wrapText="1"/>
    </xf>
    <xf numFmtId="0" fontId="15" fillId="0" borderId="0" xfId="0" applyFont="1" applyFill="1" applyBorder="1" applyAlignment="1">
      <alignment vertical="center"/>
    </xf>
    <xf numFmtId="164" fontId="3" fillId="0" borderId="21" xfId="0" applyNumberFormat="1" applyFont="1" applyFill="1" applyBorder="1" applyAlignment="1">
      <alignment horizontal="center"/>
    </xf>
    <xf numFmtId="1" fontId="5" fillId="0" borderId="14" xfId="0" applyNumberFormat="1" applyFont="1" applyFill="1" applyBorder="1" applyAlignment="1">
      <alignment horizontal="center"/>
    </xf>
    <xf numFmtId="1" fontId="5" fillId="0" borderId="13" xfId="0" applyNumberFormat="1" applyFont="1" applyFill="1" applyBorder="1" applyAlignment="1">
      <alignment horizontal="center"/>
    </xf>
    <xf numFmtId="1" fontId="5" fillId="0" borderId="15" xfId="0" applyNumberFormat="1" applyFont="1" applyFill="1" applyBorder="1" applyAlignment="1">
      <alignment horizontal="center"/>
    </xf>
    <xf numFmtId="49" fontId="1" fillId="0" borderId="10" xfId="0" applyNumberFormat="1" applyFont="1" applyBorder="1" applyAlignment="1">
      <alignment vertical="center" wrapText="1"/>
    </xf>
    <xf numFmtId="0" fontId="2" fillId="0" borderId="0" xfId="0" applyFont="1" applyBorder="1" applyAlignment="1">
      <alignment horizontal="center" vertical="center"/>
    </xf>
    <xf numFmtId="0" fontId="1" fillId="0" borderId="23" xfId="0" applyFont="1" applyBorder="1" applyAlignment="1">
      <alignment horizontal="center" vertical="center" wrapText="1"/>
    </xf>
    <xf numFmtId="9" fontId="14" fillId="0" borderId="21" xfId="0" applyNumberFormat="1" applyFont="1" applyBorder="1" applyAlignment="1">
      <alignment horizontal="center" vertical="center"/>
    </xf>
    <xf numFmtId="0" fontId="9" fillId="0" borderId="0" xfId="0" applyFont="1" applyFill="1" applyAlignment="1">
      <alignment vertical="center"/>
    </xf>
    <xf numFmtId="0" fontId="11" fillId="0" borderId="0" xfId="0" applyFont="1" applyAlignment="1">
      <alignment vertical="center"/>
    </xf>
    <xf numFmtId="0" fontId="9" fillId="0" borderId="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9" fillId="0" borderId="0" xfId="0" applyFont="1" applyBorder="1" applyAlignment="1" applyProtection="1">
      <alignment horizontal="left" vertical="center"/>
    </xf>
    <xf numFmtId="0" fontId="20" fillId="0" borderId="0" xfId="0" applyFont="1" applyBorder="1" applyAlignment="1" applyProtection="1">
      <alignment vertical="center"/>
    </xf>
    <xf numFmtId="0" fontId="11" fillId="0" borderId="0" xfId="0" applyFont="1" applyFill="1" applyAlignment="1">
      <alignment vertical="center"/>
    </xf>
    <xf numFmtId="0" fontId="9" fillId="0" borderId="13" xfId="0" applyFont="1" applyFill="1" applyBorder="1" applyAlignment="1">
      <alignment vertical="center" wrapText="1"/>
    </xf>
    <xf numFmtId="0" fontId="9" fillId="0" borderId="13"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0" xfId="0" applyFont="1" applyFill="1" applyBorder="1" applyAlignment="1" applyProtection="1">
      <alignment vertical="center"/>
    </xf>
    <xf numFmtId="0" fontId="19" fillId="0" borderId="22" xfId="0" applyFont="1" applyFill="1" applyBorder="1" applyAlignment="1">
      <alignment horizontal="left" vertical="center"/>
    </xf>
    <xf numFmtId="0" fontId="20" fillId="0" borderId="22" xfId="0" applyFont="1" applyFill="1" applyBorder="1" applyAlignment="1">
      <alignment vertical="center"/>
    </xf>
    <xf numFmtId="0" fontId="30" fillId="0" borderId="22" xfId="0" applyFont="1" applyFill="1" applyBorder="1" applyAlignment="1">
      <alignment horizontal="left" vertical="center"/>
    </xf>
    <xf numFmtId="0" fontId="9" fillId="0" borderId="22" xfId="0" applyFont="1" applyFill="1" applyBorder="1" applyAlignment="1">
      <alignment horizontal="left" vertical="center"/>
    </xf>
    <xf numFmtId="0" fontId="11" fillId="0" borderId="22" xfId="0" applyFont="1" applyFill="1" applyBorder="1" applyAlignment="1">
      <alignment vertical="center"/>
    </xf>
    <xf numFmtId="0" fontId="9" fillId="0" borderId="22" xfId="0" applyFont="1" applyFill="1" applyBorder="1" applyAlignment="1">
      <alignment horizontal="center" vertical="center" wrapText="1"/>
    </xf>
    <xf numFmtId="0" fontId="9" fillId="0" borderId="21" xfId="0" applyFont="1" applyFill="1" applyBorder="1" applyAlignment="1">
      <alignment horizontal="left" vertical="center"/>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5"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9" fillId="0" borderId="22"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20" fillId="0" borderId="0" xfId="0" applyFont="1" applyFill="1" applyBorder="1" applyAlignment="1">
      <alignment vertical="center"/>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9" fillId="0" borderId="22" xfId="0" applyFont="1" applyFill="1" applyBorder="1" applyAlignment="1">
      <alignment vertical="center"/>
    </xf>
    <xf numFmtId="0" fontId="9" fillId="0" borderId="22" xfId="0" applyFont="1" applyBorder="1" applyAlignment="1">
      <alignment horizontal="left" vertical="center"/>
    </xf>
    <xf numFmtId="0" fontId="11" fillId="0" borderId="22" xfId="0" applyFont="1" applyBorder="1" applyAlignment="1">
      <alignment vertical="center"/>
    </xf>
    <xf numFmtId="0" fontId="9" fillId="0" borderId="25" xfId="0" applyFont="1" applyBorder="1" applyAlignment="1">
      <alignment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31" fillId="0" borderId="22" xfId="0" applyFont="1" applyFill="1" applyBorder="1" applyAlignment="1">
      <alignment vertical="center"/>
    </xf>
    <xf numFmtId="0" fontId="30" fillId="0" borderId="25" xfId="0" applyFont="1" applyFill="1" applyBorder="1" applyAlignment="1">
      <alignment vertical="center" wrapText="1"/>
    </xf>
    <xf numFmtId="0" fontId="30" fillId="0" borderId="1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Fill="1" applyBorder="1" applyAlignment="1">
      <alignment vertical="center"/>
    </xf>
    <xf numFmtId="0" fontId="30" fillId="0" borderId="22" xfId="0" applyFont="1" applyBorder="1" applyAlignment="1">
      <alignment horizontal="left" vertical="center"/>
    </xf>
    <xf numFmtId="0" fontId="20" fillId="0" borderId="22" xfId="0" applyFont="1" applyBorder="1" applyAlignment="1">
      <alignment vertical="center"/>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1" fillId="0" borderId="13" xfId="0" applyFont="1" applyFill="1" applyBorder="1" applyAlignment="1">
      <alignment vertical="center"/>
    </xf>
    <xf numFmtId="0" fontId="20" fillId="0" borderId="0" xfId="0" applyFont="1" applyBorder="1" applyAlignment="1">
      <alignment vertical="center"/>
    </xf>
    <xf numFmtId="0" fontId="9" fillId="0" borderId="0" xfId="0" applyFont="1" applyFill="1" applyBorder="1" applyAlignment="1">
      <alignment vertical="center"/>
    </xf>
    <xf numFmtId="0" fontId="9" fillId="0" borderId="22" xfId="0" applyFont="1" applyBorder="1" applyAlignment="1">
      <alignment vertical="center"/>
    </xf>
    <xf numFmtId="0" fontId="13" fillId="0" borderId="0" xfId="0" applyFont="1" applyBorder="1" applyAlignment="1">
      <alignment horizontal="center" vertical="center"/>
    </xf>
    <xf numFmtId="49" fontId="1" fillId="0" borderId="4"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0" fillId="0" borderId="0" xfId="0" applyAlignment="1">
      <alignment wrapText="1"/>
    </xf>
    <xf numFmtId="0" fontId="1" fillId="0" borderId="0" xfId="0" applyFont="1" applyFill="1" applyAlignment="1">
      <alignment wrapText="1"/>
    </xf>
    <xf numFmtId="0" fontId="3" fillId="0" borderId="0" xfId="0" applyFont="1" applyFill="1" applyBorder="1" applyAlignment="1">
      <alignment vertical="center" wrapText="1"/>
    </xf>
    <xf numFmtId="0" fontId="2" fillId="0" borderId="1"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7" xfId="0" applyFont="1" applyFill="1" applyBorder="1" applyAlignment="1">
      <alignment wrapText="1"/>
    </xf>
    <xf numFmtId="0" fontId="1" fillId="0" borderId="0" xfId="0" applyFont="1" applyFill="1" applyBorder="1" applyAlignment="1">
      <alignment wrapText="1"/>
    </xf>
    <xf numFmtId="0" fontId="5" fillId="0" borderId="10" xfId="0" applyFont="1" applyFill="1" applyBorder="1" applyAlignment="1">
      <alignment wrapText="1"/>
    </xf>
    <xf numFmtId="0" fontId="1" fillId="0" borderId="10" xfId="0" applyFont="1" applyFill="1" applyBorder="1" applyAlignment="1">
      <alignment wrapText="1"/>
    </xf>
    <xf numFmtId="0" fontId="9" fillId="2" borderId="20" xfId="0" applyFont="1" applyFill="1" applyBorder="1" applyAlignment="1">
      <alignment horizontal="center" vertical="center"/>
    </xf>
    <xf numFmtId="164" fontId="9" fillId="2" borderId="22" xfId="0" applyNumberFormat="1" applyFont="1" applyFill="1" applyBorder="1" applyAlignment="1">
      <alignment horizontal="center" vertical="center"/>
    </xf>
    <xf numFmtId="0" fontId="9" fillId="2" borderId="22" xfId="0" applyFont="1" applyFill="1" applyBorder="1" applyAlignment="1">
      <alignment horizontal="center" vertical="center"/>
    </xf>
    <xf numFmtId="0" fontId="9" fillId="2" borderId="22" xfId="0" applyFont="1" applyFill="1" applyBorder="1" applyAlignment="1">
      <alignment vertical="center"/>
    </xf>
    <xf numFmtId="164" fontId="9" fillId="2" borderId="22"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22" xfId="0" applyFont="1" applyFill="1" applyBorder="1" applyAlignment="1">
      <alignment horizontal="left" vertical="center"/>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1" fillId="0" borderId="22" xfId="0" applyFont="1" applyFill="1" applyBorder="1" applyAlignment="1">
      <alignment vertical="center"/>
    </xf>
    <xf numFmtId="0" fontId="9" fillId="0" borderId="0" xfId="0" applyFont="1" applyFill="1" applyBorder="1" applyAlignment="1">
      <alignment horizontal="center" vertical="center" wrapText="1"/>
    </xf>
    <xf numFmtId="0" fontId="9" fillId="0" borderId="22" xfId="0" applyFont="1" applyFill="1" applyBorder="1" applyAlignment="1">
      <alignment vertical="center"/>
    </xf>
    <xf numFmtId="0" fontId="9" fillId="0" borderId="22" xfId="0" applyFont="1" applyBorder="1" applyAlignment="1">
      <alignment horizontal="left" vertical="center"/>
    </xf>
    <xf numFmtId="0" fontId="11" fillId="0" borderId="22" xfId="0" applyFont="1" applyBorder="1" applyAlignment="1">
      <alignment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Fill="1" applyBorder="1" applyAlignment="1">
      <alignment vertical="center"/>
    </xf>
    <xf numFmtId="0" fontId="9" fillId="0" borderId="0" xfId="0" applyFont="1" applyFill="1" applyBorder="1" applyAlignment="1">
      <alignment vertical="center"/>
    </xf>
    <xf numFmtId="0" fontId="9" fillId="0" borderId="22" xfId="0" applyFont="1" applyBorder="1" applyAlignment="1">
      <alignment vertical="center"/>
    </xf>
    <xf numFmtId="0" fontId="1" fillId="0" borderId="0" xfId="0" applyFont="1" applyAlignment="1">
      <alignment vertical="center" wrapText="1"/>
    </xf>
    <xf numFmtId="0" fontId="19" fillId="0" borderId="0" xfId="0" applyFont="1" applyBorder="1" applyAlignment="1" applyProtection="1">
      <alignment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19" fillId="0" borderId="21"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2" xfId="0" applyFont="1" applyBorder="1" applyAlignment="1" applyProtection="1">
      <alignment vertical="center"/>
    </xf>
    <xf numFmtId="0" fontId="23" fillId="0" borderId="0" xfId="0" applyFont="1" applyBorder="1" applyAlignment="1" applyProtection="1">
      <alignment vertical="center"/>
    </xf>
    <xf numFmtId="164" fontId="19" fillId="0" borderId="22" xfId="0" applyNumberFormat="1" applyFont="1" applyFill="1" applyBorder="1" applyAlignment="1" applyProtection="1">
      <alignment horizontal="center" vertical="center"/>
    </xf>
    <xf numFmtId="0" fontId="19" fillId="0" borderId="22" xfId="0" applyFont="1" applyBorder="1" applyAlignment="1" applyProtection="1">
      <alignment horizontal="center" vertical="center" wrapText="1"/>
    </xf>
    <xf numFmtId="164" fontId="19" fillId="0" borderId="22" xfId="0" applyNumberFormat="1" applyFont="1" applyBorder="1" applyAlignment="1" applyProtection="1">
      <alignment horizontal="center" vertical="center" wrapText="1"/>
    </xf>
    <xf numFmtId="0" fontId="19" fillId="0" borderId="0" xfId="0" applyFont="1" applyBorder="1" applyAlignment="1" applyProtection="1">
      <alignment vertical="center" wrapText="1"/>
    </xf>
    <xf numFmtId="0" fontId="19" fillId="0" borderId="0" xfId="0" applyFont="1" applyFill="1" applyBorder="1" applyAlignment="1" applyProtection="1">
      <alignment vertical="center"/>
    </xf>
    <xf numFmtId="0" fontId="19" fillId="0" borderId="20"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22" xfId="0" applyFont="1" applyFill="1" applyBorder="1" applyAlignment="1" applyProtection="1">
      <alignment vertical="center"/>
    </xf>
    <xf numFmtId="0" fontId="23" fillId="0" borderId="0" xfId="0" applyFont="1" applyFill="1" applyBorder="1" applyAlignment="1" applyProtection="1">
      <alignment vertical="center"/>
    </xf>
    <xf numFmtId="0" fontId="19" fillId="0" borderId="22" xfId="0" applyFont="1" applyFill="1" applyBorder="1" applyAlignment="1" applyProtection="1">
      <alignment horizontal="center" vertical="center" wrapText="1"/>
    </xf>
    <xf numFmtId="0" fontId="19" fillId="0" borderId="22" xfId="0" applyFont="1" applyFill="1" applyBorder="1" applyAlignment="1" applyProtection="1">
      <alignment horizontal="left" vertical="center"/>
    </xf>
    <xf numFmtId="0" fontId="25" fillId="0" borderId="22" xfId="0" applyFont="1" applyFill="1" applyBorder="1" applyAlignment="1" applyProtection="1">
      <alignment horizontal="center" vertical="center"/>
    </xf>
    <xf numFmtId="0" fontId="19" fillId="0" borderId="22" xfId="0" applyFont="1" applyFill="1" applyBorder="1" applyAlignment="1" applyProtection="1">
      <alignment vertical="center"/>
    </xf>
    <xf numFmtId="0" fontId="19" fillId="0" borderId="22" xfId="0" applyFont="1" applyFill="1" applyBorder="1" applyAlignment="1" applyProtection="1">
      <alignment horizontal="center" vertical="center"/>
    </xf>
    <xf numFmtId="164" fontId="19" fillId="0" borderId="22" xfId="0" applyNumberFormat="1"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9" fillId="0" borderId="0" xfId="0" applyFont="1" applyFill="1" applyBorder="1" applyAlignment="1">
      <alignment horizontal="center"/>
    </xf>
    <xf numFmtId="0" fontId="11" fillId="0" borderId="0" xfId="0" applyFont="1" applyBorder="1" applyAlignment="1">
      <alignment vertical="center"/>
    </xf>
    <xf numFmtId="0" fontId="11" fillId="0" borderId="0" xfId="0" applyFont="1" applyFill="1" applyBorder="1" applyAlignment="1">
      <alignment horizontal="center"/>
    </xf>
    <xf numFmtId="164" fontId="30" fillId="0" borderId="0" xfId="0" applyNumberFormat="1" applyFont="1" applyFill="1" applyBorder="1" applyAlignment="1">
      <alignment vertical="center" wrapText="1"/>
    </xf>
    <xf numFmtId="0" fontId="30" fillId="0" borderId="19" xfId="0"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0" xfId="0" applyFont="1" applyFill="1" applyBorder="1" applyAlignment="1">
      <alignment vertical="center"/>
    </xf>
    <xf numFmtId="0" fontId="9" fillId="2" borderId="0" xfId="0" applyFont="1" applyFill="1" applyBorder="1" applyAlignment="1">
      <alignment vertical="center" wrapText="1"/>
    </xf>
    <xf numFmtId="0" fontId="19" fillId="0" borderId="0" xfId="0" applyFont="1" applyBorder="1" applyAlignment="1">
      <alignment vertical="center"/>
    </xf>
    <xf numFmtId="0" fontId="30" fillId="0" borderId="0" xfId="0" applyFont="1" applyBorder="1" applyAlignment="1">
      <alignment vertical="center" wrapText="1"/>
    </xf>
    <xf numFmtId="0" fontId="30" fillId="0" borderId="0" xfId="0" applyFont="1" applyBorder="1" applyAlignment="1">
      <alignment horizontal="center" vertical="center" wrapText="1"/>
    </xf>
    <xf numFmtId="0" fontId="0" fillId="0" borderId="0" xfId="0" applyFont="1" applyBorder="1" applyAlignment="1">
      <alignment vertical="center"/>
    </xf>
    <xf numFmtId="164" fontId="30" fillId="0" borderId="0" xfId="0" applyNumberFormat="1" applyFont="1"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1" xfId="0" applyFont="1" applyBorder="1" applyAlignment="1">
      <alignment horizontal="left" vertical="center"/>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14" fillId="0" borderId="7"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5" xfId="0" quotePrefix="1" applyFont="1" applyFill="1" applyBorder="1" applyAlignment="1">
      <alignment horizontal="left" vertical="center" wrapText="1"/>
    </xf>
    <xf numFmtId="0" fontId="14" fillId="0" borderId="13" xfId="0" quotePrefix="1"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4" fillId="0" borderId="5" xfId="0" applyFont="1" applyBorder="1" applyAlignment="1">
      <alignment horizontal="left" wrapText="1"/>
    </xf>
    <xf numFmtId="0" fontId="14" fillId="0" borderId="1" xfId="0" applyFont="1" applyBorder="1" applyAlignment="1">
      <alignment horizontal="left"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2" fillId="0" borderId="5" xfId="0" applyFont="1" applyBorder="1" applyAlignment="1">
      <alignment vertical="center" wrapText="1"/>
    </xf>
    <xf numFmtId="0" fontId="2" fillId="0" borderId="11" xfId="0" applyFont="1" applyBorder="1" applyAlignment="1">
      <alignment vertical="center" wrapText="1"/>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left" vertical="center" wrapText="1"/>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5" xfId="0" applyFont="1" applyFill="1" applyBorder="1" applyAlignment="1">
      <alignment vertical="center" wrapText="1"/>
    </xf>
    <xf numFmtId="0" fontId="2" fillId="0" borderId="11" xfId="0" applyFont="1" applyFill="1" applyBorder="1" applyAlignment="1">
      <alignment vertical="center" wrapText="1"/>
    </xf>
    <xf numFmtId="0" fontId="13" fillId="0" borderId="1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vertical="center" wrapText="1"/>
    </xf>
    <xf numFmtId="0" fontId="1" fillId="0" borderId="7" xfId="0" applyFont="1" applyBorder="1" applyAlignment="1">
      <alignment vertical="center" wrapText="1"/>
    </xf>
    <xf numFmtId="0" fontId="1" fillId="0" borderId="14" xfId="0" applyFont="1" applyBorder="1" applyAlignment="1">
      <alignment vertical="center" wrapText="1"/>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 fillId="0" borderId="2" xfId="0" applyFont="1" applyBorder="1" applyAlignment="1">
      <alignment horizontal="center" vertical="center" wrapText="1"/>
    </xf>
    <xf numFmtId="0" fontId="5" fillId="0" borderId="4" xfId="0" applyFont="1" applyFill="1" applyBorder="1" applyAlignment="1">
      <alignment horizontal="center" vertical="center"/>
    </xf>
    <xf numFmtId="0" fontId="3" fillId="0" borderId="16" xfId="0" applyFont="1" applyFill="1" applyBorder="1"/>
    <xf numFmtId="0" fontId="3" fillId="0" borderId="11" xfId="0" applyFont="1" applyFill="1" applyBorder="1"/>
    <xf numFmtId="0" fontId="3" fillId="0" borderId="4" xfId="0" applyFont="1" applyFill="1" applyBorder="1"/>
    <xf numFmtId="0" fontId="3" fillId="0" borderId="5" xfId="0" applyFont="1" applyFill="1" applyBorder="1"/>
    <xf numFmtId="1" fontId="1" fillId="0" borderId="0" xfId="0" applyNumberFormat="1" applyFont="1" applyFill="1" applyBorder="1"/>
    <xf numFmtId="0" fontId="5" fillId="0" borderId="1" xfId="0" applyFont="1" applyFill="1" applyBorder="1" applyAlignment="1">
      <alignment horizontal="center" vertical="center"/>
    </xf>
    <xf numFmtId="0" fontId="3" fillId="0" borderId="0" xfId="0" applyFont="1" applyFill="1" applyBorder="1" applyAlignment="1">
      <alignment horizontal="right"/>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textRotation="90" wrapText="1"/>
    </xf>
    <xf numFmtId="0" fontId="5" fillId="0" borderId="8" xfId="0" applyFont="1" applyFill="1" applyBorder="1" applyAlignment="1">
      <alignment horizontal="center" textRotation="90" wrapText="1"/>
    </xf>
    <xf numFmtId="0" fontId="5" fillId="0" borderId="5" xfId="0" applyFont="1" applyFill="1" applyBorder="1" applyAlignment="1">
      <alignment horizontal="center" vertical="center" textRotation="90" wrapText="1"/>
    </xf>
    <xf numFmtId="0" fontId="5" fillId="0" borderId="8" xfId="0" applyFont="1" applyFill="1" applyBorder="1" applyAlignment="1">
      <alignment horizontal="center" vertical="center" textRotation="90"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6" xfId="0" applyFont="1" applyBorder="1" applyAlignment="1">
      <alignment horizontal="left" vertical="center"/>
    </xf>
    <xf numFmtId="0" fontId="13" fillId="0" borderId="15" xfId="0" applyFont="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0" xfId="0" applyFont="1" applyBorder="1" applyAlignment="1">
      <alignment horizontal="center" vertical="center"/>
    </xf>
    <xf numFmtId="164" fontId="1" fillId="0" borderId="0" xfId="0" applyNumberFormat="1" applyFont="1" applyBorder="1" applyAlignment="1">
      <alignment horizontal="center" vertical="center"/>
    </xf>
    <xf numFmtId="0" fontId="1" fillId="0" borderId="15" xfId="0" applyFont="1" applyBorder="1" applyAlignment="1">
      <alignment horizontal="center" vertical="center" wrapText="1"/>
    </xf>
    <xf numFmtId="0" fontId="13" fillId="0" borderId="0" xfId="0" applyFont="1" applyFill="1" applyBorder="1" applyAlignment="1">
      <alignment horizontal="center" vertical="center"/>
    </xf>
    <xf numFmtId="0" fontId="17" fillId="0" borderId="10" xfId="0" applyFont="1" applyBorder="1"/>
    <xf numFmtId="0" fontId="17" fillId="0" borderId="15" xfId="0" applyFont="1" applyBorder="1"/>
    <xf numFmtId="0" fontId="1" fillId="0" borderId="15" xfId="0" applyFont="1" applyFill="1" applyBorder="1" applyAlignment="1">
      <alignment horizontal="center" vertical="center" wrapText="1"/>
    </xf>
    <xf numFmtId="0" fontId="19" fillId="0" borderId="0" xfId="0" applyFont="1" applyBorder="1" applyAlignment="1" applyProtection="1">
      <alignment horizontal="left" vertical="center"/>
    </xf>
    <xf numFmtId="0" fontId="20" fillId="0" borderId="0" xfId="0" applyFont="1" applyBorder="1" applyAlignment="1" applyProtection="1">
      <alignment horizontal="center" vertical="center"/>
    </xf>
    <xf numFmtId="0" fontId="19" fillId="0" borderId="13" xfId="0" applyFont="1" applyBorder="1" applyAlignment="1" applyProtection="1">
      <alignment horizontal="left" vertical="center"/>
    </xf>
    <xf numFmtId="0" fontId="19" fillId="0" borderId="19" xfId="0" applyFont="1" applyBorder="1" applyAlignment="1" applyProtection="1">
      <alignment horizontal="left" vertical="center"/>
    </xf>
    <xf numFmtId="0" fontId="19" fillId="0" borderId="21" xfId="0" applyFont="1" applyBorder="1" applyAlignment="1" applyProtection="1">
      <alignment horizontal="left" vertical="center"/>
    </xf>
    <xf numFmtId="0" fontId="19" fillId="0" borderId="21" xfId="0" applyFont="1" applyBorder="1" applyAlignment="1" applyProtection="1">
      <alignment vertical="center" wrapText="1"/>
    </xf>
    <xf numFmtId="0" fontId="19" fillId="0" borderId="21" xfId="0" applyFont="1" applyBorder="1" applyAlignment="1" applyProtection="1">
      <alignment vertical="center"/>
    </xf>
    <xf numFmtId="0" fontId="20" fillId="0" borderId="0" xfId="0" applyFont="1" applyBorder="1" applyAlignment="1" applyProtection="1">
      <alignment horizontal="left" vertical="center"/>
    </xf>
    <xf numFmtId="49" fontId="19" fillId="0" borderId="21" xfId="0" applyNumberFormat="1" applyFont="1" applyBorder="1" applyAlignment="1" applyProtection="1">
      <alignment horizontal="left" vertical="center"/>
    </xf>
    <xf numFmtId="0" fontId="19" fillId="0" borderId="22" xfId="0" applyFont="1" applyBorder="1" applyAlignment="1" applyProtection="1">
      <alignment horizontal="left" vertical="center" wrapText="1"/>
    </xf>
    <xf numFmtId="0" fontId="19" fillId="0" borderId="21" xfId="0" applyFont="1" applyBorder="1" applyAlignment="1" applyProtection="1">
      <alignment horizontal="left" vertical="center" wrapText="1"/>
    </xf>
    <xf numFmtId="0" fontId="19" fillId="0" borderId="22" xfId="0" applyFont="1" applyBorder="1" applyAlignment="1" applyProtection="1">
      <alignment horizontal="center" vertical="center" wrapText="1"/>
    </xf>
    <xf numFmtId="0" fontId="20" fillId="0" borderId="0" xfId="0" applyFont="1" applyBorder="1" applyAlignment="1" applyProtection="1">
      <alignment vertical="center"/>
    </xf>
    <xf numFmtId="0" fontId="19" fillId="0" borderId="19"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0" xfId="0" applyFont="1" applyBorder="1" applyAlignment="1" applyProtection="1">
      <alignment horizontal="left" vertical="center" wrapText="1"/>
    </xf>
    <xf numFmtId="0" fontId="20" fillId="0" borderId="22" xfId="0" applyFont="1" applyBorder="1" applyAlignment="1" applyProtection="1">
      <alignment horizontal="left" vertical="center"/>
    </xf>
    <xf numFmtId="0" fontId="19" fillId="0" borderId="19" xfId="0" applyFont="1" applyBorder="1" applyAlignment="1" applyProtection="1">
      <alignment vertical="center" wrapText="1"/>
    </xf>
    <xf numFmtId="0" fontId="19" fillId="0" borderId="23" xfId="0" applyFont="1" applyBorder="1" applyAlignment="1" applyProtection="1">
      <alignment horizontal="left" vertical="center" wrapText="1"/>
    </xf>
    <xf numFmtId="0" fontId="19" fillId="0" borderId="19" xfId="0" applyFont="1" applyBorder="1" applyAlignment="1" applyProtection="1">
      <alignment vertical="center"/>
    </xf>
    <xf numFmtId="0" fontId="19" fillId="0" borderId="22" xfId="0" applyFont="1" applyBorder="1" applyAlignment="1" applyProtection="1">
      <alignment horizontal="left" vertical="center"/>
    </xf>
    <xf numFmtId="0" fontId="20" fillId="0" borderId="13" xfId="0" applyFont="1" applyBorder="1" applyAlignment="1" applyProtection="1">
      <alignment vertical="center"/>
    </xf>
    <xf numFmtId="0" fontId="19" fillId="0" borderId="0" xfId="0" applyFont="1" applyBorder="1" applyAlignment="1" applyProtection="1">
      <alignment horizontal="left" vertical="center" wrapText="1"/>
    </xf>
    <xf numFmtId="0" fontId="9" fillId="0" borderId="0" xfId="0" applyFont="1" applyFill="1" applyAlignment="1">
      <alignment horizontal="left" vertical="center"/>
    </xf>
    <xf numFmtId="0" fontId="11" fillId="0" borderId="0" xfId="0" applyFont="1" applyFill="1" applyAlignment="1">
      <alignment horizontal="center" vertical="center"/>
    </xf>
    <xf numFmtId="0" fontId="9" fillId="0" borderId="13" xfId="0" applyFont="1" applyFill="1" applyBorder="1" applyAlignment="1">
      <alignment horizontal="left" vertical="center"/>
    </xf>
    <xf numFmtId="0" fontId="9" fillId="0" borderId="11"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9" fillId="0" borderId="4" xfId="0" applyFont="1" applyFill="1" applyBorder="1" applyAlignment="1">
      <alignment vertical="center"/>
    </xf>
    <xf numFmtId="0" fontId="9" fillId="0" borderId="5" xfId="0" applyFont="1" applyFill="1" applyBorder="1" applyAlignment="1">
      <alignment vertical="center"/>
    </xf>
    <xf numFmtId="0" fontId="11" fillId="0" borderId="0" xfId="0" applyFont="1" applyFill="1" applyAlignment="1">
      <alignment horizontal="left" vertical="center"/>
    </xf>
    <xf numFmtId="49" fontId="9" fillId="0" borderId="4" xfId="0" applyNumberFormat="1" applyFont="1" applyFill="1" applyBorder="1" applyAlignment="1">
      <alignment horizontal="left" vertical="center"/>
    </xf>
    <xf numFmtId="49" fontId="9" fillId="0" borderId="5" xfId="0" applyNumberFormat="1"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0" xfId="0" applyFont="1" applyFill="1" applyAlignment="1">
      <alignment vertical="center"/>
    </xf>
    <xf numFmtId="0" fontId="9" fillId="0" borderId="1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9" fillId="0" borderId="3" xfId="0" applyFont="1" applyFill="1" applyBorder="1" applyAlignment="1">
      <alignment vertical="center" wrapText="1"/>
    </xf>
    <xf numFmtId="0" fontId="9" fillId="0" borderId="8" xfId="0" applyFont="1" applyFill="1" applyBorder="1" applyAlignment="1">
      <alignment vertical="center" wrapText="1"/>
    </xf>
    <xf numFmtId="0" fontId="9" fillId="0" borderId="1" xfId="0" applyFont="1" applyFill="1" applyBorder="1" applyAlignment="1">
      <alignment vertical="center" wrapText="1"/>
    </xf>
    <xf numFmtId="0" fontId="9" fillId="0" borderId="14" xfId="0" applyFont="1" applyFill="1" applyBorder="1" applyAlignment="1">
      <alignment vertical="center" wrapText="1"/>
    </xf>
    <xf numFmtId="0" fontId="9" fillId="0" borderId="15" xfId="0" applyFont="1" applyFill="1" applyBorder="1" applyAlignment="1">
      <alignment vertical="center" wrapText="1"/>
    </xf>
    <xf numFmtId="0" fontId="9" fillId="0" borderId="11" xfId="0" applyFont="1" applyFill="1" applyBorder="1" applyAlignment="1">
      <alignment vertical="center"/>
    </xf>
    <xf numFmtId="0" fontId="9" fillId="0" borderId="11" xfId="0" applyFont="1" applyFill="1" applyBorder="1" applyAlignment="1">
      <alignment vertical="center" wrapText="1"/>
    </xf>
    <xf numFmtId="0" fontId="9" fillId="0" borderId="10" xfId="0" applyFont="1" applyFill="1" applyBorder="1" applyAlignment="1">
      <alignment vertical="center" wrapText="1"/>
    </xf>
    <xf numFmtId="0" fontId="9" fillId="0" borderId="1" xfId="0" applyFont="1" applyFill="1" applyBorder="1" applyAlignment="1">
      <alignment horizontal="left" vertical="center"/>
    </xf>
    <xf numFmtId="0" fontId="11" fillId="0" borderId="1" xfId="0" applyFont="1" applyFill="1" applyBorder="1" applyAlignment="1">
      <alignment vertical="center"/>
    </xf>
    <xf numFmtId="0" fontId="9"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11" fillId="0" borderId="9"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2" xfId="0" applyFont="1" applyFill="1" applyBorder="1" applyAlignment="1">
      <alignment vertical="center"/>
    </xf>
    <xf numFmtId="0" fontId="9" fillId="0" borderId="15" xfId="0" applyFont="1" applyFill="1" applyBorder="1" applyAlignment="1">
      <alignment horizontal="left" vertical="center"/>
    </xf>
    <xf numFmtId="0" fontId="9" fillId="0" borderId="15" xfId="0" applyFont="1" applyFill="1" applyBorder="1" applyAlignment="1">
      <alignment vertical="center"/>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0" fontId="9" fillId="0" borderId="20" xfId="0" applyFont="1" applyFill="1" applyBorder="1" applyAlignment="1">
      <alignment vertical="center"/>
    </xf>
    <xf numFmtId="0" fontId="9" fillId="0" borderId="21" xfId="0" applyFont="1" applyFill="1" applyBorder="1" applyAlignment="1">
      <alignment vertical="center"/>
    </xf>
    <xf numFmtId="0" fontId="11" fillId="0" borderId="0" xfId="0" applyFont="1" applyFill="1" applyBorder="1" applyAlignment="1">
      <alignment horizontal="left" vertical="center"/>
    </xf>
    <xf numFmtId="49" fontId="9" fillId="0" borderId="20" xfId="0" applyNumberFormat="1" applyFont="1" applyFill="1" applyBorder="1" applyAlignment="1">
      <alignment horizontal="left" vertical="center"/>
    </xf>
    <xf numFmtId="49" fontId="9" fillId="0" borderId="21" xfId="0" applyNumberFormat="1" applyFont="1" applyFill="1" applyBorder="1" applyAlignment="1">
      <alignment horizontal="left" vertical="center"/>
    </xf>
    <xf numFmtId="0" fontId="9" fillId="0" borderId="22"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1" fillId="0" borderId="0" xfId="0" applyFont="1" applyFill="1" applyBorder="1" applyAlignment="1">
      <alignment vertical="center"/>
    </xf>
    <xf numFmtId="0" fontId="9" fillId="0" borderId="20" xfId="0" applyFont="1" applyFill="1" applyBorder="1" applyAlignment="1">
      <alignment horizontal="center" vertical="center" wrapText="1"/>
    </xf>
    <xf numFmtId="0" fontId="11" fillId="0" borderId="22" xfId="0" applyFont="1" applyFill="1" applyBorder="1" applyAlignment="1">
      <alignment horizontal="left" vertical="center"/>
    </xf>
    <xf numFmtId="0" fontId="9" fillId="0" borderId="25" xfId="0" applyFont="1" applyFill="1" applyBorder="1" applyAlignment="1">
      <alignment vertical="center" wrapText="1"/>
    </xf>
    <xf numFmtId="0" fontId="9" fillId="0" borderId="19" xfId="0" applyFont="1" applyFill="1" applyBorder="1" applyAlignment="1">
      <alignment vertical="center"/>
    </xf>
    <xf numFmtId="0" fontId="9" fillId="0" borderId="19" xfId="0" applyFont="1" applyFill="1" applyBorder="1" applyAlignment="1">
      <alignment vertical="center" wrapText="1"/>
    </xf>
    <xf numFmtId="0" fontId="9" fillId="0" borderId="26" xfId="0" applyFont="1" applyFill="1" applyBorder="1" applyAlignment="1">
      <alignment vertical="center" wrapText="1"/>
    </xf>
    <xf numFmtId="0" fontId="9" fillId="0" borderId="23" xfId="0" applyFont="1" applyFill="1" applyBorder="1" applyAlignment="1">
      <alignment vertical="center" wrapText="1"/>
    </xf>
    <xf numFmtId="0" fontId="9" fillId="0" borderId="22" xfId="0" applyFont="1" applyFill="1" applyBorder="1" applyAlignment="1">
      <alignment vertical="center" wrapText="1"/>
    </xf>
    <xf numFmtId="0" fontId="9" fillId="0" borderId="2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2"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9" fillId="0" borderId="12" xfId="0" applyFont="1" applyFill="1" applyBorder="1" applyAlignment="1">
      <alignment horizontal="left" vertical="center"/>
    </xf>
    <xf numFmtId="0" fontId="11" fillId="0" borderId="22" xfId="0" applyFont="1" applyFill="1" applyBorder="1" applyAlignment="1">
      <alignment vertical="center"/>
    </xf>
    <xf numFmtId="0" fontId="31" fillId="0" borderId="0" xfId="0" applyFont="1" applyFill="1" applyAlignment="1">
      <alignment horizontal="center" vertical="center"/>
    </xf>
    <xf numFmtId="0" fontId="11" fillId="0" borderId="13"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23" xfId="0" applyFont="1" applyFill="1" applyBorder="1" applyAlignment="1">
      <alignment horizontal="left"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49" fontId="9" fillId="0" borderId="20" xfId="0" applyNumberFormat="1" applyFont="1" applyFill="1" applyBorder="1" applyAlignment="1">
      <alignment horizontal="left" vertical="center" wrapText="1"/>
    </xf>
    <xf numFmtId="0" fontId="9" fillId="0" borderId="22"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9" fillId="0" borderId="24" xfId="0" applyFont="1" applyFill="1" applyBorder="1" applyAlignment="1">
      <alignment vertical="center" wrapText="1"/>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vertical="center" wrapText="1"/>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19" xfId="0" applyFont="1" applyFill="1" applyBorder="1" applyAlignment="1">
      <alignment horizontal="left" vertical="center"/>
    </xf>
    <xf numFmtId="0" fontId="30" fillId="0" borderId="20" xfId="0" applyFont="1" applyFill="1" applyBorder="1" applyAlignment="1">
      <alignment horizontal="left" vertical="center"/>
    </xf>
    <xf numFmtId="0" fontId="30" fillId="0" borderId="21" xfId="0" applyFont="1" applyFill="1" applyBorder="1" applyAlignment="1">
      <alignment horizontal="left" vertical="center"/>
    </xf>
    <xf numFmtId="0" fontId="30" fillId="0" borderId="20" xfId="0" applyFont="1" applyFill="1" applyBorder="1" applyAlignment="1">
      <alignment vertical="center" wrapText="1"/>
    </xf>
    <xf numFmtId="0" fontId="30" fillId="0" borderId="21" xfId="0" applyFont="1" applyFill="1" applyBorder="1" applyAlignment="1">
      <alignment vertical="center" wrapText="1"/>
    </xf>
    <xf numFmtId="0" fontId="30" fillId="0" borderId="20" xfId="0" applyFont="1" applyFill="1" applyBorder="1" applyAlignment="1">
      <alignment vertical="center"/>
    </xf>
    <xf numFmtId="0" fontId="30" fillId="0" borderId="21" xfId="0" applyFont="1" applyFill="1" applyBorder="1" applyAlignment="1">
      <alignment vertical="center"/>
    </xf>
    <xf numFmtId="0" fontId="31" fillId="0" borderId="0" xfId="0" applyFont="1" applyFill="1" applyBorder="1" applyAlignment="1">
      <alignment horizontal="left" vertical="center"/>
    </xf>
    <xf numFmtId="0" fontId="30" fillId="0" borderId="20" xfId="0" applyNumberFormat="1" applyFont="1" applyFill="1" applyBorder="1" applyAlignment="1">
      <alignment horizontal="left" vertical="center"/>
    </xf>
    <xf numFmtId="49" fontId="30" fillId="0" borderId="20" xfId="0" applyNumberFormat="1" applyFont="1" applyFill="1" applyBorder="1" applyAlignment="1">
      <alignment horizontal="left" vertical="center"/>
    </xf>
    <xf numFmtId="49" fontId="30" fillId="0" borderId="21" xfId="0" applyNumberFormat="1" applyFont="1" applyFill="1" applyBorder="1" applyAlignment="1">
      <alignment horizontal="left" vertical="center"/>
    </xf>
    <xf numFmtId="0" fontId="30" fillId="0" borderId="20" xfId="0" applyFont="1" applyFill="1" applyBorder="1" applyAlignment="1">
      <alignment horizontal="left" vertical="center" wrapText="1"/>
    </xf>
    <xf numFmtId="0" fontId="30" fillId="0" borderId="22" xfId="0" applyFont="1" applyFill="1" applyBorder="1" applyAlignment="1">
      <alignment horizontal="left" vertical="center" wrapText="1"/>
    </xf>
    <xf numFmtId="0" fontId="30" fillId="0" borderId="21" xfId="0" applyFont="1" applyFill="1" applyBorder="1" applyAlignment="1">
      <alignment horizontal="left" vertical="center" wrapText="1"/>
    </xf>
    <xf numFmtId="0" fontId="31" fillId="0" borderId="0" xfId="0" applyFont="1" applyFill="1" applyBorder="1" applyAlignment="1">
      <alignment vertical="center"/>
    </xf>
    <xf numFmtId="0" fontId="30" fillId="0" borderId="1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22" xfId="0" applyFont="1" applyFill="1" applyBorder="1" applyAlignment="1">
      <alignment vertical="center"/>
    </xf>
    <xf numFmtId="0" fontId="30" fillId="0" borderId="19" xfId="0" applyFont="1" applyFill="1" applyBorder="1" applyAlignment="1">
      <alignment vertical="center"/>
    </xf>
    <xf numFmtId="0" fontId="31" fillId="0" borderId="22" xfId="0" applyFont="1" applyFill="1" applyBorder="1" applyAlignment="1">
      <alignment horizontal="left" vertical="center"/>
    </xf>
    <xf numFmtId="0" fontId="30" fillId="0" borderId="2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22" xfId="0" applyFont="1" applyFill="1" applyBorder="1" applyAlignment="1">
      <alignment vertical="center" wrapText="1"/>
    </xf>
    <xf numFmtId="0" fontId="30" fillId="0" borderId="19" xfId="0" applyFont="1" applyFill="1" applyBorder="1" applyAlignment="1">
      <alignment vertical="center" wrapText="1"/>
    </xf>
    <xf numFmtId="0" fontId="30" fillId="0" borderId="24" xfId="0" applyFont="1" applyFill="1" applyBorder="1" applyAlignment="1">
      <alignment horizontal="left" vertical="center"/>
    </xf>
    <xf numFmtId="0" fontId="30" fillId="0" borderId="23"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30" fillId="0" borderId="22" xfId="0" applyFont="1" applyFill="1" applyBorder="1" applyAlignment="1">
      <alignment horizontal="left" vertical="center"/>
    </xf>
    <xf numFmtId="0" fontId="31" fillId="0" borderId="22" xfId="0" applyFont="1" applyFill="1" applyBorder="1" applyAlignment="1">
      <alignment vertical="center"/>
    </xf>
    <xf numFmtId="0" fontId="30" fillId="0" borderId="0" xfId="0" applyFont="1" applyFill="1" applyAlignment="1">
      <alignment horizontal="left" vertical="center"/>
    </xf>
    <xf numFmtId="0" fontId="30" fillId="0" borderId="0" xfId="0" applyFont="1" applyFill="1" applyAlignment="1">
      <alignment horizontal="left" vertical="center" wrapText="1"/>
    </xf>
    <xf numFmtId="0" fontId="33" fillId="0" borderId="22" xfId="0" applyFont="1" applyFill="1" applyBorder="1" applyAlignment="1">
      <alignment vertical="center" wrapText="1"/>
    </xf>
    <xf numFmtId="0" fontId="33" fillId="0" borderId="2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6" xfId="0" applyFont="1" applyFill="1" applyBorder="1" applyAlignment="1">
      <alignment horizontal="left" vertical="center"/>
    </xf>
    <xf numFmtId="0" fontId="9" fillId="0" borderId="11" xfId="0" applyFont="1" applyFill="1" applyBorder="1" applyAlignment="1">
      <alignment horizontal="left" vertical="center" wrapText="1"/>
    </xf>
    <xf numFmtId="49" fontId="9" fillId="0" borderId="5"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19"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0" fontId="19" fillId="0" borderId="13" xfId="0" applyFont="1" applyFill="1" applyBorder="1" applyAlignment="1" applyProtection="1">
      <alignment horizontal="left" vertical="center"/>
    </xf>
    <xf numFmtId="0" fontId="19" fillId="0" borderId="19" xfId="0" applyFont="1" applyFill="1" applyBorder="1" applyAlignment="1" applyProtection="1">
      <alignment horizontal="left" vertical="center"/>
    </xf>
    <xf numFmtId="0" fontId="19" fillId="0" borderId="21" xfId="0" applyFont="1" applyFill="1" applyBorder="1" applyAlignment="1" applyProtection="1">
      <alignment horizontal="left" vertical="center"/>
    </xf>
    <xf numFmtId="0" fontId="19" fillId="0" borderId="21" xfId="0" applyFont="1" applyFill="1" applyBorder="1" applyAlignment="1" applyProtection="1">
      <alignment vertical="center" wrapText="1"/>
    </xf>
    <xf numFmtId="0" fontId="19" fillId="0" borderId="21" xfId="0" applyFont="1" applyFill="1" applyBorder="1" applyAlignment="1" applyProtection="1">
      <alignment vertical="center"/>
    </xf>
    <xf numFmtId="0" fontId="20" fillId="0" borderId="0" xfId="0" applyFont="1" applyFill="1" applyBorder="1" applyAlignment="1" applyProtection="1">
      <alignment horizontal="left" vertical="center"/>
    </xf>
    <xf numFmtId="49" fontId="19" fillId="0" borderId="21" xfId="0" applyNumberFormat="1" applyFont="1" applyFill="1" applyBorder="1" applyAlignment="1" applyProtection="1">
      <alignment horizontal="left" vertical="center"/>
    </xf>
    <xf numFmtId="0" fontId="19" fillId="0" borderId="22"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22" xfId="0" applyFont="1" applyFill="1" applyBorder="1" applyAlignment="1" applyProtection="1">
      <alignment horizontal="center" vertical="center" wrapText="1"/>
    </xf>
    <xf numFmtId="0" fontId="20" fillId="0" borderId="0" xfId="0" applyFont="1" applyFill="1" applyBorder="1" applyAlignment="1" applyProtection="1">
      <alignment vertical="center"/>
    </xf>
    <xf numFmtId="0" fontId="19" fillId="0" borderId="19"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20"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xf>
    <xf numFmtId="0" fontId="19" fillId="0" borderId="23" xfId="0" applyFont="1" applyFill="1" applyBorder="1" applyAlignment="1" applyProtection="1">
      <alignment horizontal="left" vertical="center" wrapText="1"/>
    </xf>
    <xf numFmtId="0" fontId="19" fillId="0" borderId="19" xfId="0" applyFont="1" applyFill="1" applyBorder="1" applyAlignment="1" applyProtection="1">
      <alignment vertical="center"/>
    </xf>
    <xf numFmtId="0" fontId="19" fillId="0" borderId="19" xfId="0" applyFont="1" applyFill="1" applyBorder="1" applyAlignment="1" applyProtection="1">
      <alignment vertical="center" wrapText="1"/>
    </xf>
    <xf numFmtId="0" fontId="19" fillId="0" borderId="19" xfId="0" applyFont="1" applyFill="1" applyBorder="1" applyAlignment="1" applyProtection="1">
      <alignment horizontal="center" vertical="top" wrapText="1"/>
    </xf>
    <xf numFmtId="0" fontId="19" fillId="0" borderId="22" xfId="0" applyFont="1" applyFill="1" applyBorder="1" applyAlignment="1" applyProtection="1">
      <alignment horizontal="left" vertical="center"/>
    </xf>
    <xf numFmtId="0" fontId="20" fillId="0" borderId="22" xfId="0" applyFont="1" applyFill="1" applyBorder="1" applyAlignment="1" applyProtection="1">
      <alignment vertical="center"/>
    </xf>
    <xf numFmtId="0" fontId="21" fillId="0" borderId="0" xfId="0" applyFont="1" applyFill="1" applyBorder="1" applyAlignment="1">
      <alignment horizontal="left" vertical="center"/>
    </xf>
    <xf numFmtId="0" fontId="21" fillId="0" borderId="13"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20"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1" fillId="0" borderId="20" xfId="0" applyFont="1" applyFill="1" applyBorder="1" applyAlignment="1">
      <alignment vertical="center"/>
    </xf>
    <xf numFmtId="0" fontId="21" fillId="0" borderId="21" xfId="0" applyFont="1" applyFill="1" applyBorder="1" applyAlignment="1">
      <alignment vertical="center"/>
    </xf>
    <xf numFmtId="0" fontId="20" fillId="0" borderId="0" xfId="0" applyFont="1" applyFill="1" applyBorder="1" applyAlignment="1">
      <alignment horizontal="left" vertical="center"/>
    </xf>
    <xf numFmtId="49" fontId="21" fillId="0" borderId="20" xfId="0" applyNumberFormat="1" applyFont="1" applyFill="1" applyBorder="1" applyAlignment="1">
      <alignment horizontal="left" vertical="center"/>
    </xf>
    <xf numFmtId="49" fontId="21" fillId="0" borderId="21" xfId="0" applyNumberFormat="1" applyFont="1" applyFill="1" applyBorder="1" applyAlignment="1">
      <alignment horizontal="left" vertical="center"/>
    </xf>
    <xf numFmtId="0" fontId="19" fillId="0" borderId="22"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20" fillId="0" borderId="0" xfId="0" applyFont="1" applyFill="1" applyBorder="1" applyAlignment="1">
      <alignment vertical="center"/>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20" fillId="0" borderId="22" xfId="0" applyFont="1" applyFill="1" applyBorder="1" applyAlignment="1">
      <alignment horizontal="left" vertical="center"/>
    </xf>
    <xf numFmtId="0" fontId="19" fillId="0" borderId="25" xfId="0" applyFont="1" applyFill="1" applyBorder="1" applyAlignment="1">
      <alignment vertical="center" wrapText="1"/>
    </xf>
    <xf numFmtId="0" fontId="19" fillId="0" borderId="6" xfId="0" applyFont="1" applyFill="1" applyBorder="1" applyAlignment="1">
      <alignment vertical="center" wrapText="1"/>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15" xfId="0" applyFont="1" applyFill="1" applyBorder="1" applyAlignment="1">
      <alignment horizontal="left" vertical="center"/>
    </xf>
    <xf numFmtId="0" fontId="10" fillId="0" borderId="13" xfId="0" applyFont="1" applyFill="1" applyBorder="1" applyAlignment="1">
      <alignment horizontal="left"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19" fillId="0" borderId="19" xfId="0" applyFont="1" applyFill="1" applyBorder="1" applyAlignment="1">
      <alignment vertical="center" wrapText="1"/>
    </xf>
    <xf numFmtId="0" fontId="19" fillId="0" borderId="20" xfId="0" applyFont="1" applyFill="1" applyBorder="1" applyAlignment="1">
      <alignment vertical="center" wrapText="1"/>
    </xf>
    <xf numFmtId="0" fontId="9" fillId="0" borderId="17" xfId="0" applyFont="1" applyFill="1" applyBorder="1" applyAlignment="1">
      <alignment horizontal="left" vertical="center"/>
    </xf>
    <xf numFmtId="0" fontId="21" fillId="0" borderId="18" xfId="0" applyFont="1" applyFill="1" applyBorder="1" applyAlignment="1">
      <alignment horizontal="left" vertical="center"/>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20" fillId="0" borderId="22" xfId="0" applyFont="1" applyFill="1" applyBorder="1" applyAlignment="1">
      <alignment vertical="center"/>
    </xf>
    <xf numFmtId="0" fontId="19" fillId="0" borderId="22" xfId="0" applyFont="1" applyFill="1" applyBorder="1" applyAlignment="1">
      <alignment horizontal="left" vertical="center"/>
    </xf>
    <xf numFmtId="0" fontId="21" fillId="0" borderId="22"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2" xfId="0" applyFont="1" applyFill="1" applyBorder="1" applyAlignment="1">
      <alignment horizontal="left" vertical="center"/>
    </xf>
    <xf numFmtId="0" fontId="9" fillId="0" borderId="22"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1"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11" fillId="0" borderId="0" xfId="0" applyFont="1" applyFill="1" applyBorder="1"/>
    <xf numFmtId="0" fontId="9" fillId="0" borderId="0" xfId="0" applyFont="1" applyFill="1" applyBorder="1"/>
    <xf numFmtId="0" fontId="19" fillId="0" borderId="21" xfId="0" applyFont="1" applyFill="1" applyBorder="1" applyAlignment="1">
      <alignment horizontal="left" vertical="center"/>
    </xf>
    <xf numFmtId="0" fontId="20" fillId="0" borderId="0" xfId="0" applyFont="1" applyFill="1" applyAlignment="1">
      <alignment horizontal="left" vertical="center"/>
    </xf>
    <xf numFmtId="0" fontId="19" fillId="0" borderId="4" xfId="0" applyFont="1" applyFill="1" applyBorder="1" applyAlignment="1">
      <alignment horizontal="left" vertical="center" wrapText="1"/>
    </xf>
    <xf numFmtId="0" fontId="19" fillId="0" borderId="4" xfId="0" applyFont="1" applyFill="1" applyBorder="1" applyAlignment="1">
      <alignment horizontal="left" vertical="center"/>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49" fontId="19" fillId="0" borderId="20" xfId="0" applyNumberFormat="1" applyFont="1" applyFill="1" applyBorder="1" applyAlignment="1">
      <alignment horizontal="left" vertical="center" wrapText="1"/>
    </xf>
    <xf numFmtId="0" fontId="19" fillId="0" borderId="0" xfId="0" applyFont="1" applyFill="1" applyBorder="1" applyAlignment="1">
      <alignment vertical="center" wrapText="1"/>
    </xf>
    <xf numFmtId="0" fontId="19" fillId="0" borderId="26"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22" xfId="0" applyFont="1" applyFill="1" applyBorder="1" applyAlignment="1">
      <alignment vertical="center"/>
    </xf>
    <xf numFmtId="0" fontId="19" fillId="0" borderId="13" xfId="0" applyFont="1" applyFill="1" applyBorder="1" applyAlignment="1">
      <alignment vertical="center"/>
    </xf>
    <xf numFmtId="0" fontId="19" fillId="0" borderId="12" xfId="0" applyFont="1" applyFill="1" applyBorder="1" applyAlignment="1">
      <alignment vertical="center"/>
    </xf>
    <xf numFmtId="0" fontId="19" fillId="0" borderId="15" xfId="0" applyFont="1" applyFill="1" applyBorder="1" applyAlignment="1">
      <alignment vertical="center" wrapText="1"/>
    </xf>
    <xf numFmtId="0" fontId="19" fillId="0" borderId="13" xfId="0" applyFont="1" applyFill="1" applyBorder="1" applyAlignment="1">
      <alignment vertical="center" wrapText="1"/>
    </xf>
    <xf numFmtId="0" fontId="19" fillId="0" borderId="22" xfId="0" applyFont="1" applyFill="1" applyBorder="1" applyAlignment="1">
      <alignment vertical="center" wrapText="1"/>
    </xf>
    <xf numFmtId="0" fontId="19" fillId="0" borderId="21"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lef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7" xfId="0" applyFont="1" applyFill="1" applyBorder="1" applyAlignment="1">
      <alignment horizontal="left" vertical="center" wrapText="1"/>
    </xf>
    <xf numFmtId="0" fontId="9" fillId="0" borderId="14" xfId="0" applyFont="1" applyFill="1" applyBorder="1" applyAlignment="1">
      <alignment horizontal="left" vertical="center"/>
    </xf>
    <xf numFmtId="0" fontId="9" fillId="0" borderId="26" xfId="0" applyFont="1" applyFill="1" applyBorder="1" applyAlignment="1">
      <alignment vertical="center"/>
    </xf>
    <xf numFmtId="0" fontId="9" fillId="0" borderId="23" xfId="0" applyFont="1" applyFill="1" applyBorder="1" applyAlignment="1">
      <alignment vertical="center"/>
    </xf>
    <xf numFmtId="0" fontId="9" fillId="0" borderId="0" xfId="0" applyFont="1" applyAlignment="1">
      <alignment horizontal="left" vertical="center" wrapText="1"/>
    </xf>
    <xf numFmtId="0" fontId="9" fillId="0" borderId="22" xfId="0" applyFont="1" applyBorder="1" applyAlignment="1">
      <alignment horizontal="left" vertical="center"/>
    </xf>
    <xf numFmtId="0" fontId="9" fillId="0" borderId="22" xfId="0" applyFont="1" applyBorder="1" applyAlignment="1">
      <alignment horizontal="left" vertical="center" wrapText="1"/>
    </xf>
    <xf numFmtId="0" fontId="9" fillId="0" borderId="0" xfId="0" applyFont="1" applyAlignment="1">
      <alignment horizontal="left" vertical="center"/>
    </xf>
    <xf numFmtId="0" fontId="11" fillId="0" borderId="22"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19" xfId="0" applyFont="1" applyBorder="1" applyAlignment="1">
      <alignment horizontal="left" vertical="center"/>
    </xf>
    <xf numFmtId="0" fontId="19" fillId="0" borderId="23" xfId="0" applyFont="1" applyBorder="1" applyAlignment="1">
      <alignment horizontal="left" wrapText="1"/>
    </xf>
    <xf numFmtId="0" fontId="19" fillId="0" borderId="24"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19" fillId="0" borderId="15" xfId="0" applyFont="1" applyBorder="1" applyAlignment="1">
      <alignment horizontal="left" wrapText="1"/>
    </xf>
    <xf numFmtId="0" fontId="19" fillId="0" borderId="13" xfId="0" applyFont="1" applyBorder="1" applyAlignment="1">
      <alignment horizontal="left" wrapText="1"/>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13" xfId="0" applyFont="1" applyBorder="1" applyAlignment="1">
      <alignment horizontal="left" vertical="center"/>
    </xf>
    <xf numFmtId="0" fontId="9" fillId="0" borderId="12" xfId="0" applyFont="1" applyBorder="1" applyAlignment="1">
      <alignment horizontal="left" vertical="center"/>
    </xf>
    <xf numFmtId="0" fontId="9" fillId="0" borderId="21" xfId="0" applyFont="1" applyBorder="1" applyAlignment="1">
      <alignment horizontal="left" vertical="center" wrapText="1"/>
    </xf>
    <xf numFmtId="0" fontId="9" fillId="0" borderId="25" xfId="0" applyFont="1" applyBorder="1" applyAlignment="1">
      <alignment vertical="center" wrapText="1"/>
    </xf>
    <xf numFmtId="0" fontId="9" fillId="0" borderId="6" xfId="0" applyFont="1" applyBorder="1" applyAlignment="1">
      <alignment vertical="center" wrapText="1"/>
    </xf>
    <xf numFmtId="0" fontId="19" fillId="0" borderId="10" xfId="0" applyFont="1" applyBorder="1" applyAlignment="1">
      <alignment horizontal="left" wrapText="1"/>
    </xf>
    <xf numFmtId="0" fontId="19" fillId="0" borderId="0" xfId="0" applyFont="1" applyBorder="1" applyAlignment="1">
      <alignment horizontal="left"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19" xfId="0" applyFont="1" applyBorder="1" applyAlignment="1">
      <alignment horizontal="left" vertical="center" wrapText="1"/>
    </xf>
    <xf numFmtId="0" fontId="11" fillId="0" borderId="22" xfId="0" applyFont="1" applyBorder="1" applyAlignment="1">
      <alignment horizontal="left" vertical="center"/>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10" xfId="0" applyFont="1" applyBorder="1" applyAlignment="1">
      <alignment horizontal="left" vertical="center" wrapText="1"/>
    </xf>
    <xf numFmtId="0" fontId="19" fillId="0" borderId="0" xfId="0" applyFont="1" applyBorder="1" applyAlignment="1">
      <alignment horizontal="left" vertical="center" wrapText="1"/>
    </xf>
    <xf numFmtId="0" fontId="19" fillId="0" borderId="15" xfId="0" applyFont="1" applyBorder="1" applyAlignment="1">
      <alignment horizontal="left" vertical="center" wrapText="1"/>
    </xf>
    <xf numFmtId="0" fontId="19" fillId="0" borderId="13"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49" fontId="9" fillId="0" borderId="20" xfId="0" applyNumberFormat="1" applyFont="1" applyBorder="1" applyAlignment="1">
      <alignment horizontal="left" vertical="center"/>
    </xf>
    <xf numFmtId="49" fontId="9" fillId="0" borderId="21" xfId="0" applyNumberFormat="1" applyFont="1" applyBorder="1" applyAlignment="1">
      <alignment horizontal="left" vertical="center"/>
    </xf>
    <xf numFmtId="0" fontId="9" fillId="0" borderId="21" xfId="0" applyFont="1" applyBorder="1" applyAlignment="1">
      <alignment vertical="center" wrapText="1"/>
    </xf>
    <xf numFmtId="0" fontId="11" fillId="0" borderId="0" xfId="0" applyFont="1" applyBorder="1" applyAlignment="1">
      <alignment horizontal="center" vertical="center"/>
    </xf>
    <xf numFmtId="0" fontId="19" fillId="0" borderId="23" xfId="0" applyFont="1" applyBorder="1" applyAlignment="1">
      <alignment horizontal="left"/>
    </xf>
    <xf numFmtId="0" fontId="19" fillId="0" borderId="24" xfId="0" applyFont="1" applyBorder="1" applyAlignment="1">
      <alignment horizontal="left"/>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9" fillId="0" borderId="22" xfId="0" applyFont="1" applyBorder="1" applyAlignment="1">
      <alignment vertical="center" wrapText="1"/>
    </xf>
    <xf numFmtId="0" fontId="9" fillId="0" borderId="19" xfId="0" applyFont="1" applyBorder="1" applyAlignment="1">
      <alignment horizontal="left" vertical="center" wrapText="1"/>
    </xf>
    <xf numFmtId="0" fontId="30" fillId="0" borderId="25" xfId="0" applyFont="1" applyFill="1" applyBorder="1" applyAlignment="1">
      <alignment vertical="center" wrapText="1"/>
    </xf>
    <xf numFmtId="0" fontId="30" fillId="0" borderId="6" xfId="0" applyFont="1" applyFill="1" applyBorder="1" applyAlignment="1">
      <alignment vertical="center" wrapText="1"/>
    </xf>
    <xf numFmtId="0" fontId="30" fillId="0" borderId="26" xfId="0" applyFont="1" applyFill="1" applyBorder="1" applyAlignment="1">
      <alignment horizontal="left" vertical="center" wrapText="1"/>
    </xf>
    <xf numFmtId="0" fontId="30" fillId="0" borderId="25" xfId="0" applyFont="1" applyFill="1" applyBorder="1" applyAlignment="1">
      <alignment horizontal="left" vertical="center"/>
    </xf>
    <xf numFmtId="0" fontId="30" fillId="0" borderId="6" xfId="0" applyFont="1" applyFill="1" applyBorder="1" applyAlignment="1">
      <alignment horizontal="left" vertical="center"/>
    </xf>
    <xf numFmtId="0" fontId="30" fillId="0" borderId="12" xfId="0" applyFont="1" applyFill="1" applyBorder="1" applyAlignment="1">
      <alignment horizontal="left" vertical="center"/>
    </xf>
    <xf numFmtId="0" fontId="30" fillId="0" borderId="12" xfId="0" applyFont="1" applyFill="1" applyBorder="1" applyAlignment="1">
      <alignment vertical="center" wrapText="1"/>
    </xf>
    <xf numFmtId="0" fontId="30" fillId="0" borderId="14" xfId="0" applyFont="1" applyFill="1" applyBorder="1" applyAlignment="1">
      <alignment vertical="center" wrapText="1"/>
    </xf>
    <xf numFmtId="0" fontId="30" fillId="0" borderId="15" xfId="0" applyFont="1" applyFill="1" applyBorder="1" applyAlignment="1">
      <alignment vertical="center" wrapText="1"/>
    </xf>
    <xf numFmtId="0" fontId="30" fillId="0" borderId="26" xfId="0" applyFont="1" applyFill="1" applyBorder="1" applyAlignment="1">
      <alignment vertical="center" wrapText="1"/>
    </xf>
    <xf numFmtId="0" fontId="30" fillId="0" borderId="23" xfId="0" applyFont="1" applyFill="1" applyBorder="1" applyAlignment="1">
      <alignment vertical="center" wrapText="1"/>
    </xf>
    <xf numFmtId="0" fontId="19" fillId="0" borderId="26" xfId="0" applyFont="1" applyFill="1" applyBorder="1" applyAlignment="1">
      <alignment horizontal="left" vertical="center"/>
    </xf>
    <xf numFmtId="0" fontId="19" fillId="0" borderId="23" xfId="0" applyFont="1" applyFill="1" applyBorder="1" applyAlignment="1">
      <alignment horizontal="left" vertical="center"/>
    </xf>
    <xf numFmtId="0" fontId="19" fillId="0" borderId="24" xfId="0" applyFont="1" applyFill="1" applyBorder="1" applyAlignment="1">
      <alignment horizontal="left" vertical="center"/>
    </xf>
    <xf numFmtId="0" fontId="19" fillId="0" borderId="21" xfId="0" applyFont="1" applyFill="1" applyBorder="1" applyAlignment="1">
      <alignment vertical="center"/>
    </xf>
    <xf numFmtId="0" fontId="20" fillId="0" borderId="24" xfId="0" applyFont="1" applyFill="1" applyBorder="1" applyAlignment="1">
      <alignment horizontal="left" vertical="center"/>
    </xf>
    <xf numFmtId="0" fontId="19" fillId="0" borderId="24" xfId="0" applyFont="1" applyFill="1" applyBorder="1" applyAlignment="1">
      <alignment horizontal="left" vertical="center" wrapText="1"/>
    </xf>
    <xf numFmtId="0" fontId="19" fillId="0" borderId="12" xfId="0" applyFont="1" applyFill="1" applyBorder="1" applyAlignment="1">
      <alignment vertical="center" wrapText="1"/>
    </xf>
    <xf numFmtId="0" fontId="19" fillId="0" borderId="25" xfId="0" applyFont="1" applyFill="1" applyBorder="1" applyAlignment="1">
      <alignment horizontal="left" vertical="center"/>
    </xf>
    <xf numFmtId="0" fontId="19" fillId="0" borderId="7" xfId="0" applyFont="1" applyFill="1" applyBorder="1" applyAlignment="1">
      <alignment horizontal="left" vertical="center"/>
    </xf>
    <xf numFmtId="0" fontId="19" fillId="0" borderId="14" xfId="0" applyFont="1" applyFill="1" applyBorder="1" applyAlignment="1">
      <alignment horizontal="left" vertical="center"/>
    </xf>
    <xf numFmtId="0" fontId="9" fillId="0" borderId="26" xfId="0" applyFont="1" applyFill="1" applyBorder="1" applyAlignment="1">
      <alignment horizontal="left" vertical="center"/>
    </xf>
    <xf numFmtId="0" fontId="9" fillId="0" borderId="7" xfId="0" applyFont="1" applyFill="1" applyBorder="1" applyAlignment="1">
      <alignment horizontal="left" vertical="center"/>
    </xf>
    <xf numFmtId="0" fontId="9" fillId="0" borderId="14" xfId="0" applyFont="1" applyFill="1" applyBorder="1" applyAlignment="1">
      <alignment vertical="center"/>
    </xf>
    <xf numFmtId="0" fontId="11" fillId="0" borderId="0" xfId="0" applyFont="1" applyAlignment="1">
      <alignment horizontal="center" vertical="center"/>
    </xf>
    <xf numFmtId="0" fontId="9" fillId="0" borderId="22" xfId="0" applyFont="1" applyBorder="1" applyAlignment="1">
      <alignment horizontal="center" vertical="center" wrapText="1"/>
    </xf>
    <xf numFmtId="0" fontId="9" fillId="0" borderId="12" xfId="0" applyFont="1" applyBorder="1" applyAlignment="1">
      <alignmen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15"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26" xfId="0" applyFont="1" applyBorder="1" applyAlignment="1">
      <alignment horizontal="left" vertical="center" wrapText="1"/>
    </xf>
    <xf numFmtId="0" fontId="30" fillId="0" borderId="2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9" xfId="0" applyFont="1" applyFill="1" applyBorder="1" applyAlignment="1">
      <alignment horizontal="left" vertical="center" wrapText="1"/>
    </xf>
    <xf numFmtId="0" fontId="9" fillId="0" borderId="2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Fill="1" applyBorder="1" applyAlignment="1">
      <alignment horizontal="left" vertical="top"/>
    </xf>
    <xf numFmtId="0" fontId="9" fillId="0" borderId="25" xfId="0" applyFont="1" applyFill="1" applyBorder="1" applyAlignment="1">
      <alignment horizontal="left" vertical="top"/>
    </xf>
    <xf numFmtId="0" fontId="9" fillId="0" borderId="13" xfId="0" applyFont="1" applyFill="1" applyBorder="1" applyAlignment="1">
      <alignment horizontal="left" vertical="top"/>
    </xf>
    <xf numFmtId="0" fontId="9" fillId="0" borderId="12" xfId="0" applyFont="1" applyFill="1" applyBorder="1" applyAlignment="1">
      <alignment horizontal="left" vertical="top"/>
    </xf>
    <xf numFmtId="0" fontId="11" fillId="0" borderId="0"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6" xfId="0" applyFont="1" applyBorder="1" applyAlignment="1">
      <alignment vertical="center" wrapText="1"/>
    </xf>
    <xf numFmtId="0" fontId="9" fillId="0" borderId="23" xfId="0" applyFont="1" applyBorder="1" applyAlignment="1">
      <alignment vertical="center" wrapText="1"/>
    </xf>
    <xf numFmtId="0" fontId="9" fillId="0" borderId="25" xfId="0" applyFont="1" applyFill="1" applyBorder="1" applyAlignment="1">
      <alignment horizontal="center" vertical="top" wrapText="1"/>
    </xf>
    <xf numFmtId="0" fontId="9" fillId="0" borderId="6" xfId="0" applyFont="1" applyFill="1" applyBorder="1" applyAlignment="1">
      <alignment horizontal="center" vertical="top" wrapText="1"/>
    </xf>
    <xf numFmtId="49" fontId="9" fillId="0" borderId="21" xfId="0" applyNumberFormat="1" applyFont="1" applyFill="1" applyBorder="1" applyAlignment="1">
      <alignment horizontal="left" vertical="center" wrapText="1"/>
    </xf>
    <xf numFmtId="49" fontId="9" fillId="0" borderId="22" xfId="0" applyNumberFormat="1" applyFont="1" applyFill="1" applyBorder="1" applyAlignment="1">
      <alignment horizontal="left" vertical="center" wrapText="1"/>
    </xf>
    <xf numFmtId="49" fontId="9" fillId="0" borderId="19" xfId="0" applyNumberFormat="1" applyFont="1" applyFill="1" applyBorder="1" applyAlignment="1">
      <alignment horizontal="left" vertical="center" wrapText="1"/>
    </xf>
    <xf numFmtId="0" fontId="11" fillId="2" borderId="22" xfId="0" applyFont="1" applyFill="1" applyBorder="1" applyAlignment="1">
      <alignment horizontal="left" vertical="center"/>
    </xf>
    <xf numFmtId="0" fontId="9" fillId="2"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9" fillId="0" borderId="25" xfId="0" applyFont="1" applyBorder="1" applyAlignment="1">
      <alignment vertical="top" wrapText="1"/>
    </xf>
    <xf numFmtId="0" fontId="9" fillId="0" borderId="6" xfId="0" applyFont="1" applyBorder="1" applyAlignment="1">
      <alignment vertical="top" wrapText="1"/>
    </xf>
    <xf numFmtId="0" fontId="19" fillId="0" borderId="7" xfId="0" applyFont="1" applyBorder="1" applyAlignment="1">
      <alignment horizontal="left"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11" fillId="0" borderId="24" xfId="0" applyFont="1" applyFill="1" applyBorder="1" applyAlignment="1">
      <alignment horizontal="left" vertical="center"/>
    </xf>
    <xf numFmtId="0" fontId="31" fillId="0" borderId="0" xfId="0" applyFont="1" applyAlignment="1">
      <alignment horizontal="center"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19" fillId="0" borderId="20" xfId="0" applyFont="1" applyBorder="1" applyAlignment="1">
      <alignment horizontal="left" vertical="center" wrapText="1"/>
    </xf>
    <xf numFmtId="0" fontId="20" fillId="0" borderId="22" xfId="0" applyFont="1" applyBorder="1" applyAlignment="1">
      <alignment horizontal="left" vertical="center"/>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5" xfId="0" applyFont="1" applyBorder="1" applyAlignment="1">
      <alignment vertical="center" wrapText="1"/>
    </xf>
    <xf numFmtId="0" fontId="19" fillId="0" borderId="6" xfId="0" applyFont="1" applyBorder="1" applyAlignment="1">
      <alignment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19" fillId="0" borderId="19" xfId="0" applyFont="1" applyBorder="1" applyAlignment="1">
      <alignment vertical="center"/>
    </xf>
    <xf numFmtId="0" fontId="19" fillId="0" borderId="20" xfId="0" applyFont="1" applyBorder="1" applyAlignment="1">
      <alignment vertical="center"/>
    </xf>
    <xf numFmtId="0" fontId="19" fillId="0" borderId="19" xfId="0" applyFont="1" applyBorder="1" applyAlignment="1">
      <alignment vertical="center" wrapText="1"/>
    </xf>
    <xf numFmtId="0" fontId="19" fillId="0" borderId="20" xfId="0" applyFont="1" applyBorder="1" applyAlignment="1">
      <alignment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30" fillId="0" borderId="22" xfId="0" applyFont="1" applyBorder="1" applyAlignment="1">
      <alignment horizontal="left" vertical="center"/>
    </xf>
    <xf numFmtId="0" fontId="20" fillId="0" borderId="22" xfId="0" applyFont="1" applyBorder="1" applyAlignment="1">
      <alignmen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1" fillId="0" borderId="13" xfId="0" applyFont="1" applyFill="1" applyBorder="1" applyAlignment="1">
      <alignment vertical="center"/>
    </xf>
    <xf numFmtId="0" fontId="9" fillId="0" borderId="24" xfId="0" applyFont="1" applyFill="1" applyBorder="1" applyAlignment="1">
      <alignment horizontal="left" vertical="top" wrapText="1"/>
    </xf>
    <xf numFmtId="0" fontId="19" fillId="0" borderId="21" xfId="0"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30" fillId="0" borderId="20" xfId="0" applyFont="1" applyBorder="1" applyAlignment="1">
      <alignment horizontal="left" vertical="center" wrapText="1"/>
    </xf>
    <xf numFmtId="0" fontId="30" fillId="0" borderId="21" xfId="0" applyFont="1" applyBorder="1" applyAlignment="1">
      <alignment horizontal="left" vertical="center" wrapText="1"/>
    </xf>
    <xf numFmtId="0" fontId="30" fillId="0" borderId="15"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0" xfId="0" applyFont="1" applyBorder="1" applyAlignment="1">
      <alignment horizontal="left" vertical="center" wrapText="1"/>
    </xf>
    <xf numFmtId="0" fontId="30" fillId="0" borderId="0" xfId="0" applyFont="1" applyBorder="1" applyAlignment="1">
      <alignment horizontal="left" vertical="center" wrapText="1"/>
    </xf>
    <xf numFmtId="0" fontId="30" fillId="0" borderId="7" xfId="0" applyFont="1" applyBorder="1" applyAlignment="1">
      <alignment horizontal="left" vertical="center" wrapText="1"/>
    </xf>
    <xf numFmtId="0" fontId="30" fillId="0" borderId="26" xfId="0" applyFont="1" applyBorder="1" applyAlignment="1">
      <alignment horizontal="left" vertical="center" wrapText="1"/>
    </xf>
    <xf numFmtId="0" fontId="30" fillId="0" borderId="23" xfId="0" applyFont="1" applyBorder="1" applyAlignment="1">
      <alignment horizontal="left" vertical="center" wrapText="1"/>
    </xf>
    <xf numFmtId="0" fontId="30" fillId="0" borderId="22" xfId="0" applyFont="1" applyBorder="1" applyAlignment="1">
      <alignment horizontal="left" vertical="center" wrapText="1"/>
    </xf>
    <xf numFmtId="0" fontId="19" fillId="0" borderId="12" xfId="0" applyFont="1" applyBorder="1" applyAlignment="1">
      <alignment vertical="center" wrapText="1"/>
    </xf>
    <xf numFmtId="0" fontId="19" fillId="0" borderId="26" xfId="0" applyFont="1" applyBorder="1" applyAlignment="1">
      <alignment horizontal="left" vertical="center" wrapText="1"/>
    </xf>
    <xf numFmtId="0" fontId="19" fillId="0" borderId="14" xfId="0" applyFont="1" applyBorder="1" applyAlignment="1">
      <alignment horizontal="left"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49" fontId="19" fillId="0" borderId="20"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9" fillId="0" borderId="22" xfId="0" applyNumberFormat="1" applyFont="1" applyBorder="1" applyAlignment="1">
      <alignment horizontal="left" vertical="center" wrapText="1"/>
    </xf>
    <xf numFmtId="49" fontId="19" fillId="0" borderId="19" xfId="0" applyNumberFormat="1" applyFont="1" applyBorder="1" applyAlignment="1">
      <alignment horizontal="left" vertical="center" wrapText="1"/>
    </xf>
    <xf numFmtId="0" fontId="41" fillId="0" borderId="22" xfId="0" applyFont="1" applyBorder="1" applyAlignment="1">
      <alignment horizontal="left" vertical="center" wrapText="1"/>
    </xf>
    <xf numFmtId="0" fontId="41" fillId="0" borderId="19" xfId="0" applyFont="1" applyBorder="1" applyAlignment="1">
      <alignment horizontal="left" vertical="center" wrapText="1"/>
    </xf>
    <xf numFmtId="0" fontId="41" fillId="0" borderId="20" xfId="0" applyFont="1" applyBorder="1" applyAlignment="1">
      <alignment horizontal="left" vertical="center" wrapText="1"/>
    </xf>
    <xf numFmtId="0" fontId="41" fillId="0" borderId="20" xfId="0" applyFont="1" applyBorder="1" applyAlignment="1">
      <alignment horizontal="left" vertical="center"/>
    </xf>
    <xf numFmtId="0" fontId="41" fillId="0" borderId="21" xfId="0" applyFont="1" applyBorder="1" applyAlignment="1">
      <alignment horizontal="left" vertical="center"/>
    </xf>
    <xf numFmtId="0" fontId="40" fillId="0" borderId="19" xfId="0" applyFont="1" applyBorder="1" applyAlignment="1">
      <alignment horizontal="left" vertical="center"/>
    </xf>
    <xf numFmtId="0" fontId="40" fillId="0" borderId="20" xfId="0" applyFont="1" applyBorder="1" applyAlignment="1">
      <alignment horizontal="left" vertical="center"/>
    </xf>
    <xf numFmtId="0" fontId="40" fillId="0" borderId="20" xfId="0" applyFont="1" applyBorder="1" applyAlignment="1">
      <alignment horizontal="left" vertical="center" wrapText="1"/>
    </xf>
    <xf numFmtId="0" fontId="40" fillId="0" borderId="21" xfId="0" applyFont="1" applyBorder="1" applyAlignment="1">
      <alignment horizontal="left" vertical="center" wrapText="1"/>
    </xf>
    <xf numFmtId="0" fontId="19" fillId="0" borderId="0" xfId="0" applyFont="1" applyBorder="1" applyAlignment="1">
      <alignment horizontal="left" vertical="center"/>
    </xf>
    <xf numFmtId="0" fontId="19" fillId="0" borderId="13" xfId="0" applyFont="1" applyBorder="1" applyAlignment="1">
      <alignment horizontal="left" vertical="center"/>
    </xf>
    <xf numFmtId="0" fontId="30" fillId="0" borderId="21"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30" fillId="0" borderId="14"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1" fillId="0" borderId="13"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9" fillId="0" borderId="21" xfId="0" applyFont="1" applyFill="1" applyBorder="1" applyAlignment="1">
      <alignment horizontal="left" wrapText="1"/>
    </xf>
    <xf numFmtId="0" fontId="9" fillId="0" borderId="22" xfId="0" applyFont="1" applyFill="1" applyBorder="1" applyAlignment="1">
      <alignment horizontal="left" wrapText="1"/>
    </xf>
    <xf numFmtId="0" fontId="31" fillId="0" borderId="0" xfId="0" applyFont="1" applyFill="1" applyAlignment="1">
      <alignment horizontal="left" vertical="center"/>
    </xf>
    <xf numFmtId="0" fontId="31" fillId="0" borderId="0" xfId="0" applyFont="1" applyFill="1" applyAlignment="1">
      <alignment vertical="center"/>
    </xf>
    <xf numFmtId="0" fontId="22" fillId="0" borderId="20" xfId="0" applyFont="1" applyFill="1" applyBorder="1" applyAlignment="1">
      <alignment horizontal="left" vertical="center" wrapText="1"/>
    </xf>
    <xf numFmtId="0" fontId="9" fillId="0" borderId="22" xfId="0" applyFont="1" applyBorder="1" applyAlignment="1">
      <alignment vertical="center"/>
    </xf>
    <xf numFmtId="0" fontId="9" fillId="0" borderId="26" xfId="0" applyFont="1" applyBorder="1" applyAlignment="1">
      <alignment vertical="center"/>
    </xf>
    <xf numFmtId="0" fontId="9" fillId="0" borderId="23" xfId="0" applyFont="1" applyBorder="1" applyAlignment="1">
      <alignment vertical="center"/>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23" xfId="0" applyFont="1" applyFill="1" applyBorder="1" applyAlignment="1">
      <alignment horizontal="left" vertical="top"/>
    </xf>
    <xf numFmtId="0" fontId="9" fillId="0" borderId="23"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1" xfId="0" quotePrefix="1" applyFont="1" applyFill="1" applyBorder="1" applyAlignment="1">
      <alignment horizontal="left" vertical="center" wrapText="1"/>
    </xf>
    <xf numFmtId="0" fontId="9" fillId="0" borderId="25" xfId="0" applyFont="1" applyFill="1" applyBorder="1" applyAlignment="1">
      <alignment vertical="top" wrapText="1"/>
    </xf>
    <xf numFmtId="0" fontId="9" fillId="0" borderId="6" xfId="0" applyFont="1" applyFill="1" applyBorder="1" applyAlignment="1">
      <alignment vertical="top" wrapText="1"/>
    </xf>
    <xf numFmtId="0" fontId="9" fillId="0" borderId="12" xfId="0" applyFont="1" applyFill="1" applyBorder="1" applyAlignment="1">
      <alignment vertical="top" wrapText="1"/>
    </xf>
    <xf numFmtId="0" fontId="9" fillId="0" borderId="21" xfId="0" quotePrefix="1" applyFont="1" applyFill="1" applyBorder="1" applyAlignment="1">
      <alignment horizontal="left" vertical="center"/>
    </xf>
    <xf numFmtId="0" fontId="9" fillId="0" borderId="14" xfId="0" quotePrefix="1" applyFont="1" applyFill="1" applyBorder="1" applyAlignment="1">
      <alignment horizontal="left" vertical="center"/>
    </xf>
    <xf numFmtId="0" fontId="9" fillId="0" borderId="26" xfId="0" applyFont="1" applyFill="1" applyBorder="1" applyAlignment="1">
      <alignment horizontal="center" vertical="center" wrapText="1"/>
    </xf>
    <xf numFmtId="0" fontId="46" fillId="0" borderId="0" xfId="0" applyFont="1" applyBorder="1" applyAlignment="1">
      <alignment horizontal="center" vertical="center"/>
    </xf>
    <xf numFmtId="0" fontId="1" fillId="0" borderId="0" xfId="0" applyFont="1" applyAlignment="1">
      <alignment horizontal="left" vertical="top"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zoomScale="90" zoomScaleNormal="90" zoomScaleSheetLayoutView="91" workbookViewId="0"/>
  </sheetViews>
  <sheetFormatPr defaultColWidth="8.88671875" defaultRowHeight="13.8"/>
  <cols>
    <col min="1" max="1" width="2.88671875" style="56" customWidth="1"/>
    <col min="2" max="3" width="6.88671875" style="56" customWidth="1"/>
    <col min="4" max="4" width="10.6640625" style="56" customWidth="1"/>
    <col min="5" max="5" width="26.44140625" style="56" customWidth="1"/>
    <col min="6" max="6" width="17.88671875" style="56" customWidth="1"/>
    <col min="7" max="7" width="14.5546875" style="60" customWidth="1"/>
    <col min="8" max="8" width="8.88671875" style="60"/>
    <col min="9" max="16384" width="8.88671875" style="56"/>
  </cols>
  <sheetData>
    <row r="1" spans="1:9" ht="10.35" customHeight="1"/>
    <row r="2" spans="1:9" s="63" customFormat="1">
      <c r="A2" s="608" t="s">
        <v>267</v>
      </c>
      <c r="B2" s="608"/>
      <c r="C2" s="608"/>
      <c r="D2" s="608"/>
      <c r="E2" s="608"/>
      <c r="F2" s="608"/>
      <c r="G2" s="608"/>
    </row>
    <row r="3" spans="1:9" ht="10.35" customHeight="1"/>
    <row r="4" spans="1:9" s="63" customFormat="1" ht="15" customHeight="1">
      <c r="A4" s="609" t="s">
        <v>268</v>
      </c>
      <c r="B4" s="609"/>
      <c r="C4" s="609"/>
      <c r="D4" s="609"/>
      <c r="E4" s="609"/>
      <c r="F4" s="609"/>
      <c r="G4" s="609"/>
    </row>
    <row r="5" spans="1:9" s="91" customFormat="1" ht="17.100000000000001" customHeight="1">
      <c r="A5" s="609" t="s">
        <v>269</v>
      </c>
      <c r="B5" s="609"/>
      <c r="C5" s="609"/>
      <c r="D5" s="609"/>
      <c r="E5" s="609"/>
      <c r="F5" s="609"/>
      <c r="G5" s="609"/>
    </row>
    <row r="6" spans="1:9" ht="10.35" customHeight="1"/>
    <row r="7" spans="1:9" s="63" customFormat="1" ht="15" customHeight="1">
      <c r="A7" s="63" t="s">
        <v>138</v>
      </c>
      <c r="E7" s="609"/>
      <c r="F7" s="609"/>
      <c r="G7" s="609"/>
    </row>
    <row r="8" spans="1:9" s="91" customFormat="1" ht="17.100000000000001" customHeight="1">
      <c r="A8" s="610" t="s">
        <v>270</v>
      </c>
      <c r="B8" s="610"/>
      <c r="C8" s="610"/>
      <c r="D8" s="610"/>
      <c r="E8" s="610"/>
      <c r="F8" s="610"/>
      <c r="G8" s="610"/>
    </row>
    <row r="9" spans="1:9" ht="32.25" customHeight="1">
      <c r="A9" s="587" t="s">
        <v>271</v>
      </c>
      <c r="B9" s="588"/>
      <c r="C9" s="588"/>
      <c r="D9" s="588"/>
      <c r="E9" s="606" t="s">
        <v>272</v>
      </c>
      <c r="F9" s="607"/>
      <c r="G9" s="607"/>
    </row>
    <row r="10" spans="1:9" ht="17.100000000000001" customHeight="1">
      <c r="A10" s="587" t="s">
        <v>273</v>
      </c>
      <c r="B10" s="588"/>
      <c r="C10" s="588"/>
      <c r="D10" s="588"/>
      <c r="E10" s="591" t="s">
        <v>274</v>
      </c>
      <c r="F10" s="591"/>
      <c r="G10" s="592"/>
    </row>
    <row r="11" spans="1:9" ht="17.100000000000001" customHeight="1">
      <c r="A11" s="587" t="s">
        <v>275</v>
      </c>
      <c r="B11" s="588"/>
      <c r="C11" s="588"/>
      <c r="D11" s="588"/>
      <c r="E11" s="604" t="s">
        <v>276</v>
      </c>
      <c r="F11" s="605"/>
      <c r="G11" s="605"/>
    </row>
    <row r="12" spans="1:9" ht="17.100000000000001" customHeight="1">
      <c r="A12" s="587" t="s">
        <v>277</v>
      </c>
      <c r="B12" s="588"/>
      <c r="C12" s="588"/>
      <c r="D12" s="588"/>
      <c r="E12" s="591" t="s">
        <v>139</v>
      </c>
      <c r="F12" s="591"/>
      <c r="G12" s="592"/>
      <c r="H12" s="56"/>
    </row>
    <row r="13" spans="1:9" ht="17.100000000000001" customHeight="1">
      <c r="A13" s="587" t="s">
        <v>278</v>
      </c>
      <c r="B13" s="588"/>
      <c r="C13" s="588"/>
      <c r="D13" s="588"/>
      <c r="E13" s="591" t="s">
        <v>279</v>
      </c>
      <c r="F13" s="591"/>
      <c r="G13" s="592"/>
      <c r="H13" s="56"/>
    </row>
    <row r="14" spans="1:9" ht="17.100000000000001" customHeight="1">
      <c r="A14" s="587" t="s">
        <v>280</v>
      </c>
      <c r="B14" s="588"/>
      <c r="C14" s="588"/>
      <c r="D14" s="588"/>
      <c r="E14" s="592" t="s">
        <v>281</v>
      </c>
      <c r="F14" s="593"/>
      <c r="G14" s="593"/>
      <c r="H14" s="56"/>
    </row>
    <row r="15" spans="1:9" ht="17.100000000000001" customHeight="1">
      <c r="A15" s="587" t="s">
        <v>282</v>
      </c>
      <c r="B15" s="588"/>
      <c r="C15" s="588"/>
      <c r="D15" s="588"/>
      <c r="E15" s="592" t="s">
        <v>283</v>
      </c>
      <c r="F15" s="593"/>
      <c r="G15" s="593"/>
      <c r="H15" s="56"/>
    </row>
    <row r="16" spans="1:9" s="60" customFormat="1" ht="17.100000000000001" customHeight="1">
      <c r="A16" s="594" t="s">
        <v>284</v>
      </c>
      <c r="B16" s="594"/>
      <c r="C16" s="594"/>
      <c r="D16" s="595"/>
      <c r="E16" s="600" t="s">
        <v>285</v>
      </c>
      <c r="F16" s="600"/>
      <c r="G16" s="601"/>
      <c r="I16" s="92"/>
    </row>
    <row r="17" spans="1:9" s="60" customFormat="1" ht="35.25" customHeight="1">
      <c r="A17" s="596"/>
      <c r="B17" s="596"/>
      <c r="C17" s="596"/>
      <c r="D17" s="597"/>
      <c r="E17" s="602" t="s">
        <v>2975</v>
      </c>
      <c r="F17" s="603"/>
      <c r="G17" s="603"/>
      <c r="I17" s="92"/>
    </row>
    <row r="18" spans="1:9" s="60" customFormat="1" ht="17.100000000000001" customHeight="1">
      <c r="A18" s="596"/>
      <c r="B18" s="596"/>
      <c r="C18" s="596"/>
      <c r="D18" s="597"/>
      <c r="E18" s="600" t="s">
        <v>292</v>
      </c>
      <c r="F18" s="600"/>
      <c r="G18" s="601"/>
      <c r="I18" s="92"/>
    </row>
    <row r="19" spans="1:9" s="60" customFormat="1" ht="36.75" customHeight="1">
      <c r="A19" s="598"/>
      <c r="B19" s="598"/>
      <c r="C19" s="598"/>
      <c r="D19" s="599"/>
      <c r="E19" s="602" t="s">
        <v>2976</v>
      </c>
      <c r="F19" s="603"/>
      <c r="G19" s="603"/>
      <c r="I19" s="92"/>
    </row>
    <row r="20" spans="1:9" ht="17.100000000000001" customHeight="1">
      <c r="A20" s="587" t="s">
        <v>286</v>
      </c>
      <c r="B20" s="588"/>
      <c r="C20" s="588"/>
      <c r="D20" s="588"/>
      <c r="E20" s="588"/>
      <c r="F20" s="588"/>
      <c r="G20" s="93">
        <v>7</v>
      </c>
    </row>
    <row r="21" spans="1:9" ht="17.100000000000001" customHeight="1">
      <c r="A21" s="585" t="s">
        <v>287</v>
      </c>
      <c r="B21" s="586"/>
      <c r="C21" s="586"/>
      <c r="D21" s="586"/>
      <c r="E21" s="586"/>
      <c r="F21" s="586"/>
      <c r="G21" s="93">
        <v>210</v>
      </c>
    </row>
    <row r="22" spans="1:9" ht="51.75" customHeight="1">
      <c r="A22" s="585" t="s">
        <v>288</v>
      </c>
      <c r="B22" s="586"/>
      <c r="C22" s="586"/>
      <c r="D22" s="586"/>
      <c r="E22" s="586"/>
      <c r="F22" s="586"/>
      <c r="G22" s="94">
        <v>118.4</v>
      </c>
    </row>
    <row r="23" spans="1:9" ht="31.35" customHeight="1">
      <c r="A23" s="585" t="s">
        <v>289</v>
      </c>
      <c r="B23" s="586"/>
      <c r="C23" s="586"/>
      <c r="D23" s="586"/>
      <c r="E23" s="586"/>
      <c r="F23" s="586"/>
      <c r="G23" s="93">
        <v>9</v>
      </c>
    </row>
    <row r="24" spans="1:9" ht="17.100000000000001" customHeight="1">
      <c r="A24" s="587" t="s">
        <v>290</v>
      </c>
      <c r="B24" s="588"/>
      <c r="C24" s="588"/>
      <c r="D24" s="588"/>
      <c r="E24" s="588"/>
      <c r="F24" s="588"/>
      <c r="G24" s="93">
        <v>2500</v>
      </c>
    </row>
    <row r="25" spans="1:9" ht="31.35" hidden="1" customHeight="1">
      <c r="A25" s="589" t="s">
        <v>291</v>
      </c>
      <c r="B25" s="590"/>
      <c r="C25" s="590"/>
      <c r="D25" s="590"/>
      <c r="E25" s="590"/>
      <c r="F25" s="590"/>
      <c r="G25" s="443">
        <v>0.9</v>
      </c>
    </row>
    <row r="26" spans="1:9" ht="10.35" customHeight="1">
      <c r="A26" s="60"/>
      <c r="B26" s="60"/>
      <c r="C26" s="60"/>
      <c r="D26" s="60"/>
      <c r="E26" s="60"/>
      <c r="F26" s="60"/>
    </row>
    <row r="27" spans="1:9">
      <c r="A27" s="60"/>
      <c r="B27" s="441"/>
      <c r="C27" s="60"/>
      <c r="D27" s="60"/>
      <c r="E27" s="60"/>
      <c r="F27" s="60"/>
    </row>
    <row r="28" spans="1:9">
      <c r="B28" s="95"/>
    </row>
    <row r="29" spans="1:9">
      <c r="B29" s="95"/>
    </row>
    <row r="30" spans="1:9">
      <c r="B30" s="95"/>
    </row>
    <row r="31" spans="1:9">
      <c r="B31" s="95"/>
    </row>
  </sheetData>
  <mergeCells count="30">
    <mergeCell ref="A9:D9"/>
    <mergeCell ref="E9:G9"/>
    <mergeCell ref="A2:G2"/>
    <mergeCell ref="A4:G4"/>
    <mergeCell ref="A5:G5"/>
    <mergeCell ref="E7:G7"/>
    <mergeCell ref="A8:G8"/>
    <mergeCell ref="A10:D10"/>
    <mergeCell ref="E10:G10"/>
    <mergeCell ref="A11:D11"/>
    <mergeCell ref="E11:G11"/>
    <mergeCell ref="A12:D12"/>
    <mergeCell ref="E12:G12"/>
    <mergeCell ref="A20:F20"/>
    <mergeCell ref="A13:D13"/>
    <mergeCell ref="E13:G13"/>
    <mergeCell ref="A14:D14"/>
    <mergeCell ref="E14:G14"/>
    <mergeCell ref="A15:D15"/>
    <mergeCell ref="E15:G15"/>
    <mergeCell ref="A16:D19"/>
    <mergeCell ref="E16:G16"/>
    <mergeCell ref="E17:G17"/>
    <mergeCell ref="E18:G18"/>
    <mergeCell ref="E19:G19"/>
    <mergeCell ref="A21:F21"/>
    <mergeCell ref="A22:F22"/>
    <mergeCell ref="A23:F23"/>
    <mergeCell ref="A24:F24"/>
    <mergeCell ref="A25:F2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zoomScaleSheetLayoutView="100" workbookViewId="0"/>
  </sheetViews>
  <sheetFormatPr defaultColWidth="8.88671875" defaultRowHeight="13.8"/>
  <cols>
    <col min="1" max="2" width="10.5546875" style="206" customWidth="1"/>
    <col min="3" max="6" width="8.88671875" style="206" customWidth="1"/>
    <col min="7" max="7" width="17.5546875" style="206" customWidth="1"/>
    <col min="8" max="8" width="13" style="206" customWidth="1"/>
    <col min="9" max="9" width="9.5546875" style="206" customWidth="1"/>
    <col min="10" max="10" width="2.5546875" style="45" customWidth="1"/>
    <col min="11" max="16384" width="8.88671875" style="206"/>
  </cols>
  <sheetData>
    <row r="1" spans="1:10" s="227" customFormat="1" ht="10.35" customHeight="1"/>
    <row r="2" spans="1:10" s="348" customFormat="1">
      <c r="A2" s="812" t="s">
        <v>326</v>
      </c>
      <c r="B2" s="812"/>
      <c r="C2" s="812"/>
      <c r="D2" s="812"/>
      <c r="E2" s="812"/>
      <c r="F2" s="812"/>
      <c r="G2" s="812"/>
      <c r="H2" s="812"/>
      <c r="I2" s="812"/>
    </row>
    <row r="3" spans="1:10" s="227" customFormat="1" ht="10.35" customHeight="1"/>
    <row r="4" spans="1:10" s="334" customFormat="1">
      <c r="A4" s="334" t="s">
        <v>327</v>
      </c>
      <c r="J4" s="352"/>
    </row>
    <row r="5" spans="1:10" s="334" customFormat="1" ht="17.399999999999999" customHeight="1">
      <c r="A5" s="732" t="s">
        <v>32</v>
      </c>
      <c r="B5" s="732"/>
      <c r="C5" s="732"/>
      <c r="D5" s="732"/>
      <c r="E5" s="732"/>
      <c r="F5" s="732"/>
      <c r="G5" s="732"/>
      <c r="H5" s="732"/>
      <c r="I5" s="732"/>
      <c r="J5" s="352"/>
    </row>
    <row r="6" spans="1:10" ht="17.399999999999999" customHeight="1">
      <c r="A6" s="780" t="s">
        <v>10</v>
      </c>
      <c r="B6" s="781"/>
      <c r="C6" s="781"/>
      <c r="D6" s="782">
        <v>3</v>
      </c>
      <c r="E6" s="807"/>
      <c r="F6" s="807"/>
      <c r="G6" s="807"/>
      <c r="H6" s="807"/>
      <c r="I6" s="807"/>
    </row>
    <row r="7" spans="1:10" ht="17.399999999999999" customHeight="1">
      <c r="A7" s="780" t="s">
        <v>9</v>
      </c>
      <c r="B7" s="781"/>
      <c r="C7" s="781"/>
      <c r="D7" s="775" t="s">
        <v>514</v>
      </c>
      <c r="E7" s="732"/>
      <c r="F7" s="732"/>
      <c r="G7" s="732"/>
      <c r="H7" s="732"/>
      <c r="I7" s="732"/>
    </row>
    <row r="8" spans="1:10" ht="17.399999999999999" customHeight="1">
      <c r="A8" s="780" t="s">
        <v>13</v>
      </c>
      <c r="B8" s="781"/>
      <c r="C8" s="781"/>
      <c r="D8" s="775" t="s">
        <v>403</v>
      </c>
      <c r="E8" s="732"/>
      <c r="F8" s="732"/>
      <c r="G8" s="732"/>
      <c r="H8" s="732"/>
      <c r="I8" s="732"/>
    </row>
    <row r="9" spans="1:10" ht="17.399999999999999" customHeight="1">
      <c r="A9" s="780" t="s">
        <v>330</v>
      </c>
      <c r="B9" s="781"/>
      <c r="C9" s="781"/>
      <c r="D9" s="775" t="s">
        <v>331</v>
      </c>
      <c r="E9" s="732"/>
      <c r="F9" s="732"/>
      <c r="G9" s="732"/>
      <c r="H9" s="732"/>
      <c r="I9" s="732"/>
    </row>
    <row r="10" spans="1:10">
      <c r="A10" s="502"/>
      <c r="B10" s="502"/>
      <c r="C10" s="502"/>
      <c r="D10" s="502"/>
      <c r="E10" s="502"/>
      <c r="F10" s="502"/>
      <c r="G10" s="502"/>
      <c r="H10" s="502"/>
      <c r="I10" s="502"/>
    </row>
    <row r="11" spans="1:10">
      <c r="A11" s="787" t="s">
        <v>138</v>
      </c>
      <c r="B11" s="787"/>
      <c r="C11" s="787"/>
      <c r="D11" s="787"/>
      <c r="E11" s="787"/>
      <c r="F11" s="787"/>
      <c r="G11" s="787"/>
      <c r="H11" s="787"/>
      <c r="I11" s="787"/>
    </row>
    <row r="12" spans="1:10" ht="17.399999999999999" customHeight="1">
      <c r="A12" s="732" t="s">
        <v>2916</v>
      </c>
      <c r="B12" s="732"/>
      <c r="C12" s="732"/>
      <c r="D12" s="732"/>
      <c r="E12" s="732"/>
      <c r="F12" s="732"/>
      <c r="G12" s="732"/>
      <c r="H12" s="732"/>
      <c r="I12" s="732"/>
    </row>
    <row r="13" spans="1:10" ht="17.399999999999999" customHeight="1">
      <c r="A13" s="780" t="s">
        <v>277</v>
      </c>
      <c r="B13" s="781"/>
      <c r="C13" s="781"/>
      <c r="D13" s="781"/>
      <c r="E13" s="781"/>
      <c r="F13" s="782" t="s">
        <v>139</v>
      </c>
      <c r="G13" s="807"/>
      <c r="H13" s="807"/>
      <c r="I13" s="807"/>
    </row>
    <row r="14" spans="1:10" ht="17.399999999999999" customHeight="1">
      <c r="A14" s="780" t="s">
        <v>332</v>
      </c>
      <c r="B14" s="781"/>
      <c r="C14" s="781"/>
      <c r="D14" s="781"/>
      <c r="E14" s="781"/>
      <c r="F14" s="782" t="s">
        <v>333</v>
      </c>
      <c r="G14" s="807"/>
      <c r="H14" s="807"/>
      <c r="I14" s="807"/>
    </row>
    <row r="15" spans="1:10" ht="17.399999999999999" customHeight="1">
      <c r="A15" s="780" t="s">
        <v>334</v>
      </c>
      <c r="B15" s="781"/>
      <c r="C15" s="781"/>
      <c r="D15" s="781"/>
      <c r="E15" s="781"/>
      <c r="F15" s="775">
        <v>1</v>
      </c>
      <c r="G15" s="732"/>
      <c r="H15" s="732"/>
      <c r="I15" s="732"/>
    </row>
    <row r="16" spans="1:10" ht="17.399999999999999" customHeight="1">
      <c r="A16" s="780" t="s">
        <v>282</v>
      </c>
      <c r="B16" s="781"/>
      <c r="C16" s="781"/>
      <c r="D16" s="781"/>
      <c r="E16" s="781"/>
      <c r="F16" s="775" t="s">
        <v>283</v>
      </c>
      <c r="G16" s="732"/>
      <c r="H16" s="732"/>
      <c r="I16" s="732"/>
    </row>
    <row r="17" spans="1:10" ht="14.1" customHeight="1">
      <c r="A17" s="457"/>
      <c r="B17" s="457"/>
      <c r="C17" s="457"/>
      <c r="D17" s="457"/>
      <c r="E17" s="457"/>
      <c r="F17" s="457"/>
      <c r="G17" s="457"/>
      <c r="H17" s="457"/>
      <c r="I17" s="457"/>
    </row>
    <row r="18" spans="1:10">
      <c r="A18" s="813" t="s">
        <v>336</v>
      </c>
      <c r="B18" s="813"/>
      <c r="C18" s="813"/>
      <c r="D18" s="813"/>
      <c r="E18" s="813"/>
      <c r="F18" s="813"/>
      <c r="G18" s="813"/>
      <c r="H18" s="813"/>
      <c r="I18" s="813"/>
    </row>
    <row r="19" spans="1:10">
      <c r="A19" s="814" t="s">
        <v>337</v>
      </c>
      <c r="B19" s="814"/>
      <c r="C19" s="815" t="s">
        <v>269</v>
      </c>
      <c r="D19" s="808"/>
      <c r="E19" s="808"/>
      <c r="F19" s="808"/>
      <c r="G19" s="808"/>
      <c r="H19" s="808"/>
      <c r="I19" s="808"/>
    </row>
    <row r="20" spans="1:10" ht="35.25" customHeight="1">
      <c r="A20" s="773"/>
      <c r="B20" s="773"/>
      <c r="C20" s="775" t="s">
        <v>515</v>
      </c>
      <c r="D20" s="732"/>
      <c r="E20" s="732"/>
      <c r="F20" s="732"/>
      <c r="G20" s="732"/>
      <c r="H20" s="732"/>
      <c r="I20" s="732"/>
    </row>
    <row r="21" spans="1:10">
      <c r="A21" s="502"/>
      <c r="B21" s="502"/>
      <c r="C21" s="502"/>
      <c r="D21" s="502"/>
      <c r="E21" s="502"/>
      <c r="F21" s="502"/>
      <c r="G21" s="502"/>
      <c r="H21" s="502"/>
      <c r="I21" s="502"/>
    </row>
    <row r="22" spans="1:10">
      <c r="A22" s="793" t="s">
        <v>339</v>
      </c>
      <c r="B22" s="793"/>
      <c r="C22" s="793"/>
      <c r="D22" s="793"/>
      <c r="E22" s="502"/>
      <c r="F22" s="502"/>
      <c r="G22" s="502"/>
      <c r="H22" s="502"/>
      <c r="I22" s="502"/>
    </row>
    <row r="23" spans="1:10">
      <c r="A23" s="751" t="s">
        <v>141</v>
      </c>
      <c r="B23" s="794" t="s">
        <v>142</v>
      </c>
      <c r="C23" s="794"/>
      <c r="D23" s="794"/>
      <c r="E23" s="794"/>
      <c r="F23" s="794"/>
      <c r="G23" s="794"/>
      <c r="H23" s="794" t="s">
        <v>340</v>
      </c>
      <c r="I23" s="752"/>
    </row>
    <row r="24" spans="1:10" ht="27.6">
      <c r="A24" s="751"/>
      <c r="B24" s="794"/>
      <c r="C24" s="794"/>
      <c r="D24" s="794"/>
      <c r="E24" s="794"/>
      <c r="F24" s="794"/>
      <c r="G24" s="794"/>
      <c r="H24" s="468" t="s">
        <v>341</v>
      </c>
      <c r="I24" s="469" t="s">
        <v>145</v>
      </c>
    </row>
    <row r="25" spans="1:10" s="334" customFormat="1" ht="17.850000000000001" customHeight="1">
      <c r="A25" s="816" t="s">
        <v>146</v>
      </c>
      <c r="B25" s="817"/>
      <c r="C25" s="817"/>
      <c r="D25" s="817"/>
      <c r="E25" s="817"/>
      <c r="F25" s="817"/>
      <c r="G25" s="817"/>
      <c r="H25" s="817"/>
      <c r="I25" s="818"/>
      <c r="J25" s="352"/>
    </row>
    <row r="26" spans="1:10" s="217" customFormat="1" ht="36.75" customHeight="1">
      <c r="A26" s="467" t="s">
        <v>516</v>
      </c>
      <c r="B26" s="819" t="s">
        <v>517</v>
      </c>
      <c r="C26" s="819"/>
      <c r="D26" s="819"/>
      <c r="E26" s="819"/>
      <c r="F26" s="819"/>
      <c r="G26" s="819"/>
      <c r="H26" s="468" t="s">
        <v>151</v>
      </c>
      <c r="I26" s="469" t="s">
        <v>154</v>
      </c>
      <c r="J26" s="40"/>
    </row>
    <row r="27" spans="1:10" ht="25.5" customHeight="1">
      <c r="A27" s="467" t="s">
        <v>518</v>
      </c>
      <c r="B27" s="819" t="s">
        <v>519</v>
      </c>
      <c r="C27" s="819"/>
      <c r="D27" s="819"/>
      <c r="E27" s="819"/>
      <c r="F27" s="819"/>
      <c r="G27" s="819"/>
      <c r="H27" s="294" t="s">
        <v>151</v>
      </c>
      <c r="I27" s="250" t="s">
        <v>154</v>
      </c>
    </row>
    <row r="28" spans="1:10" ht="36.75" customHeight="1">
      <c r="A28" s="467" t="s">
        <v>520</v>
      </c>
      <c r="B28" s="819" t="s">
        <v>521</v>
      </c>
      <c r="C28" s="819"/>
      <c r="D28" s="819"/>
      <c r="E28" s="819"/>
      <c r="F28" s="819"/>
      <c r="G28" s="819"/>
      <c r="H28" s="294" t="s">
        <v>171</v>
      </c>
      <c r="I28" s="250" t="s">
        <v>173</v>
      </c>
    </row>
    <row r="29" spans="1:10" s="334" customFormat="1" ht="17.850000000000001" customHeight="1">
      <c r="A29" s="816" t="s">
        <v>255</v>
      </c>
      <c r="B29" s="817"/>
      <c r="C29" s="817"/>
      <c r="D29" s="817"/>
      <c r="E29" s="817"/>
      <c r="F29" s="817"/>
      <c r="G29" s="817"/>
      <c r="H29" s="817"/>
      <c r="I29" s="818"/>
      <c r="J29" s="352"/>
    </row>
    <row r="30" spans="1:10" ht="41.25" customHeight="1">
      <c r="A30" s="467" t="s">
        <v>522</v>
      </c>
      <c r="B30" s="783" t="s">
        <v>523</v>
      </c>
      <c r="C30" s="783"/>
      <c r="D30" s="783"/>
      <c r="E30" s="783"/>
      <c r="F30" s="783"/>
      <c r="G30" s="783"/>
      <c r="H30" s="294" t="s">
        <v>190</v>
      </c>
      <c r="I30" s="250" t="s">
        <v>524</v>
      </c>
    </row>
    <row r="31" spans="1:10" s="334" customFormat="1" ht="17.850000000000001" customHeight="1">
      <c r="A31" s="816" t="s">
        <v>352</v>
      </c>
      <c r="B31" s="817"/>
      <c r="C31" s="817"/>
      <c r="D31" s="817"/>
      <c r="E31" s="817"/>
      <c r="F31" s="817"/>
      <c r="G31" s="817"/>
      <c r="H31" s="817"/>
      <c r="I31" s="818"/>
      <c r="J31" s="352"/>
    </row>
    <row r="32" spans="1:10" ht="49.5" customHeight="1">
      <c r="A32" s="467" t="s">
        <v>525</v>
      </c>
      <c r="B32" s="791" t="s">
        <v>526</v>
      </c>
      <c r="C32" s="791"/>
      <c r="D32" s="791"/>
      <c r="E32" s="791"/>
      <c r="F32" s="791"/>
      <c r="G32" s="791"/>
      <c r="H32" s="294" t="s">
        <v>236</v>
      </c>
      <c r="I32" s="250" t="s">
        <v>524</v>
      </c>
    </row>
    <row r="33" spans="1:10" ht="5.25" customHeight="1">
      <c r="A33" s="502"/>
      <c r="B33" s="502"/>
      <c r="C33" s="502"/>
      <c r="D33" s="502"/>
      <c r="E33" s="502"/>
      <c r="F33" s="502"/>
      <c r="G33" s="502"/>
      <c r="H33" s="502"/>
      <c r="I33" s="502"/>
    </row>
    <row r="34" spans="1:10">
      <c r="A34" s="494" t="s">
        <v>355</v>
      </c>
      <c r="B34" s="502"/>
      <c r="C34" s="502"/>
      <c r="D34" s="502"/>
      <c r="E34" s="502"/>
      <c r="F34" s="502"/>
      <c r="G34" s="502"/>
      <c r="H34" s="502"/>
      <c r="I34" s="502"/>
    </row>
    <row r="35" spans="1:10" s="334" customFormat="1" ht="17.850000000000001" customHeight="1">
      <c r="A35" s="795" t="s">
        <v>356</v>
      </c>
      <c r="B35" s="795"/>
      <c r="C35" s="795"/>
      <c r="D35" s="795"/>
      <c r="E35" s="795"/>
      <c r="F35" s="795"/>
      <c r="G35" s="795"/>
      <c r="H35" s="242">
        <v>20</v>
      </c>
      <c r="I35" s="464" t="s">
        <v>357</v>
      </c>
      <c r="J35" s="352"/>
    </row>
    <row r="36" spans="1:10" ht="20.100000000000001" customHeight="1">
      <c r="A36" s="796" t="s">
        <v>358</v>
      </c>
      <c r="B36" s="805" t="s">
        <v>538</v>
      </c>
      <c r="C36" s="805"/>
      <c r="D36" s="805"/>
      <c r="E36" s="805"/>
      <c r="F36" s="805"/>
      <c r="G36" s="805"/>
      <c r="H36" s="805"/>
      <c r="I36" s="806"/>
    </row>
    <row r="37" spans="1:10" ht="20.100000000000001" customHeight="1">
      <c r="A37" s="754"/>
      <c r="B37" s="786" t="s">
        <v>539</v>
      </c>
      <c r="C37" s="820"/>
      <c r="D37" s="820"/>
      <c r="E37" s="820"/>
      <c r="F37" s="820"/>
      <c r="G37" s="820"/>
      <c r="H37" s="820"/>
      <c r="I37" s="820"/>
    </row>
    <row r="38" spans="1:10" ht="20.100000000000001" customHeight="1">
      <c r="A38" s="754"/>
      <c r="B38" s="821" t="s">
        <v>540</v>
      </c>
      <c r="C38" s="822"/>
      <c r="D38" s="822"/>
      <c r="E38" s="822"/>
      <c r="F38" s="822"/>
      <c r="G38" s="822"/>
      <c r="H38" s="822"/>
      <c r="I38" s="822"/>
    </row>
    <row r="39" spans="1:10" ht="20.100000000000001" customHeight="1">
      <c r="A39" s="754"/>
      <c r="B39" s="786" t="s">
        <v>541</v>
      </c>
      <c r="C39" s="820"/>
      <c r="D39" s="820"/>
      <c r="E39" s="820"/>
      <c r="F39" s="820"/>
      <c r="G39" s="820"/>
      <c r="H39" s="820"/>
      <c r="I39" s="820"/>
    </row>
    <row r="40" spans="1:10" ht="20.100000000000001" customHeight="1">
      <c r="A40" s="754"/>
      <c r="B40" s="821" t="s">
        <v>542</v>
      </c>
      <c r="C40" s="822"/>
      <c r="D40" s="822"/>
      <c r="E40" s="822"/>
      <c r="F40" s="822"/>
      <c r="G40" s="822"/>
      <c r="H40" s="822"/>
      <c r="I40" s="822"/>
    </row>
    <row r="41" spans="1:10" ht="20.100000000000001" customHeight="1">
      <c r="A41" s="754"/>
      <c r="B41" s="786" t="s">
        <v>543</v>
      </c>
      <c r="C41" s="820"/>
      <c r="D41" s="820"/>
      <c r="E41" s="820"/>
      <c r="F41" s="820"/>
      <c r="G41" s="820"/>
      <c r="H41" s="820"/>
      <c r="I41" s="820"/>
    </row>
    <row r="42" spans="1:10" ht="20.100000000000001" customHeight="1">
      <c r="A42" s="754"/>
      <c r="B42" s="821" t="s">
        <v>544</v>
      </c>
      <c r="C42" s="822"/>
      <c r="D42" s="822"/>
      <c r="E42" s="822"/>
      <c r="F42" s="822"/>
      <c r="G42" s="822"/>
      <c r="H42" s="822"/>
      <c r="I42" s="822"/>
    </row>
    <row r="43" spans="1:10" ht="20.100000000000001" customHeight="1">
      <c r="A43" s="754"/>
      <c r="B43" s="786" t="s">
        <v>545</v>
      </c>
      <c r="C43" s="820"/>
      <c r="D43" s="820"/>
      <c r="E43" s="820"/>
      <c r="F43" s="820"/>
      <c r="G43" s="820"/>
      <c r="H43" s="820"/>
      <c r="I43" s="820"/>
    </row>
    <row r="44" spans="1:10" ht="22.5" customHeight="1">
      <c r="A44" s="797" t="s">
        <v>366</v>
      </c>
      <c r="B44" s="785"/>
      <c r="C44" s="785"/>
      <c r="D44" s="785" t="s">
        <v>546</v>
      </c>
      <c r="E44" s="785"/>
      <c r="F44" s="785"/>
      <c r="G44" s="785"/>
      <c r="H44" s="785"/>
      <c r="I44" s="786"/>
    </row>
    <row r="45" spans="1:10" ht="32.25" customHeight="1">
      <c r="A45" s="823" t="s">
        <v>367</v>
      </c>
      <c r="B45" s="823"/>
      <c r="C45" s="796"/>
      <c r="D45" s="799" t="s">
        <v>527</v>
      </c>
      <c r="E45" s="799"/>
      <c r="F45" s="799"/>
      <c r="G45" s="799"/>
      <c r="H45" s="799"/>
      <c r="I45" s="800"/>
    </row>
    <row r="46" spans="1:10" s="334" customFormat="1" ht="17.850000000000001" customHeight="1">
      <c r="A46" s="795" t="s">
        <v>368</v>
      </c>
      <c r="B46" s="795"/>
      <c r="C46" s="795"/>
      <c r="D46" s="795"/>
      <c r="E46" s="795"/>
      <c r="F46" s="795"/>
      <c r="G46" s="795"/>
      <c r="H46" s="242">
        <v>25</v>
      </c>
      <c r="I46" s="464" t="s">
        <v>357</v>
      </c>
      <c r="J46" s="352"/>
    </row>
    <row r="47" spans="1:10" ht="20.100000000000001" customHeight="1">
      <c r="A47" s="796" t="s">
        <v>358</v>
      </c>
      <c r="B47" s="805" t="s">
        <v>547</v>
      </c>
      <c r="C47" s="805"/>
      <c r="D47" s="805"/>
      <c r="E47" s="805"/>
      <c r="F47" s="805"/>
      <c r="G47" s="805"/>
      <c r="H47" s="805"/>
      <c r="I47" s="806"/>
    </row>
    <row r="48" spans="1:10" ht="20.100000000000001" customHeight="1">
      <c r="A48" s="754"/>
      <c r="B48" s="792" t="s">
        <v>548</v>
      </c>
      <c r="C48" s="790"/>
      <c r="D48" s="790"/>
      <c r="E48" s="790"/>
      <c r="F48" s="790"/>
      <c r="G48" s="790"/>
      <c r="H48" s="790"/>
      <c r="I48" s="790"/>
    </row>
    <row r="49" spans="1:11" ht="20.100000000000001" customHeight="1">
      <c r="A49" s="754"/>
      <c r="B49" s="771" t="s">
        <v>549</v>
      </c>
      <c r="C49" s="814"/>
      <c r="D49" s="814"/>
      <c r="E49" s="814"/>
      <c r="F49" s="814"/>
      <c r="G49" s="814"/>
      <c r="H49" s="814"/>
      <c r="I49" s="814"/>
    </row>
    <row r="50" spans="1:11" ht="20.100000000000001" customHeight="1">
      <c r="A50" s="754"/>
      <c r="B50" s="792" t="s">
        <v>550</v>
      </c>
      <c r="C50" s="790"/>
      <c r="D50" s="790"/>
      <c r="E50" s="790"/>
      <c r="F50" s="790"/>
      <c r="G50" s="790"/>
      <c r="H50" s="790"/>
      <c r="I50" s="790"/>
    </row>
    <row r="51" spans="1:11" ht="20.100000000000001" customHeight="1">
      <c r="A51" s="754"/>
      <c r="B51" s="771" t="s">
        <v>551</v>
      </c>
      <c r="C51" s="814"/>
      <c r="D51" s="814"/>
      <c r="E51" s="814"/>
      <c r="F51" s="814"/>
      <c r="G51" s="814"/>
      <c r="H51" s="814"/>
      <c r="I51" s="814"/>
    </row>
    <row r="52" spans="1:11" ht="22.5" customHeight="1">
      <c r="A52" s="797" t="s">
        <v>366</v>
      </c>
      <c r="B52" s="785"/>
      <c r="C52" s="785"/>
      <c r="D52" s="785" t="s">
        <v>552</v>
      </c>
      <c r="E52" s="785"/>
      <c r="F52" s="785"/>
      <c r="G52" s="785"/>
      <c r="H52" s="785"/>
      <c r="I52" s="786"/>
    </row>
    <row r="53" spans="1:11">
      <c r="A53" s="824" t="s">
        <v>367</v>
      </c>
      <c r="B53" s="824"/>
      <c r="C53" s="825"/>
      <c r="D53" s="799" t="s">
        <v>528</v>
      </c>
      <c r="E53" s="799"/>
      <c r="F53" s="799"/>
      <c r="G53" s="799"/>
      <c r="H53" s="799"/>
      <c r="I53" s="800"/>
    </row>
    <row r="54" spans="1:11">
      <c r="A54" s="773"/>
      <c r="B54" s="773"/>
      <c r="C54" s="826"/>
      <c r="D54" s="760" t="s">
        <v>529</v>
      </c>
      <c r="E54" s="827"/>
      <c r="F54" s="827"/>
      <c r="G54" s="827"/>
      <c r="H54" s="827"/>
      <c r="I54" s="827"/>
    </row>
    <row r="55" spans="1:11" ht="7.5" customHeight="1">
      <c r="A55" s="502"/>
      <c r="B55" s="502"/>
      <c r="C55" s="502"/>
      <c r="D55" s="502"/>
      <c r="E55" s="502"/>
      <c r="F55" s="502"/>
      <c r="G55" s="502"/>
      <c r="H55" s="502"/>
      <c r="I55" s="502"/>
    </row>
    <row r="56" spans="1:11">
      <c r="A56" s="494" t="s">
        <v>369</v>
      </c>
      <c r="B56" s="502"/>
      <c r="C56" s="502"/>
      <c r="D56" s="502"/>
      <c r="E56" s="502"/>
      <c r="F56" s="502"/>
      <c r="G56" s="502"/>
      <c r="H56" s="502"/>
      <c r="I56" s="502"/>
    </row>
    <row r="57" spans="1:11" ht="33.75" customHeight="1">
      <c r="A57" s="828" t="s">
        <v>370</v>
      </c>
      <c r="B57" s="829"/>
      <c r="C57" s="791" t="s">
        <v>530</v>
      </c>
      <c r="D57" s="791"/>
      <c r="E57" s="791"/>
      <c r="F57" s="791"/>
      <c r="G57" s="791"/>
      <c r="H57" s="791"/>
      <c r="I57" s="792"/>
      <c r="K57" s="361"/>
    </row>
    <row r="58" spans="1:11" ht="33.75" customHeight="1">
      <c r="A58" s="830"/>
      <c r="B58" s="831"/>
      <c r="C58" s="791" t="s">
        <v>531</v>
      </c>
      <c r="D58" s="791"/>
      <c r="E58" s="791"/>
      <c r="F58" s="791"/>
      <c r="G58" s="791"/>
      <c r="H58" s="791"/>
      <c r="I58" s="792"/>
      <c r="K58" s="361"/>
    </row>
    <row r="59" spans="1:11" ht="26.4" customHeight="1">
      <c r="A59" s="828" t="s">
        <v>373</v>
      </c>
      <c r="B59" s="829"/>
      <c r="C59" s="791" t="s">
        <v>532</v>
      </c>
      <c r="D59" s="791"/>
      <c r="E59" s="791"/>
      <c r="F59" s="791"/>
      <c r="G59" s="791"/>
      <c r="H59" s="791"/>
      <c r="I59" s="792"/>
    </row>
    <row r="60" spans="1:11" ht="36" customHeight="1">
      <c r="A60" s="830"/>
      <c r="B60" s="831"/>
      <c r="C60" s="791" t="s">
        <v>533</v>
      </c>
      <c r="D60" s="791"/>
      <c r="E60" s="791"/>
      <c r="F60" s="791"/>
      <c r="G60" s="791"/>
      <c r="H60" s="791"/>
      <c r="I60" s="792"/>
      <c r="K60" s="362"/>
    </row>
    <row r="61" spans="1:11">
      <c r="A61" s="502"/>
      <c r="B61" s="502"/>
      <c r="C61" s="502"/>
      <c r="D61" s="502"/>
      <c r="E61" s="502"/>
      <c r="F61" s="502"/>
      <c r="G61" s="502"/>
      <c r="H61" s="502"/>
      <c r="I61" s="502"/>
    </row>
    <row r="62" spans="1:11">
      <c r="A62" s="494" t="s">
        <v>375</v>
      </c>
      <c r="B62" s="494"/>
      <c r="C62" s="494"/>
      <c r="D62" s="494"/>
      <c r="E62" s="494"/>
      <c r="F62" s="494"/>
      <c r="G62" s="494"/>
      <c r="H62" s="502"/>
      <c r="I62" s="502"/>
    </row>
    <row r="63" spans="1:11" ht="20.100000000000001" customHeight="1">
      <c r="A63" s="480" t="s">
        <v>534</v>
      </c>
      <c r="B63" s="790" t="s">
        <v>535</v>
      </c>
      <c r="C63" s="790"/>
      <c r="D63" s="790"/>
      <c r="E63" s="790"/>
      <c r="F63" s="790"/>
      <c r="G63" s="790"/>
      <c r="H63" s="251">
        <v>2</v>
      </c>
      <c r="I63" s="465" t="s">
        <v>536</v>
      </c>
    </row>
    <row r="64" spans="1:11">
      <c r="A64" s="480" t="s">
        <v>534</v>
      </c>
      <c r="B64" s="807" t="s">
        <v>537</v>
      </c>
      <c r="C64" s="807"/>
      <c r="D64" s="807"/>
      <c r="E64" s="807"/>
      <c r="F64" s="807"/>
      <c r="G64" s="807"/>
      <c r="H64" s="254">
        <v>1</v>
      </c>
      <c r="I64" s="465" t="s">
        <v>536</v>
      </c>
    </row>
    <row r="65" spans="1:9">
      <c r="A65" s="480"/>
      <c r="B65" s="463"/>
      <c r="C65" s="463"/>
      <c r="D65" s="463"/>
      <c r="E65" s="463"/>
      <c r="F65" s="463"/>
      <c r="G65" s="463"/>
      <c r="H65" s="254"/>
      <c r="I65" s="465"/>
    </row>
    <row r="66" spans="1:9">
      <c r="A66" s="811" t="s">
        <v>379</v>
      </c>
      <c r="B66" s="811"/>
      <c r="C66" s="811"/>
      <c r="D66" s="811"/>
      <c r="E66" s="811"/>
      <c r="F66" s="811"/>
      <c r="G66" s="811"/>
      <c r="H66" s="296"/>
      <c r="I66" s="465"/>
    </row>
    <row r="67" spans="1:9" ht="14.4" customHeight="1">
      <c r="A67" s="790" t="s">
        <v>380</v>
      </c>
      <c r="B67" s="790"/>
      <c r="C67" s="790"/>
      <c r="D67" s="790"/>
      <c r="E67" s="790"/>
      <c r="F67" s="465">
        <f>SUM(F68:F73)</f>
        <v>50</v>
      </c>
      <c r="G67" s="465" t="s">
        <v>357</v>
      </c>
      <c r="H67" s="254">
        <f>F67/25</f>
        <v>2</v>
      </c>
      <c r="I67" s="465" t="s">
        <v>536</v>
      </c>
    </row>
    <row r="68" spans="1:9" ht="14.4" customHeight="1">
      <c r="A68" s="502" t="s">
        <v>12</v>
      </c>
      <c r="B68" s="807" t="s">
        <v>14</v>
      </c>
      <c r="C68" s="807"/>
      <c r="D68" s="807"/>
      <c r="E68" s="807"/>
      <c r="F68" s="465">
        <v>20</v>
      </c>
      <c r="G68" s="465" t="s">
        <v>357</v>
      </c>
      <c r="H68" s="298"/>
      <c r="I68" s="471"/>
    </row>
    <row r="69" spans="1:9" ht="14.4" customHeight="1">
      <c r="A69" s="502"/>
      <c r="B69" s="807" t="s">
        <v>381</v>
      </c>
      <c r="C69" s="807"/>
      <c r="D69" s="807"/>
      <c r="E69" s="807"/>
      <c r="F69" s="465">
        <v>25</v>
      </c>
      <c r="G69" s="465" t="s">
        <v>357</v>
      </c>
      <c r="H69" s="298"/>
      <c r="I69" s="471"/>
    </row>
    <row r="70" spans="1:9" ht="14.4" customHeight="1">
      <c r="A70" s="502"/>
      <c r="B70" s="807" t="s">
        <v>382</v>
      </c>
      <c r="C70" s="807"/>
      <c r="D70" s="807"/>
      <c r="E70" s="807"/>
      <c r="F70" s="465">
        <v>3</v>
      </c>
      <c r="G70" s="465" t="s">
        <v>357</v>
      </c>
      <c r="H70" s="298"/>
      <c r="I70" s="471"/>
    </row>
    <row r="71" spans="1:9" ht="14.4" customHeight="1">
      <c r="A71" s="502"/>
      <c r="B71" s="807" t="s">
        <v>383</v>
      </c>
      <c r="C71" s="807"/>
      <c r="D71" s="807"/>
      <c r="E71" s="807"/>
      <c r="F71" s="465">
        <v>0</v>
      </c>
      <c r="G71" s="465" t="s">
        <v>357</v>
      </c>
      <c r="H71" s="298"/>
      <c r="I71" s="471"/>
    </row>
    <row r="72" spans="1:9" ht="14.4" customHeight="1">
      <c r="A72" s="502"/>
      <c r="B72" s="807" t="s">
        <v>384</v>
      </c>
      <c r="C72" s="807"/>
      <c r="D72" s="807"/>
      <c r="E72" s="807"/>
      <c r="F72" s="465">
        <v>0</v>
      </c>
      <c r="G72" s="465" t="s">
        <v>357</v>
      </c>
      <c r="H72" s="298"/>
      <c r="I72" s="471"/>
    </row>
    <row r="73" spans="1:9" ht="14.4" customHeight="1">
      <c r="A73" s="502"/>
      <c r="B73" s="807" t="s">
        <v>385</v>
      </c>
      <c r="C73" s="807"/>
      <c r="D73" s="807"/>
      <c r="E73" s="807"/>
      <c r="F73" s="465">
        <v>2</v>
      </c>
      <c r="G73" s="465" t="s">
        <v>357</v>
      </c>
      <c r="H73" s="298"/>
      <c r="I73" s="471"/>
    </row>
    <row r="74" spans="1:9" ht="33.75" customHeight="1">
      <c r="A74" s="790" t="s">
        <v>386</v>
      </c>
      <c r="B74" s="790"/>
      <c r="C74" s="790"/>
      <c r="D74" s="790"/>
      <c r="E74" s="790"/>
      <c r="F74" s="465">
        <v>0</v>
      </c>
      <c r="G74" s="465" t="s">
        <v>357</v>
      </c>
      <c r="H74" s="254">
        <v>0</v>
      </c>
      <c r="I74" s="465" t="s">
        <v>536</v>
      </c>
    </row>
    <row r="75" spans="1:9" ht="14.4" customHeight="1">
      <c r="A75" s="807" t="s">
        <v>387</v>
      </c>
      <c r="B75" s="807"/>
      <c r="C75" s="807"/>
      <c r="D75" s="807"/>
      <c r="E75" s="807"/>
      <c r="F75" s="465">
        <v>24</v>
      </c>
      <c r="G75" s="465" t="s">
        <v>357</v>
      </c>
      <c r="H75" s="254">
        <f>F75/25</f>
        <v>0.96</v>
      </c>
      <c r="I75" s="465" t="s">
        <v>536</v>
      </c>
    </row>
  </sheetData>
  <mergeCells count="80">
    <mergeCell ref="B73:E73"/>
    <mergeCell ref="A74:E74"/>
    <mergeCell ref="A75:E75"/>
    <mergeCell ref="A67:E67"/>
    <mergeCell ref="B68:E68"/>
    <mergeCell ref="B69:E69"/>
    <mergeCell ref="B70:E70"/>
    <mergeCell ref="B71:E71"/>
    <mergeCell ref="B72:E72"/>
    <mergeCell ref="A66:G66"/>
    <mergeCell ref="A52:C52"/>
    <mergeCell ref="D52:I52"/>
    <mergeCell ref="A53:C54"/>
    <mergeCell ref="D53:I53"/>
    <mergeCell ref="D54:I54"/>
    <mergeCell ref="A57:B58"/>
    <mergeCell ref="C57:I57"/>
    <mergeCell ref="C58:I58"/>
    <mergeCell ref="A59:B60"/>
    <mergeCell ref="C59:I59"/>
    <mergeCell ref="C60:I60"/>
    <mergeCell ref="B63:G63"/>
    <mergeCell ref="B64:G64"/>
    <mergeCell ref="A47:A51"/>
    <mergeCell ref="B47:I47"/>
    <mergeCell ref="B48:I48"/>
    <mergeCell ref="B49:I49"/>
    <mergeCell ref="B50:I50"/>
    <mergeCell ref="B51:I51"/>
    <mergeCell ref="A44:C44"/>
    <mergeCell ref="D44:I44"/>
    <mergeCell ref="A45:C45"/>
    <mergeCell ref="D45:I45"/>
    <mergeCell ref="A46:G46"/>
    <mergeCell ref="A31:I31"/>
    <mergeCell ref="B32:G32"/>
    <mergeCell ref="A35:G35"/>
    <mergeCell ref="A36:A43"/>
    <mergeCell ref="B36:I36"/>
    <mergeCell ref="B37:I37"/>
    <mergeCell ref="B38:I38"/>
    <mergeCell ref="B39:I39"/>
    <mergeCell ref="B40:I40"/>
    <mergeCell ref="B41:I41"/>
    <mergeCell ref="B42:I42"/>
    <mergeCell ref="B43:I43"/>
    <mergeCell ref="B30:G30"/>
    <mergeCell ref="A18:I18"/>
    <mergeCell ref="A19:B20"/>
    <mergeCell ref="C19:I19"/>
    <mergeCell ref="C20:I20"/>
    <mergeCell ref="A22:D22"/>
    <mergeCell ref="A23:A24"/>
    <mergeCell ref="B23:G24"/>
    <mergeCell ref="H23:I23"/>
    <mergeCell ref="A25:I25"/>
    <mergeCell ref="B26:G26"/>
    <mergeCell ref="B27:G27"/>
    <mergeCell ref="B28:G28"/>
    <mergeCell ref="A29:I29"/>
    <mergeCell ref="A14:E14"/>
    <mergeCell ref="F14:I14"/>
    <mergeCell ref="A15:E15"/>
    <mergeCell ref="F15:I15"/>
    <mergeCell ref="A16:E16"/>
    <mergeCell ref="F16:I16"/>
    <mergeCell ref="A9:C9"/>
    <mergeCell ref="D9:I9"/>
    <mergeCell ref="A11:I11"/>
    <mergeCell ref="A12:I12"/>
    <mergeCell ref="A13:E13"/>
    <mergeCell ref="F13:I13"/>
    <mergeCell ref="A2:I2"/>
    <mergeCell ref="A8:C8"/>
    <mergeCell ref="D8:I8"/>
    <mergeCell ref="A5:I5"/>
    <mergeCell ref="A6:C6"/>
    <mergeCell ref="D6:I6"/>
    <mergeCell ref="A7:C7"/>
    <mergeCell ref="D7:I7"/>
  </mergeCell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Normal="100" zoomScaleSheetLayoutView="124" workbookViewId="0"/>
  </sheetViews>
  <sheetFormatPr defaultColWidth="8.88671875" defaultRowHeight="13.8"/>
  <cols>
    <col min="1" max="1" width="9.109375" style="227" customWidth="1"/>
    <col min="2" max="2" width="11.88671875" style="227" customWidth="1"/>
    <col min="3" max="3" width="5.88671875" style="227" customWidth="1"/>
    <col min="4" max="4" width="21.88671875" style="227" customWidth="1"/>
    <col min="5" max="5" width="9.109375" style="227" customWidth="1"/>
    <col min="6" max="6" width="8.88671875" style="227" customWidth="1"/>
    <col min="7" max="7" width="12.88671875" style="227" customWidth="1"/>
    <col min="8" max="8" width="9.88671875" style="227" customWidth="1"/>
    <col min="9" max="16384" width="8.88671875" style="227"/>
  </cols>
  <sheetData>
    <row r="1" spans="1:8" ht="10.35" customHeight="1"/>
    <row r="2" spans="1:8" s="348" customFormat="1">
      <c r="A2" s="812" t="s">
        <v>326</v>
      </c>
      <c r="B2" s="812"/>
      <c r="C2" s="812"/>
      <c r="D2" s="812"/>
      <c r="E2" s="812"/>
      <c r="F2" s="812"/>
      <c r="G2" s="812"/>
      <c r="H2" s="812"/>
    </row>
    <row r="3" spans="1:8" ht="10.35" customHeight="1"/>
    <row r="4" spans="1:8" ht="15" customHeight="1">
      <c r="A4" s="348" t="s">
        <v>327</v>
      </c>
    </row>
    <row r="5" spans="1:8" ht="17.850000000000001" customHeight="1">
      <c r="A5" s="833" t="s">
        <v>33</v>
      </c>
      <c r="B5" s="833"/>
      <c r="C5" s="833"/>
      <c r="D5" s="833"/>
      <c r="E5" s="833"/>
      <c r="F5" s="833"/>
      <c r="G5" s="833"/>
      <c r="H5" s="833"/>
    </row>
    <row r="6" spans="1:8" ht="17.850000000000001" customHeight="1">
      <c r="A6" s="834" t="s">
        <v>10</v>
      </c>
      <c r="B6" s="835"/>
      <c r="C6" s="835"/>
      <c r="D6" s="835">
        <v>3</v>
      </c>
      <c r="E6" s="835"/>
      <c r="F6" s="835"/>
      <c r="G6" s="835"/>
      <c r="H6" s="836"/>
    </row>
    <row r="7" spans="1:8" ht="17.850000000000001" customHeight="1">
      <c r="A7" s="834" t="s">
        <v>9</v>
      </c>
      <c r="B7" s="835"/>
      <c r="C7" s="835"/>
      <c r="D7" s="837" t="s">
        <v>328</v>
      </c>
      <c r="E7" s="837"/>
      <c r="F7" s="837"/>
      <c r="G7" s="837"/>
      <c r="H7" s="838"/>
    </row>
    <row r="8" spans="1:8" ht="17.850000000000001" customHeight="1">
      <c r="A8" s="834" t="s">
        <v>13</v>
      </c>
      <c r="B8" s="835"/>
      <c r="C8" s="835"/>
      <c r="D8" s="839" t="s">
        <v>403</v>
      </c>
      <c r="E8" s="839"/>
      <c r="F8" s="839"/>
      <c r="G8" s="839"/>
      <c r="H8" s="840"/>
    </row>
    <row r="9" spans="1:8" ht="17.850000000000001" customHeight="1">
      <c r="A9" s="834" t="s">
        <v>330</v>
      </c>
      <c r="B9" s="835"/>
      <c r="C9" s="835"/>
      <c r="D9" s="839" t="s">
        <v>553</v>
      </c>
      <c r="E9" s="839"/>
      <c r="F9" s="839"/>
      <c r="G9" s="839"/>
      <c r="H9" s="840"/>
    </row>
    <row r="10" spans="1:8" ht="10.35" customHeight="1">
      <c r="A10" s="226"/>
      <c r="B10" s="226"/>
      <c r="C10" s="226"/>
      <c r="D10" s="226"/>
      <c r="E10" s="226"/>
      <c r="F10" s="226"/>
      <c r="G10" s="226"/>
      <c r="H10" s="226"/>
    </row>
    <row r="11" spans="1:8" ht="15" customHeight="1">
      <c r="A11" s="841" t="s">
        <v>138</v>
      </c>
      <c r="B11" s="841"/>
      <c r="C11" s="841"/>
      <c r="D11" s="841"/>
      <c r="E11" s="841"/>
      <c r="F11" s="841"/>
      <c r="G11" s="841"/>
      <c r="H11" s="841"/>
    </row>
    <row r="12" spans="1:8" ht="17.850000000000001" customHeight="1">
      <c r="A12" s="832" t="s">
        <v>2917</v>
      </c>
      <c r="B12" s="832"/>
      <c r="C12" s="832"/>
      <c r="D12" s="832"/>
      <c r="E12" s="832"/>
      <c r="F12" s="832"/>
      <c r="G12" s="832"/>
      <c r="H12" s="832"/>
    </row>
    <row r="13" spans="1:8" ht="17.850000000000001" customHeight="1">
      <c r="A13" s="834" t="s">
        <v>277</v>
      </c>
      <c r="B13" s="835"/>
      <c r="C13" s="835"/>
      <c r="D13" s="835"/>
      <c r="E13" s="835" t="s">
        <v>139</v>
      </c>
      <c r="F13" s="835"/>
      <c r="G13" s="835"/>
      <c r="H13" s="836"/>
    </row>
    <row r="14" spans="1:8" ht="17.850000000000001" customHeight="1">
      <c r="A14" s="834" t="s">
        <v>332</v>
      </c>
      <c r="B14" s="835"/>
      <c r="C14" s="835"/>
      <c r="D14" s="835"/>
      <c r="E14" s="835" t="s">
        <v>333</v>
      </c>
      <c r="F14" s="835"/>
      <c r="G14" s="835"/>
      <c r="H14" s="836"/>
    </row>
    <row r="15" spans="1:8" ht="17.850000000000001" customHeight="1">
      <c r="A15" s="834" t="s">
        <v>334</v>
      </c>
      <c r="B15" s="835"/>
      <c r="C15" s="835"/>
      <c r="D15" s="835"/>
      <c r="E15" s="842">
        <v>1</v>
      </c>
      <c r="F15" s="843"/>
      <c r="G15" s="843"/>
      <c r="H15" s="844"/>
    </row>
    <row r="16" spans="1:8" ht="17.850000000000001" customHeight="1">
      <c r="A16" s="834" t="s">
        <v>282</v>
      </c>
      <c r="B16" s="835"/>
      <c r="C16" s="835"/>
      <c r="D16" s="835"/>
      <c r="E16" s="835" t="s">
        <v>283</v>
      </c>
      <c r="F16" s="835"/>
      <c r="G16" s="835"/>
      <c r="H16" s="836"/>
    </row>
    <row r="17" spans="1:8" ht="10.35" customHeight="1">
      <c r="A17" s="226"/>
      <c r="B17" s="226"/>
      <c r="C17" s="226"/>
      <c r="D17" s="226"/>
      <c r="E17" s="226"/>
      <c r="F17" s="226"/>
      <c r="G17" s="226"/>
      <c r="H17" s="226"/>
    </row>
    <row r="18" spans="1:8" ht="15" customHeight="1">
      <c r="A18" s="841" t="s">
        <v>336</v>
      </c>
      <c r="B18" s="841"/>
      <c r="C18" s="841"/>
      <c r="D18" s="841"/>
      <c r="E18" s="841"/>
      <c r="F18" s="841"/>
      <c r="G18" s="841"/>
      <c r="H18" s="841"/>
    </row>
    <row r="19" spans="1:8" ht="51.75" customHeight="1">
      <c r="A19" s="846" t="s">
        <v>337</v>
      </c>
      <c r="B19" s="846"/>
      <c r="C19" s="845" t="s">
        <v>554</v>
      </c>
      <c r="D19" s="845"/>
      <c r="E19" s="845"/>
      <c r="F19" s="845"/>
      <c r="G19" s="845"/>
      <c r="H19" s="847"/>
    </row>
    <row r="20" spans="1:8" ht="10.35" customHeight="1">
      <c r="A20" s="226"/>
      <c r="B20" s="226"/>
      <c r="C20" s="226"/>
      <c r="D20" s="226"/>
      <c r="E20" s="226"/>
      <c r="F20" s="226"/>
      <c r="G20" s="226"/>
      <c r="H20" s="226"/>
    </row>
    <row r="21" spans="1:8" ht="15" customHeight="1">
      <c r="A21" s="848" t="s">
        <v>339</v>
      </c>
      <c r="B21" s="848"/>
      <c r="C21" s="848"/>
      <c r="D21" s="848"/>
      <c r="E21" s="226"/>
      <c r="F21" s="226"/>
      <c r="G21" s="226"/>
      <c r="H21" s="226"/>
    </row>
    <row r="22" spans="1:8">
      <c r="A22" s="849" t="s">
        <v>141</v>
      </c>
      <c r="B22" s="850" t="s">
        <v>142</v>
      </c>
      <c r="C22" s="850"/>
      <c r="D22" s="850"/>
      <c r="E22" s="850"/>
      <c r="F22" s="850"/>
      <c r="G22" s="850" t="s">
        <v>340</v>
      </c>
      <c r="H22" s="851"/>
    </row>
    <row r="23" spans="1:8" ht="41.25" customHeight="1">
      <c r="A23" s="849"/>
      <c r="B23" s="850"/>
      <c r="C23" s="850"/>
      <c r="D23" s="850"/>
      <c r="E23" s="850"/>
      <c r="F23" s="850"/>
      <c r="G23" s="490" t="s">
        <v>341</v>
      </c>
      <c r="H23" s="491" t="s">
        <v>145</v>
      </c>
    </row>
    <row r="24" spans="1:8" ht="17.850000000000001" customHeight="1">
      <c r="A24" s="849" t="s">
        <v>146</v>
      </c>
      <c r="B24" s="850"/>
      <c r="C24" s="850"/>
      <c r="D24" s="850"/>
      <c r="E24" s="850"/>
      <c r="F24" s="850"/>
      <c r="G24" s="850"/>
      <c r="H24" s="851"/>
    </row>
    <row r="25" spans="1:8" ht="55.5" customHeight="1">
      <c r="A25" s="489" t="s">
        <v>555</v>
      </c>
      <c r="B25" s="845" t="s">
        <v>585</v>
      </c>
      <c r="C25" s="845"/>
      <c r="D25" s="845"/>
      <c r="E25" s="845"/>
      <c r="F25" s="845"/>
      <c r="G25" s="490" t="s">
        <v>556</v>
      </c>
      <c r="H25" s="258" t="s">
        <v>173</v>
      </c>
    </row>
    <row r="26" spans="1:8" ht="51" customHeight="1">
      <c r="A26" s="489" t="s">
        <v>557</v>
      </c>
      <c r="B26" s="845" t="s">
        <v>558</v>
      </c>
      <c r="C26" s="845"/>
      <c r="D26" s="845"/>
      <c r="E26" s="845"/>
      <c r="F26" s="845"/>
      <c r="G26" s="490" t="s">
        <v>556</v>
      </c>
      <c r="H26" s="258" t="s">
        <v>173</v>
      </c>
    </row>
    <row r="27" spans="1:8" ht="17.850000000000001" customHeight="1">
      <c r="A27" s="849" t="s">
        <v>255</v>
      </c>
      <c r="B27" s="850"/>
      <c r="C27" s="850"/>
      <c r="D27" s="850"/>
      <c r="E27" s="850"/>
      <c r="F27" s="850"/>
      <c r="G27" s="850"/>
      <c r="H27" s="851"/>
    </row>
    <row r="28" spans="1:8" ht="68.25" customHeight="1">
      <c r="A28" s="489" t="s">
        <v>559</v>
      </c>
      <c r="B28" s="845" t="s">
        <v>560</v>
      </c>
      <c r="C28" s="845"/>
      <c r="D28" s="845"/>
      <c r="E28" s="845"/>
      <c r="F28" s="845"/>
      <c r="G28" s="490" t="s">
        <v>561</v>
      </c>
      <c r="H28" s="258" t="s">
        <v>173</v>
      </c>
    </row>
    <row r="29" spans="1:8" ht="17.850000000000001" customHeight="1">
      <c r="A29" s="849" t="s">
        <v>352</v>
      </c>
      <c r="B29" s="850"/>
      <c r="C29" s="850"/>
      <c r="D29" s="850"/>
      <c r="E29" s="850"/>
      <c r="F29" s="850"/>
      <c r="G29" s="850"/>
      <c r="H29" s="851"/>
    </row>
    <row r="30" spans="1:8" ht="49.5" customHeight="1">
      <c r="A30" s="489" t="s">
        <v>562</v>
      </c>
      <c r="B30" s="845" t="s">
        <v>563</v>
      </c>
      <c r="C30" s="845"/>
      <c r="D30" s="845"/>
      <c r="E30" s="845"/>
      <c r="F30" s="845"/>
      <c r="G30" s="490" t="s">
        <v>564</v>
      </c>
      <c r="H30" s="258" t="s">
        <v>173</v>
      </c>
    </row>
    <row r="31" spans="1:8" ht="10.35" customHeight="1">
      <c r="A31" s="226"/>
      <c r="B31" s="226"/>
      <c r="C31" s="226"/>
      <c r="D31" s="226"/>
      <c r="E31" s="226"/>
      <c r="F31" s="226"/>
      <c r="G31" s="226"/>
      <c r="H31" s="226"/>
    </row>
    <row r="32" spans="1:8" ht="15" customHeight="1">
      <c r="A32" s="260" t="s">
        <v>355</v>
      </c>
      <c r="B32" s="226"/>
      <c r="C32" s="226"/>
      <c r="D32" s="226"/>
      <c r="E32" s="226"/>
      <c r="F32" s="226"/>
      <c r="G32" s="226"/>
      <c r="H32" s="226"/>
    </row>
    <row r="33" spans="1:8" s="348" customFormat="1" ht="17.850000000000001" customHeight="1">
      <c r="A33" s="854" t="s">
        <v>356</v>
      </c>
      <c r="B33" s="854"/>
      <c r="C33" s="854"/>
      <c r="D33" s="854"/>
      <c r="E33" s="854"/>
      <c r="F33" s="854"/>
      <c r="G33" s="259">
        <v>20</v>
      </c>
      <c r="H33" s="487" t="s">
        <v>357</v>
      </c>
    </row>
    <row r="34" spans="1:8" s="348" customFormat="1" ht="33.6" customHeight="1">
      <c r="A34" s="855" t="s">
        <v>358</v>
      </c>
      <c r="B34" s="847" t="s">
        <v>565</v>
      </c>
      <c r="C34" s="846"/>
      <c r="D34" s="846"/>
      <c r="E34" s="846"/>
      <c r="F34" s="846"/>
      <c r="G34" s="846"/>
      <c r="H34" s="846"/>
    </row>
    <row r="35" spans="1:8" s="348" customFormat="1" ht="31.5" customHeight="1">
      <c r="A35" s="856"/>
      <c r="B35" s="847" t="s">
        <v>566</v>
      </c>
      <c r="C35" s="846"/>
      <c r="D35" s="846"/>
      <c r="E35" s="846"/>
      <c r="F35" s="846"/>
      <c r="G35" s="846"/>
      <c r="H35" s="846"/>
    </row>
    <row r="36" spans="1:8" s="348" customFormat="1" ht="20.100000000000001" customHeight="1">
      <c r="A36" s="856"/>
      <c r="B36" s="847" t="s">
        <v>567</v>
      </c>
      <c r="C36" s="846"/>
      <c r="D36" s="846"/>
      <c r="E36" s="846"/>
      <c r="F36" s="846"/>
      <c r="G36" s="846"/>
      <c r="H36" s="846"/>
    </row>
    <row r="37" spans="1:8" ht="20.100000000000001" customHeight="1">
      <c r="A37" s="857"/>
      <c r="B37" s="845" t="s">
        <v>568</v>
      </c>
      <c r="C37" s="835"/>
      <c r="D37" s="835"/>
      <c r="E37" s="835"/>
      <c r="F37" s="835"/>
      <c r="G37" s="835"/>
      <c r="H37" s="836"/>
    </row>
    <row r="38" spans="1:8" ht="22.5" customHeight="1">
      <c r="A38" s="852" t="s">
        <v>366</v>
      </c>
      <c r="B38" s="852"/>
      <c r="C38" s="853"/>
      <c r="D38" s="839" t="s">
        <v>569</v>
      </c>
      <c r="E38" s="839"/>
      <c r="F38" s="839"/>
      <c r="G38" s="839"/>
      <c r="H38" s="840"/>
    </row>
    <row r="39" spans="1:8" ht="36.75" customHeight="1">
      <c r="A39" s="858" t="s">
        <v>367</v>
      </c>
      <c r="B39" s="858"/>
      <c r="C39" s="859"/>
      <c r="D39" s="847" t="s">
        <v>570</v>
      </c>
      <c r="E39" s="846"/>
      <c r="F39" s="846"/>
      <c r="G39" s="846"/>
      <c r="H39" s="846"/>
    </row>
    <row r="40" spans="1:8" s="348" customFormat="1" ht="17.850000000000001" customHeight="1">
      <c r="A40" s="854" t="s">
        <v>368</v>
      </c>
      <c r="B40" s="854"/>
      <c r="C40" s="854"/>
      <c r="D40" s="854"/>
      <c r="E40" s="854"/>
      <c r="F40" s="854"/>
      <c r="G40" s="259">
        <v>25</v>
      </c>
      <c r="H40" s="487" t="s">
        <v>357</v>
      </c>
    </row>
    <row r="41" spans="1:8" s="348" customFormat="1" ht="20.100000000000001" customHeight="1">
      <c r="A41" s="855" t="s">
        <v>358</v>
      </c>
      <c r="B41" s="847" t="s">
        <v>571</v>
      </c>
      <c r="C41" s="846"/>
      <c r="D41" s="846"/>
      <c r="E41" s="846"/>
      <c r="F41" s="846"/>
      <c r="G41" s="846"/>
      <c r="H41" s="846"/>
    </row>
    <row r="42" spans="1:8" s="348" customFormat="1" ht="20.100000000000001" customHeight="1">
      <c r="A42" s="856"/>
      <c r="B42" s="847" t="s">
        <v>572</v>
      </c>
      <c r="C42" s="846"/>
      <c r="D42" s="846"/>
      <c r="E42" s="846"/>
      <c r="F42" s="846"/>
      <c r="G42" s="846"/>
      <c r="H42" s="846"/>
    </row>
    <row r="43" spans="1:8" s="348" customFormat="1" ht="20.100000000000001" customHeight="1">
      <c r="A43" s="856"/>
      <c r="B43" s="847" t="s">
        <v>573</v>
      </c>
      <c r="C43" s="846"/>
      <c r="D43" s="846"/>
      <c r="E43" s="846"/>
      <c r="F43" s="846"/>
      <c r="G43" s="846"/>
      <c r="H43" s="846"/>
    </row>
    <row r="44" spans="1:8" ht="20.100000000000001" customHeight="1">
      <c r="A44" s="857"/>
      <c r="B44" s="847" t="s">
        <v>574</v>
      </c>
      <c r="C44" s="846"/>
      <c r="D44" s="846"/>
      <c r="E44" s="846"/>
      <c r="F44" s="846"/>
      <c r="G44" s="846"/>
      <c r="H44" s="846"/>
    </row>
    <row r="45" spans="1:8" ht="18.75" customHeight="1">
      <c r="A45" s="852" t="s">
        <v>366</v>
      </c>
      <c r="B45" s="852"/>
      <c r="C45" s="853"/>
      <c r="D45" s="839" t="s">
        <v>575</v>
      </c>
      <c r="E45" s="839"/>
      <c r="F45" s="839"/>
      <c r="G45" s="839"/>
      <c r="H45" s="840"/>
    </row>
    <row r="46" spans="1:8" ht="45" customHeight="1">
      <c r="A46" s="858" t="s">
        <v>367</v>
      </c>
      <c r="B46" s="858"/>
      <c r="C46" s="859"/>
      <c r="D46" s="847" t="s">
        <v>576</v>
      </c>
      <c r="E46" s="846"/>
      <c r="F46" s="846"/>
      <c r="G46" s="846"/>
      <c r="H46" s="846"/>
    </row>
    <row r="47" spans="1:8" ht="10.35" customHeight="1">
      <c r="A47" s="226"/>
      <c r="B47" s="226"/>
      <c r="C47" s="226"/>
      <c r="D47" s="226"/>
      <c r="E47" s="226"/>
      <c r="F47" s="226"/>
      <c r="G47" s="226"/>
      <c r="H47" s="226"/>
    </row>
    <row r="48" spans="1:8" ht="15" customHeight="1">
      <c r="A48" s="260" t="s">
        <v>369</v>
      </c>
      <c r="B48" s="226"/>
      <c r="C48" s="226"/>
      <c r="D48" s="226"/>
      <c r="E48" s="226"/>
      <c r="F48" s="226"/>
      <c r="G48" s="226"/>
      <c r="H48" s="226"/>
    </row>
    <row r="49" spans="1:8" ht="39" customHeight="1">
      <c r="A49" s="860" t="s">
        <v>370</v>
      </c>
      <c r="B49" s="860"/>
      <c r="C49" s="861" t="s">
        <v>577</v>
      </c>
      <c r="D49" s="862"/>
      <c r="E49" s="862"/>
      <c r="F49" s="862"/>
      <c r="G49" s="862"/>
      <c r="H49" s="862"/>
    </row>
    <row r="50" spans="1:8" ht="33.75" customHeight="1">
      <c r="A50" s="833"/>
      <c r="B50" s="833"/>
      <c r="C50" s="847" t="s">
        <v>578</v>
      </c>
      <c r="D50" s="846"/>
      <c r="E50" s="846"/>
      <c r="F50" s="846"/>
      <c r="G50" s="846"/>
      <c r="H50" s="846"/>
    </row>
    <row r="51" spans="1:8" ht="19.5" customHeight="1">
      <c r="A51" s="832" t="s">
        <v>579</v>
      </c>
      <c r="B51" s="832"/>
      <c r="C51" s="861" t="s">
        <v>580</v>
      </c>
      <c r="D51" s="862"/>
      <c r="E51" s="862"/>
      <c r="F51" s="862"/>
      <c r="G51" s="862"/>
      <c r="H51" s="862"/>
    </row>
    <row r="52" spans="1:8" ht="20.100000000000001" customHeight="1">
      <c r="A52" s="833"/>
      <c r="B52" s="833"/>
      <c r="C52" s="847" t="s">
        <v>581</v>
      </c>
      <c r="D52" s="846"/>
      <c r="E52" s="846"/>
      <c r="F52" s="846"/>
      <c r="G52" s="846"/>
      <c r="H52" s="846"/>
    </row>
    <row r="53" spans="1:8" ht="10.35" customHeight="1">
      <c r="A53" s="226"/>
      <c r="B53" s="226"/>
      <c r="C53" s="226"/>
      <c r="D53" s="226"/>
      <c r="E53" s="226"/>
      <c r="F53" s="226"/>
      <c r="G53" s="226"/>
      <c r="H53" s="226"/>
    </row>
    <row r="54" spans="1:8" ht="15" customHeight="1">
      <c r="A54" s="260" t="s">
        <v>375</v>
      </c>
      <c r="B54" s="260"/>
      <c r="C54" s="260"/>
      <c r="D54" s="260"/>
      <c r="E54" s="260"/>
      <c r="F54" s="260"/>
      <c r="G54" s="226"/>
      <c r="H54" s="226"/>
    </row>
    <row r="55" spans="1:8" ht="16.2">
      <c r="A55" s="863" t="s">
        <v>376</v>
      </c>
      <c r="B55" s="863"/>
      <c r="C55" s="863"/>
      <c r="D55" s="863"/>
      <c r="E55" s="863"/>
      <c r="F55" s="863"/>
      <c r="G55" s="261">
        <v>0</v>
      </c>
      <c r="H55" s="262" t="s">
        <v>582</v>
      </c>
    </row>
    <row r="56" spans="1:8" ht="16.2">
      <c r="A56" s="863" t="s">
        <v>378</v>
      </c>
      <c r="B56" s="863"/>
      <c r="C56" s="863"/>
      <c r="D56" s="863"/>
      <c r="E56" s="863"/>
      <c r="F56" s="863"/>
      <c r="G56" s="261">
        <v>3</v>
      </c>
      <c r="H56" s="262" t="s">
        <v>582</v>
      </c>
    </row>
    <row r="57" spans="1:8">
      <c r="A57" s="462"/>
      <c r="B57" s="462"/>
      <c r="C57" s="462"/>
      <c r="D57" s="462"/>
      <c r="E57" s="462"/>
      <c r="F57" s="462"/>
      <c r="G57" s="263"/>
      <c r="H57" s="262"/>
    </row>
    <row r="58" spans="1:8">
      <c r="A58" s="864" t="s">
        <v>379</v>
      </c>
      <c r="B58" s="864"/>
      <c r="C58" s="864"/>
      <c r="D58" s="864"/>
      <c r="E58" s="864"/>
      <c r="F58" s="864"/>
      <c r="G58" s="264"/>
      <c r="H58" s="263"/>
    </row>
    <row r="59" spans="1:8" ht="17.850000000000001" customHeight="1">
      <c r="A59" s="846" t="s">
        <v>380</v>
      </c>
      <c r="B59" s="846"/>
      <c r="C59" s="846"/>
      <c r="D59" s="846"/>
      <c r="E59" s="262">
        <f>SUM(E60:E65)</f>
        <v>49</v>
      </c>
      <c r="F59" s="262" t="s">
        <v>357</v>
      </c>
      <c r="G59" s="265">
        <f>E59/25</f>
        <v>1.96</v>
      </c>
      <c r="H59" s="262" t="s">
        <v>582</v>
      </c>
    </row>
    <row r="60" spans="1:8" ht="17.850000000000001" customHeight="1">
      <c r="A60" s="226" t="s">
        <v>12</v>
      </c>
      <c r="B60" s="863" t="s">
        <v>14</v>
      </c>
      <c r="C60" s="863"/>
      <c r="D60" s="863"/>
      <c r="E60" s="262">
        <v>20</v>
      </c>
      <c r="F60" s="262" t="s">
        <v>357</v>
      </c>
      <c r="G60" s="304" t="s">
        <v>583</v>
      </c>
      <c r="H60" s="456"/>
    </row>
    <row r="61" spans="1:8" ht="17.850000000000001" customHeight="1">
      <c r="A61" s="226"/>
      <c r="B61" s="863" t="s">
        <v>381</v>
      </c>
      <c r="C61" s="863"/>
      <c r="D61" s="863"/>
      <c r="E61" s="262">
        <v>25</v>
      </c>
      <c r="F61" s="262" t="s">
        <v>357</v>
      </c>
      <c r="G61" s="304" t="s">
        <v>583</v>
      </c>
      <c r="H61" s="456"/>
    </row>
    <row r="62" spans="1:8" ht="17.850000000000001" customHeight="1">
      <c r="A62" s="226"/>
      <c r="B62" s="863" t="s">
        <v>382</v>
      </c>
      <c r="C62" s="863"/>
      <c r="D62" s="863"/>
      <c r="E62" s="262">
        <v>2</v>
      </c>
      <c r="F62" s="262" t="s">
        <v>357</v>
      </c>
      <c r="G62" s="304"/>
      <c r="H62" s="456"/>
    </row>
    <row r="63" spans="1:8" ht="17.850000000000001" customHeight="1">
      <c r="A63" s="226"/>
      <c r="B63" s="863" t="s">
        <v>383</v>
      </c>
      <c r="C63" s="863"/>
      <c r="D63" s="863"/>
      <c r="E63" s="262">
        <v>0</v>
      </c>
      <c r="F63" s="262" t="s">
        <v>357</v>
      </c>
      <c r="G63" s="304"/>
      <c r="H63" s="456"/>
    </row>
    <row r="64" spans="1:8" ht="17.850000000000001" customHeight="1">
      <c r="A64" s="226"/>
      <c r="B64" s="863" t="s">
        <v>384</v>
      </c>
      <c r="C64" s="863"/>
      <c r="D64" s="863"/>
      <c r="E64" s="262">
        <v>0</v>
      </c>
      <c r="F64" s="262" t="s">
        <v>357</v>
      </c>
      <c r="G64" s="304"/>
      <c r="H64" s="456"/>
    </row>
    <row r="65" spans="1:8" ht="17.850000000000001" customHeight="1">
      <c r="A65" s="226"/>
      <c r="B65" s="863" t="s">
        <v>385</v>
      </c>
      <c r="C65" s="863"/>
      <c r="D65" s="863"/>
      <c r="E65" s="262">
        <v>2</v>
      </c>
      <c r="F65" s="262" t="s">
        <v>357</v>
      </c>
      <c r="G65" s="304"/>
      <c r="H65" s="456"/>
    </row>
    <row r="66" spans="1:8" ht="31.35" customHeight="1">
      <c r="A66" s="846" t="s">
        <v>386</v>
      </c>
      <c r="B66" s="846"/>
      <c r="C66" s="846"/>
      <c r="D66" s="846"/>
      <c r="E66" s="262">
        <v>0</v>
      </c>
      <c r="F66" s="262" t="s">
        <v>357</v>
      </c>
      <c r="G66" s="265">
        <v>0</v>
      </c>
      <c r="H66" s="262" t="s">
        <v>582</v>
      </c>
    </row>
    <row r="67" spans="1:8" ht="17.850000000000001" customHeight="1">
      <c r="A67" s="863" t="s">
        <v>387</v>
      </c>
      <c r="B67" s="863"/>
      <c r="C67" s="863"/>
      <c r="D67" s="863"/>
      <c r="E67" s="262">
        <f>G67*25</f>
        <v>26</v>
      </c>
      <c r="F67" s="262" t="s">
        <v>357</v>
      </c>
      <c r="G67" s="265">
        <f>D6-G66-G59</f>
        <v>1.04</v>
      </c>
      <c r="H67" s="262" t="s">
        <v>582</v>
      </c>
    </row>
    <row r="68" spans="1:8" ht="10.35" customHeight="1"/>
    <row r="71" spans="1:8">
      <c r="A71" s="227" t="s">
        <v>388</v>
      </c>
    </row>
    <row r="72" spans="1:8" ht="16.2">
      <c r="A72" s="865" t="s">
        <v>584</v>
      </c>
      <c r="B72" s="865"/>
      <c r="C72" s="865"/>
      <c r="D72" s="865"/>
      <c r="E72" s="865"/>
      <c r="F72" s="865"/>
      <c r="G72" s="865"/>
      <c r="H72" s="865"/>
    </row>
    <row r="73" spans="1:8">
      <c r="A73" s="227" t="s">
        <v>390</v>
      </c>
    </row>
    <row r="75" spans="1:8" ht="14.1" customHeight="1">
      <c r="A75" s="866" t="s">
        <v>391</v>
      </c>
      <c r="B75" s="866"/>
      <c r="C75" s="866"/>
      <c r="D75" s="866"/>
      <c r="E75" s="866"/>
      <c r="F75" s="866"/>
      <c r="G75" s="866"/>
      <c r="H75" s="866"/>
    </row>
    <row r="76" spans="1:8">
      <c r="A76" s="866"/>
      <c r="B76" s="866"/>
      <c r="C76" s="866"/>
      <c r="D76" s="866"/>
      <c r="E76" s="866"/>
      <c r="F76" s="866"/>
      <c r="G76" s="866"/>
      <c r="H76" s="866"/>
    </row>
    <row r="77" spans="1:8">
      <c r="A77" s="866"/>
      <c r="B77" s="866"/>
      <c r="C77" s="866"/>
      <c r="D77" s="866"/>
      <c r="E77" s="866"/>
      <c r="F77" s="866"/>
      <c r="G77" s="866"/>
      <c r="H77" s="866"/>
    </row>
  </sheetData>
  <mergeCells count="74">
    <mergeCell ref="B65:D65"/>
    <mergeCell ref="A66:D66"/>
    <mergeCell ref="A67:D67"/>
    <mergeCell ref="A72:H72"/>
    <mergeCell ref="A75:H77"/>
    <mergeCell ref="B64:D64"/>
    <mergeCell ref="A51:B52"/>
    <mergeCell ref="C51:H51"/>
    <mergeCell ref="C52:H52"/>
    <mergeCell ref="A55:F55"/>
    <mergeCell ref="A56:F56"/>
    <mergeCell ref="A58:F58"/>
    <mergeCell ref="A59:D59"/>
    <mergeCell ref="B60:D60"/>
    <mergeCell ref="B61:D61"/>
    <mergeCell ref="B62:D62"/>
    <mergeCell ref="B63:D63"/>
    <mergeCell ref="A45:C45"/>
    <mergeCell ref="D45:H45"/>
    <mergeCell ref="A46:C46"/>
    <mergeCell ref="D46:H46"/>
    <mergeCell ref="A49:B50"/>
    <mergeCell ref="C49:H49"/>
    <mergeCell ref="C50:H50"/>
    <mergeCell ref="A39:C39"/>
    <mergeCell ref="D39:H39"/>
    <mergeCell ref="A40:F40"/>
    <mergeCell ref="A41:A44"/>
    <mergeCell ref="B41:H41"/>
    <mergeCell ref="B42:H42"/>
    <mergeCell ref="B43:H43"/>
    <mergeCell ref="B44:H44"/>
    <mergeCell ref="A38:C38"/>
    <mergeCell ref="D38:H38"/>
    <mergeCell ref="B26:F26"/>
    <mergeCell ref="A27:H27"/>
    <mergeCell ref="B28:F28"/>
    <mergeCell ref="A29:H29"/>
    <mergeCell ref="B30:F30"/>
    <mergeCell ref="A33:F33"/>
    <mergeCell ref="A34:A37"/>
    <mergeCell ref="B34:H34"/>
    <mergeCell ref="B35:H35"/>
    <mergeCell ref="B36:H36"/>
    <mergeCell ref="B37:H37"/>
    <mergeCell ref="B25:F25"/>
    <mergeCell ref="A16:D16"/>
    <mergeCell ref="E16:H16"/>
    <mergeCell ref="A18:H18"/>
    <mergeCell ref="A19:B19"/>
    <mergeCell ref="C19:H19"/>
    <mergeCell ref="A21:D21"/>
    <mergeCell ref="A22:A23"/>
    <mergeCell ref="B22:F23"/>
    <mergeCell ref="G22:H22"/>
    <mergeCell ref="A24:H24"/>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zoomScaleNormal="100" zoomScaleSheetLayoutView="160"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45"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34</v>
      </c>
      <c r="B5" s="732"/>
      <c r="C5" s="732"/>
      <c r="D5" s="732"/>
      <c r="E5" s="732"/>
      <c r="F5" s="732"/>
      <c r="G5" s="732"/>
      <c r="H5" s="732"/>
    </row>
    <row r="6" spans="1:8" ht="17.399999999999999" customHeight="1">
      <c r="A6" s="780" t="s">
        <v>10</v>
      </c>
      <c r="B6" s="781"/>
      <c r="C6" s="781"/>
      <c r="D6" s="781">
        <v>4</v>
      </c>
      <c r="E6" s="781"/>
      <c r="F6" s="781"/>
      <c r="G6" s="781"/>
      <c r="H6" s="782"/>
    </row>
    <row r="7" spans="1:8" ht="17.399999999999999" customHeight="1">
      <c r="A7" s="780" t="s">
        <v>9</v>
      </c>
      <c r="B7" s="781"/>
      <c r="C7" s="781"/>
      <c r="D7" s="783" t="s">
        <v>470</v>
      </c>
      <c r="E7" s="783"/>
      <c r="F7" s="783"/>
      <c r="G7" s="783"/>
      <c r="H7" s="784"/>
    </row>
    <row r="8" spans="1:8" ht="17.399999999999999" customHeight="1">
      <c r="A8" s="780" t="s">
        <v>13</v>
      </c>
      <c r="B8" s="781"/>
      <c r="C8" s="781"/>
      <c r="D8" s="785" t="s">
        <v>403</v>
      </c>
      <c r="E8" s="785"/>
      <c r="F8" s="785"/>
      <c r="G8" s="785"/>
      <c r="H8" s="786"/>
    </row>
    <row r="9" spans="1:8" ht="17.399999999999999" customHeight="1">
      <c r="A9" s="780" t="s">
        <v>330</v>
      </c>
      <c r="B9" s="781"/>
      <c r="C9" s="781"/>
      <c r="D9" s="785" t="s">
        <v>553</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335</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6.9" customHeight="1">
      <c r="A19" s="790" t="s">
        <v>337</v>
      </c>
      <c r="B19" s="790"/>
      <c r="C19" s="791" t="s">
        <v>586</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27"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40.5" customHeight="1">
      <c r="A25" s="467" t="s">
        <v>587</v>
      </c>
      <c r="B25" s="791" t="s">
        <v>622</v>
      </c>
      <c r="C25" s="791"/>
      <c r="D25" s="791"/>
      <c r="E25" s="791"/>
      <c r="F25" s="791"/>
      <c r="G25" s="468" t="s">
        <v>588</v>
      </c>
      <c r="H25" s="250" t="s">
        <v>150</v>
      </c>
    </row>
    <row r="26" spans="1:8" ht="44.25" customHeight="1">
      <c r="A26" s="467" t="s">
        <v>589</v>
      </c>
      <c r="B26" s="791" t="s">
        <v>2913</v>
      </c>
      <c r="C26" s="791"/>
      <c r="D26" s="791"/>
      <c r="E26" s="791"/>
      <c r="F26" s="791"/>
      <c r="G26" s="468" t="s">
        <v>590</v>
      </c>
      <c r="H26" s="250" t="s">
        <v>150</v>
      </c>
    </row>
    <row r="27" spans="1:8" ht="17.850000000000001" customHeight="1">
      <c r="A27" s="751" t="s">
        <v>255</v>
      </c>
      <c r="B27" s="794"/>
      <c r="C27" s="794"/>
      <c r="D27" s="794"/>
      <c r="E27" s="794"/>
      <c r="F27" s="794"/>
      <c r="G27" s="794"/>
      <c r="H27" s="752"/>
    </row>
    <row r="28" spans="1:8" ht="63.75" customHeight="1">
      <c r="A28" s="467" t="s">
        <v>591</v>
      </c>
      <c r="B28" s="791" t="s">
        <v>2914</v>
      </c>
      <c r="C28" s="791"/>
      <c r="D28" s="791"/>
      <c r="E28" s="791"/>
      <c r="F28" s="791"/>
      <c r="G28" s="468" t="s">
        <v>592</v>
      </c>
      <c r="H28" s="250" t="s">
        <v>154</v>
      </c>
    </row>
    <row r="29" spans="1:8" ht="17.850000000000001" customHeight="1">
      <c r="A29" s="751" t="s">
        <v>352</v>
      </c>
      <c r="B29" s="794"/>
      <c r="C29" s="794"/>
      <c r="D29" s="794"/>
      <c r="E29" s="794"/>
      <c r="F29" s="794"/>
      <c r="G29" s="794"/>
      <c r="H29" s="752"/>
    </row>
    <row r="30" spans="1:8" ht="48.75" customHeight="1">
      <c r="A30" s="467" t="s">
        <v>593</v>
      </c>
      <c r="B30" s="791" t="s">
        <v>594</v>
      </c>
      <c r="C30" s="791"/>
      <c r="D30" s="791"/>
      <c r="E30" s="791"/>
      <c r="F30" s="791"/>
      <c r="G30" s="468" t="s">
        <v>595</v>
      </c>
      <c r="H30" s="250" t="s">
        <v>150</v>
      </c>
    </row>
    <row r="31" spans="1:8" ht="37.5" customHeight="1">
      <c r="A31" s="467" t="s">
        <v>596</v>
      </c>
      <c r="B31" s="791" t="s">
        <v>245</v>
      </c>
      <c r="C31" s="791"/>
      <c r="D31" s="791"/>
      <c r="E31" s="791"/>
      <c r="F31" s="791"/>
      <c r="G31" s="468" t="s">
        <v>597</v>
      </c>
      <c r="H31" s="250" t="s">
        <v>150</v>
      </c>
    </row>
    <row r="32" spans="1:8" ht="10.35" customHeight="1">
      <c r="A32" s="502"/>
      <c r="B32" s="502"/>
      <c r="C32" s="502"/>
      <c r="D32" s="502"/>
      <c r="E32" s="502"/>
      <c r="F32" s="502"/>
      <c r="G32" s="502"/>
      <c r="H32" s="502"/>
    </row>
    <row r="33" spans="1:8" ht="15" customHeight="1">
      <c r="A33" s="494" t="s">
        <v>355</v>
      </c>
      <c r="B33" s="502"/>
      <c r="C33" s="502"/>
      <c r="D33" s="502"/>
      <c r="E33" s="502"/>
      <c r="F33" s="502"/>
      <c r="G33" s="502"/>
      <c r="H33" s="502"/>
    </row>
    <row r="34" spans="1:8" s="334" customFormat="1" ht="17.850000000000001" customHeight="1">
      <c r="A34" s="795" t="s">
        <v>356</v>
      </c>
      <c r="B34" s="795"/>
      <c r="C34" s="795"/>
      <c r="D34" s="795"/>
      <c r="E34" s="795"/>
      <c r="F34" s="795"/>
      <c r="G34" s="242">
        <v>30</v>
      </c>
      <c r="H34" s="464" t="s">
        <v>357</v>
      </c>
    </row>
    <row r="35" spans="1:8" ht="20.100000000000001" customHeight="1">
      <c r="A35" s="796" t="s">
        <v>358</v>
      </c>
      <c r="B35" s="782" t="s">
        <v>598</v>
      </c>
      <c r="C35" s="807"/>
      <c r="D35" s="807"/>
      <c r="E35" s="807"/>
      <c r="F35" s="807"/>
      <c r="G35" s="807"/>
      <c r="H35" s="807"/>
    </row>
    <row r="36" spans="1:8" ht="20.100000000000001" customHeight="1">
      <c r="A36" s="754"/>
      <c r="B36" s="791" t="s">
        <v>599</v>
      </c>
      <c r="C36" s="791"/>
      <c r="D36" s="791"/>
      <c r="E36" s="791"/>
      <c r="F36" s="791"/>
      <c r="G36" s="791"/>
      <c r="H36" s="792"/>
    </row>
    <row r="37" spans="1:8" ht="27.75" customHeight="1">
      <c r="A37" s="754"/>
      <c r="B37" s="791" t="s">
        <v>600</v>
      </c>
      <c r="C37" s="791"/>
      <c r="D37" s="791"/>
      <c r="E37" s="791"/>
      <c r="F37" s="791"/>
      <c r="G37" s="791"/>
      <c r="H37" s="792"/>
    </row>
    <row r="38" spans="1:8" ht="30.75" customHeight="1">
      <c r="A38" s="754"/>
      <c r="B38" s="791" t="s">
        <v>601</v>
      </c>
      <c r="C38" s="791"/>
      <c r="D38" s="791"/>
      <c r="E38" s="791"/>
      <c r="F38" s="791"/>
      <c r="G38" s="791"/>
      <c r="H38" s="792"/>
    </row>
    <row r="39" spans="1:8" ht="48.75" customHeight="1">
      <c r="A39" s="754"/>
      <c r="B39" s="791" t="s">
        <v>2977</v>
      </c>
      <c r="C39" s="791"/>
      <c r="D39" s="791"/>
      <c r="E39" s="791"/>
      <c r="F39" s="791"/>
      <c r="G39" s="791"/>
      <c r="H39" s="792"/>
    </row>
    <row r="40" spans="1:8" ht="30.75" customHeight="1">
      <c r="A40" s="754"/>
      <c r="B40" s="791" t="s">
        <v>602</v>
      </c>
      <c r="C40" s="791"/>
      <c r="D40" s="791"/>
      <c r="E40" s="791"/>
      <c r="F40" s="791"/>
      <c r="G40" s="791"/>
      <c r="H40" s="792"/>
    </row>
    <row r="41" spans="1:8" ht="35.25" customHeight="1">
      <c r="A41" s="754"/>
      <c r="B41" s="784" t="s">
        <v>603</v>
      </c>
      <c r="C41" s="867"/>
      <c r="D41" s="867"/>
      <c r="E41" s="867"/>
      <c r="F41" s="867"/>
      <c r="G41" s="867"/>
      <c r="H41" s="867"/>
    </row>
    <row r="42" spans="1:8" ht="49.5" customHeight="1">
      <c r="A42" s="755"/>
      <c r="B42" s="791" t="s">
        <v>604</v>
      </c>
      <c r="C42" s="791"/>
      <c r="D42" s="791"/>
      <c r="E42" s="791"/>
      <c r="F42" s="791"/>
      <c r="G42" s="791"/>
      <c r="H42" s="792"/>
    </row>
    <row r="43" spans="1:8" ht="23.1" customHeight="1">
      <c r="A43" s="797" t="s">
        <v>366</v>
      </c>
      <c r="B43" s="785"/>
      <c r="C43" s="785"/>
      <c r="D43" s="785" t="s">
        <v>605</v>
      </c>
      <c r="E43" s="785"/>
      <c r="F43" s="785"/>
      <c r="G43" s="785"/>
      <c r="H43" s="786"/>
    </row>
    <row r="44" spans="1:8" ht="45.75" customHeight="1">
      <c r="A44" s="798" t="s">
        <v>367</v>
      </c>
      <c r="B44" s="783"/>
      <c r="C44" s="783"/>
      <c r="D44" s="783" t="s">
        <v>606</v>
      </c>
      <c r="E44" s="783"/>
      <c r="F44" s="783"/>
      <c r="G44" s="783"/>
      <c r="H44" s="784"/>
    </row>
    <row r="45" spans="1:8" s="334" customFormat="1" ht="17.850000000000001" customHeight="1">
      <c r="A45" s="795" t="s">
        <v>422</v>
      </c>
      <c r="B45" s="795"/>
      <c r="C45" s="795"/>
      <c r="D45" s="795"/>
      <c r="E45" s="795"/>
      <c r="F45" s="795"/>
      <c r="G45" s="242">
        <v>24</v>
      </c>
      <c r="H45" s="464" t="s">
        <v>357</v>
      </c>
    </row>
    <row r="46" spans="1:8" ht="29.25" customHeight="1">
      <c r="A46" s="796" t="s">
        <v>358</v>
      </c>
      <c r="B46" s="805" t="s">
        <v>607</v>
      </c>
      <c r="C46" s="805"/>
      <c r="D46" s="805"/>
      <c r="E46" s="805"/>
      <c r="F46" s="805"/>
      <c r="G46" s="805"/>
      <c r="H46" s="806"/>
    </row>
    <row r="47" spans="1:8" ht="26.25" customHeight="1">
      <c r="A47" s="754"/>
      <c r="B47" s="792" t="s">
        <v>608</v>
      </c>
      <c r="C47" s="790"/>
      <c r="D47" s="790"/>
      <c r="E47" s="790"/>
      <c r="F47" s="790"/>
      <c r="G47" s="790"/>
      <c r="H47" s="790"/>
    </row>
    <row r="48" spans="1:8" ht="46.5" customHeight="1">
      <c r="A48" s="754"/>
      <c r="B48" s="792" t="s">
        <v>609</v>
      </c>
      <c r="C48" s="790"/>
      <c r="D48" s="790"/>
      <c r="E48" s="790"/>
      <c r="F48" s="790"/>
      <c r="G48" s="790"/>
      <c r="H48" s="790"/>
    </row>
    <row r="49" spans="1:8" ht="30.75" customHeight="1">
      <c r="A49" s="754"/>
      <c r="B49" s="791" t="s">
        <v>610</v>
      </c>
      <c r="C49" s="791"/>
      <c r="D49" s="791"/>
      <c r="E49" s="791"/>
      <c r="F49" s="791"/>
      <c r="G49" s="791"/>
      <c r="H49" s="792"/>
    </row>
    <row r="50" spans="1:8" ht="30.75" customHeight="1">
      <c r="A50" s="754"/>
      <c r="B50" s="792" t="s">
        <v>2978</v>
      </c>
      <c r="C50" s="868"/>
      <c r="D50" s="868"/>
      <c r="E50" s="868"/>
      <c r="F50" s="868"/>
      <c r="G50" s="868"/>
      <c r="H50" s="868"/>
    </row>
    <row r="51" spans="1:8" ht="37.5" customHeight="1">
      <c r="A51" s="755"/>
      <c r="B51" s="869" t="s">
        <v>611</v>
      </c>
      <c r="C51" s="869"/>
      <c r="D51" s="869"/>
      <c r="E51" s="869"/>
      <c r="F51" s="869"/>
      <c r="G51" s="869"/>
      <c r="H51" s="772"/>
    </row>
    <row r="52" spans="1:8" ht="21" customHeight="1">
      <c r="A52" s="797" t="s">
        <v>366</v>
      </c>
      <c r="B52" s="785"/>
      <c r="C52" s="785"/>
      <c r="D52" s="785" t="s">
        <v>623</v>
      </c>
      <c r="E52" s="785"/>
      <c r="F52" s="785"/>
      <c r="G52" s="785"/>
      <c r="H52" s="786"/>
    </row>
    <row r="53" spans="1:8" ht="39.6" customHeight="1">
      <c r="A53" s="798" t="s">
        <v>367</v>
      </c>
      <c r="B53" s="783"/>
      <c r="C53" s="783"/>
      <c r="D53" s="792" t="s">
        <v>612</v>
      </c>
      <c r="E53" s="790"/>
      <c r="F53" s="790"/>
      <c r="G53" s="790"/>
      <c r="H53" s="790"/>
    </row>
    <row r="54" spans="1:8" s="334" customFormat="1" ht="17.850000000000001" customHeight="1">
      <c r="A54" s="795" t="s">
        <v>613</v>
      </c>
      <c r="B54" s="795"/>
      <c r="C54" s="795"/>
      <c r="D54" s="795"/>
      <c r="E54" s="795"/>
      <c r="F54" s="795"/>
      <c r="G54" s="242">
        <v>6</v>
      </c>
      <c r="H54" s="464" t="s">
        <v>357</v>
      </c>
    </row>
    <row r="55" spans="1:8" ht="36.75" customHeight="1">
      <c r="A55" s="470" t="s">
        <v>358</v>
      </c>
      <c r="B55" s="791" t="s">
        <v>614</v>
      </c>
      <c r="C55" s="791"/>
      <c r="D55" s="791"/>
      <c r="E55" s="791"/>
      <c r="F55" s="791"/>
      <c r="G55" s="791"/>
      <c r="H55" s="792"/>
    </row>
    <row r="56" spans="1:8" ht="21" customHeight="1">
      <c r="A56" s="797" t="s">
        <v>366</v>
      </c>
      <c r="B56" s="785"/>
      <c r="C56" s="785"/>
      <c r="D56" s="785" t="s">
        <v>623</v>
      </c>
      <c r="E56" s="785"/>
      <c r="F56" s="785"/>
      <c r="G56" s="785"/>
      <c r="H56" s="786"/>
    </row>
    <row r="57" spans="1:8" ht="39.75" customHeight="1">
      <c r="A57" s="798" t="s">
        <v>367</v>
      </c>
      <c r="B57" s="783"/>
      <c r="C57" s="783"/>
      <c r="D57" s="783" t="s">
        <v>615</v>
      </c>
      <c r="E57" s="783"/>
      <c r="F57" s="783"/>
      <c r="G57" s="783"/>
      <c r="H57" s="784"/>
    </row>
    <row r="58" spans="1:8" ht="10.35" customHeight="1">
      <c r="A58" s="502"/>
      <c r="B58" s="502"/>
      <c r="C58" s="502"/>
      <c r="D58" s="502"/>
      <c r="E58" s="502"/>
      <c r="F58" s="502"/>
      <c r="G58" s="502"/>
      <c r="H58" s="502"/>
    </row>
    <row r="59" spans="1:8" ht="15" customHeight="1">
      <c r="A59" s="494" t="s">
        <v>369</v>
      </c>
      <c r="B59" s="502"/>
      <c r="C59" s="502"/>
      <c r="D59" s="502"/>
      <c r="E59" s="502"/>
      <c r="F59" s="502"/>
      <c r="G59" s="502"/>
      <c r="H59" s="502"/>
    </row>
    <row r="60" spans="1:8" ht="21.6" customHeight="1">
      <c r="A60" s="807" t="s">
        <v>370</v>
      </c>
      <c r="B60" s="780"/>
      <c r="C60" s="792" t="s">
        <v>616</v>
      </c>
      <c r="D60" s="790"/>
      <c r="E60" s="790"/>
      <c r="F60" s="790"/>
      <c r="G60" s="790"/>
      <c r="H60" s="790"/>
    </row>
    <row r="61" spans="1:8" ht="27" customHeight="1">
      <c r="A61" s="807"/>
      <c r="B61" s="780"/>
      <c r="C61" s="791" t="s">
        <v>617</v>
      </c>
      <c r="D61" s="791"/>
      <c r="E61" s="791"/>
      <c r="F61" s="791"/>
      <c r="G61" s="791"/>
      <c r="H61" s="792"/>
    </row>
    <row r="62" spans="1:8" ht="35.25" customHeight="1">
      <c r="A62" s="807"/>
      <c r="B62" s="780"/>
      <c r="C62" s="791" t="s">
        <v>618</v>
      </c>
      <c r="D62" s="791"/>
      <c r="E62" s="791"/>
      <c r="F62" s="791"/>
      <c r="G62" s="791"/>
      <c r="H62" s="792"/>
    </row>
    <row r="63" spans="1:8" ht="36" customHeight="1">
      <c r="A63" s="808" t="s">
        <v>373</v>
      </c>
      <c r="B63" s="809"/>
      <c r="C63" s="791" t="s">
        <v>619</v>
      </c>
      <c r="D63" s="791"/>
      <c r="E63" s="791"/>
      <c r="F63" s="791"/>
      <c r="G63" s="791"/>
      <c r="H63" s="792"/>
    </row>
    <row r="64" spans="1:8" ht="20.399999999999999" customHeight="1">
      <c r="A64" s="779"/>
      <c r="B64" s="870"/>
      <c r="C64" s="792" t="s">
        <v>620</v>
      </c>
      <c r="D64" s="868"/>
      <c r="E64" s="868"/>
      <c r="F64" s="868"/>
      <c r="G64" s="868"/>
      <c r="H64" s="868"/>
    </row>
    <row r="65" spans="1:8" ht="23.1" customHeight="1">
      <c r="A65" s="732"/>
      <c r="B65" s="810"/>
      <c r="C65" s="791" t="s">
        <v>621</v>
      </c>
      <c r="D65" s="791"/>
      <c r="E65" s="791"/>
      <c r="F65" s="791"/>
      <c r="G65" s="791"/>
      <c r="H65" s="792"/>
    </row>
    <row r="66" spans="1:8" ht="10.35" customHeight="1">
      <c r="A66" s="502"/>
      <c r="B66" s="502"/>
      <c r="C66" s="502"/>
      <c r="D66" s="502"/>
      <c r="E66" s="502"/>
      <c r="F66" s="502"/>
      <c r="G66" s="502"/>
      <c r="H66" s="502"/>
    </row>
    <row r="67" spans="1:8" ht="15" customHeight="1">
      <c r="A67" s="494" t="s">
        <v>375</v>
      </c>
      <c r="B67" s="494"/>
      <c r="C67" s="494"/>
      <c r="D67" s="494"/>
      <c r="E67" s="494"/>
      <c r="F67" s="494"/>
      <c r="G67" s="502"/>
      <c r="H67" s="502"/>
    </row>
    <row r="68" spans="1:8" ht="16.2">
      <c r="A68" s="807" t="s">
        <v>376</v>
      </c>
      <c r="B68" s="807"/>
      <c r="C68" s="807"/>
      <c r="D68" s="807"/>
      <c r="E68" s="807"/>
      <c r="F68" s="807"/>
      <c r="G68" s="251">
        <v>3.5</v>
      </c>
      <c r="H68" s="465" t="s">
        <v>435</v>
      </c>
    </row>
    <row r="69" spans="1:8" ht="16.2">
      <c r="A69" s="807" t="s">
        <v>378</v>
      </c>
      <c r="B69" s="807"/>
      <c r="C69" s="807"/>
      <c r="D69" s="807"/>
      <c r="E69" s="807"/>
      <c r="F69" s="807"/>
      <c r="G69" s="251">
        <v>0.5</v>
      </c>
      <c r="H69" s="465" t="s">
        <v>435</v>
      </c>
    </row>
    <row r="70" spans="1:8">
      <c r="A70" s="463"/>
      <c r="B70" s="463"/>
      <c r="C70" s="463"/>
      <c r="D70" s="463"/>
      <c r="E70" s="463"/>
      <c r="F70" s="463"/>
      <c r="G70" s="253"/>
      <c r="H70" s="465"/>
    </row>
    <row r="71" spans="1:8">
      <c r="A71" s="811" t="s">
        <v>379</v>
      </c>
      <c r="B71" s="811"/>
      <c r="C71" s="811"/>
      <c r="D71" s="811"/>
      <c r="E71" s="811"/>
      <c r="F71" s="811"/>
      <c r="G71" s="480"/>
      <c r="H71" s="253"/>
    </row>
    <row r="72" spans="1:8" ht="17.850000000000001" customHeight="1">
      <c r="A72" s="790" t="s">
        <v>380</v>
      </c>
      <c r="B72" s="790"/>
      <c r="C72" s="790"/>
      <c r="D72" s="790"/>
      <c r="E72" s="465">
        <f>SUM(E73:E78)</f>
        <v>65</v>
      </c>
      <c r="F72" s="465" t="s">
        <v>357</v>
      </c>
      <c r="G72" s="254">
        <f>E72/25</f>
        <v>2.6</v>
      </c>
      <c r="H72" s="465" t="s">
        <v>435</v>
      </c>
    </row>
    <row r="73" spans="1:8" ht="17.850000000000001" customHeight="1">
      <c r="A73" s="502" t="s">
        <v>12</v>
      </c>
      <c r="B73" s="807" t="s">
        <v>14</v>
      </c>
      <c r="C73" s="807"/>
      <c r="D73" s="807"/>
      <c r="E73" s="465">
        <v>30</v>
      </c>
      <c r="F73" s="465" t="s">
        <v>357</v>
      </c>
      <c r="G73" s="40"/>
      <c r="H73" s="471"/>
    </row>
    <row r="74" spans="1:8" ht="17.850000000000001" customHeight="1">
      <c r="A74" s="502"/>
      <c r="B74" s="807" t="s">
        <v>381</v>
      </c>
      <c r="C74" s="807"/>
      <c r="D74" s="807"/>
      <c r="E74" s="465">
        <v>30</v>
      </c>
      <c r="F74" s="465" t="s">
        <v>357</v>
      </c>
      <c r="G74" s="40"/>
      <c r="H74" s="471"/>
    </row>
    <row r="75" spans="1:8" ht="17.850000000000001" customHeight="1">
      <c r="A75" s="502"/>
      <c r="B75" s="807" t="s">
        <v>382</v>
      </c>
      <c r="C75" s="807"/>
      <c r="D75" s="807"/>
      <c r="E75" s="465">
        <v>3</v>
      </c>
      <c r="F75" s="465" t="s">
        <v>357</v>
      </c>
      <c r="G75" s="40"/>
      <c r="H75" s="471"/>
    </row>
    <row r="76" spans="1:8" ht="17.850000000000001" customHeight="1">
      <c r="A76" s="502"/>
      <c r="B76" s="807" t="s">
        <v>383</v>
      </c>
      <c r="C76" s="807"/>
      <c r="D76" s="807"/>
      <c r="E76" s="465">
        <v>0</v>
      </c>
      <c r="F76" s="465" t="s">
        <v>357</v>
      </c>
      <c r="G76" s="40"/>
      <c r="H76" s="471"/>
    </row>
    <row r="77" spans="1:8" ht="17.850000000000001" customHeight="1">
      <c r="A77" s="502"/>
      <c r="B77" s="807" t="s">
        <v>384</v>
      </c>
      <c r="C77" s="807"/>
      <c r="D77" s="807"/>
      <c r="E77" s="465">
        <v>0</v>
      </c>
      <c r="F77" s="465" t="s">
        <v>357</v>
      </c>
      <c r="G77" s="40"/>
      <c r="H77" s="471"/>
    </row>
    <row r="78" spans="1:8" ht="17.850000000000001" customHeight="1">
      <c r="A78" s="502"/>
      <c r="B78" s="807" t="s">
        <v>385</v>
      </c>
      <c r="C78" s="807"/>
      <c r="D78" s="807"/>
      <c r="E78" s="465">
        <v>2</v>
      </c>
      <c r="F78" s="465" t="s">
        <v>357</v>
      </c>
      <c r="G78" s="40"/>
      <c r="H78" s="471"/>
    </row>
    <row r="79" spans="1:8" ht="31.35" customHeight="1">
      <c r="A79" s="790" t="s">
        <v>386</v>
      </c>
      <c r="B79" s="790"/>
      <c r="C79" s="790"/>
      <c r="D79" s="790"/>
      <c r="E79" s="465">
        <v>0</v>
      </c>
      <c r="F79" s="465" t="s">
        <v>357</v>
      </c>
      <c r="G79" s="254">
        <v>0</v>
      </c>
      <c r="H79" s="465" t="s">
        <v>435</v>
      </c>
    </row>
    <row r="80" spans="1:8" ht="17.850000000000001" customHeight="1">
      <c r="A80" s="807" t="s">
        <v>387</v>
      </c>
      <c r="B80" s="807"/>
      <c r="C80" s="807"/>
      <c r="D80" s="807"/>
      <c r="E80" s="465">
        <f>G80*25</f>
        <v>35</v>
      </c>
      <c r="F80" s="465" t="s">
        <v>357</v>
      </c>
      <c r="G80" s="254">
        <f>D6-G79-G72</f>
        <v>1.4</v>
      </c>
      <c r="H80" s="465" t="s">
        <v>435</v>
      </c>
    </row>
    <row r="81" spans="1:8" ht="10.35" customHeight="1"/>
    <row r="84" spans="1:8">
      <c r="A84" s="206" t="s">
        <v>388</v>
      </c>
    </row>
    <row r="85" spans="1:8" ht="16.2">
      <c r="A85" s="730" t="s">
        <v>436</v>
      </c>
      <c r="B85" s="730"/>
      <c r="C85" s="730"/>
      <c r="D85" s="730"/>
      <c r="E85" s="730"/>
      <c r="F85" s="730"/>
      <c r="G85" s="730"/>
      <c r="H85" s="730"/>
    </row>
    <row r="86" spans="1:8">
      <c r="A86" s="206" t="s">
        <v>390</v>
      </c>
    </row>
    <row r="88" spans="1:8">
      <c r="A88" s="766" t="s">
        <v>391</v>
      </c>
      <c r="B88" s="766"/>
      <c r="C88" s="766"/>
      <c r="D88" s="766"/>
      <c r="E88" s="766"/>
      <c r="F88" s="766"/>
      <c r="G88" s="766"/>
      <c r="H88" s="766"/>
    </row>
    <row r="89" spans="1:8">
      <c r="A89" s="766"/>
      <c r="B89" s="766"/>
      <c r="C89" s="766"/>
      <c r="D89" s="766"/>
      <c r="E89" s="766"/>
      <c r="F89" s="766"/>
      <c r="G89" s="766"/>
      <c r="H89" s="766"/>
    </row>
    <row r="90" spans="1:8">
      <c r="A90" s="766"/>
      <c r="B90" s="766"/>
      <c r="C90" s="766"/>
      <c r="D90" s="766"/>
      <c r="E90" s="766"/>
      <c r="F90" s="766"/>
      <c r="G90" s="766"/>
      <c r="H90" s="766"/>
    </row>
  </sheetData>
  <mergeCells count="89">
    <mergeCell ref="A85:H85"/>
    <mergeCell ref="A88:H90"/>
    <mergeCell ref="B75:D75"/>
    <mergeCell ref="B76:D76"/>
    <mergeCell ref="B77:D77"/>
    <mergeCell ref="B78:D78"/>
    <mergeCell ref="A79:D79"/>
    <mergeCell ref="A80:D80"/>
    <mergeCell ref="B74:D74"/>
    <mergeCell ref="A60:B62"/>
    <mergeCell ref="C60:H60"/>
    <mergeCell ref="C61:H61"/>
    <mergeCell ref="C62:H62"/>
    <mergeCell ref="A63:B65"/>
    <mergeCell ref="C63:H63"/>
    <mergeCell ref="C64:H64"/>
    <mergeCell ref="C65:H65"/>
    <mergeCell ref="A68:F68"/>
    <mergeCell ref="A69:F69"/>
    <mergeCell ref="A71:F71"/>
    <mergeCell ref="A72:D72"/>
    <mergeCell ref="B73:D73"/>
    <mergeCell ref="A54:F54"/>
    <mergeCell ref="B55:H55"/>
    <mergeCell ref="A56:C56"/>
    <mergeCell ref="D56:H56"/>
    <mergeCell ref="A57:C57"/>
    <mergeCell ref="D57:H57"/>
    <mergeCell ref="B50:H50"/>
    <mergeCell ref="B51:H51"/>
    <mergeCell ref="A52:C52"/>
    <mergeCell ref="D52:H52"/>
    <mergeCell ref="A53:C53"/>
    <mergeCell ref="D53:H53"/>
    <mergeCell ref="A46:A51"/>
    <mergeCell ref="B46:H46"/>
    <mergeCell ref="B47:H47"/>
    <mergeCell ref="B48:H48"/>
    <mergeCell ref="B49:H49"/>
    <mergeCell ref="A43:C43"/>
    <mergeCell ref="D43:H43"/>
    <mergeCell ref="A44:C44"/>
    <mergeCell ref="D44:H44"/>
    <mergeCell ref="A45:F45"/>
    <mergeCell ref="A34:F34"/>
    <mergeCell ref="A35:A42"/>
    <mergeCell ref="B35:H35"/>
    <mergeCell ref="B36:H36"/>
    <mergeCell ref="B37:H37"/>
    <mergeCell ref="B38:H38"/>
    <mergeCell ref="B39:H39"/>
    <mergeCell ref="B40:H40"/>
    <mergeCell ref="B41:H41"/>
    <mergeCell ref="B42:H42"/>
    <mergeCell ref="B31:F31"/>
    <mergeCell ref="A21:D21"/>
    <mergeCell ref="A22:A23"/>
    <mergeCell ref="B22:F23"/>
    <mergeCell ref="G22:H22"/>
    <mergeCell ref="A24:H24"/>
    <mergeCell ref="B25:F25"/>
    <mergeCell ref="B26:F26"/>
    <mergeCell ref="A27:H27"/>
    <mergeCell ref="B28:F28"/>
    <mergeCell ref="A29:H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5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zoomScaleNormal="100" zoomScaleSheetLayoutView="118"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35</v>
      </c>
      <c r="B5" s="732"/>
      <c r="C5" s="732"/>
      <c r="D5" s="732"/>
      <c r="E5" s="732"/>
      <c r="F5" s="732"/>
      <c r="G5" s="732"/>
      <c r="H5" s="732"/>
    </row>
    <row r="6" spans="1:8" ht="17.399999999999999" customHeight="1">
      <c r="A6" s="733" t="s">
        <v>10</v>
      </c>
      <c r="B6" s="734"/>
      <c r="C6" s="734"/>
      <c r="D6" s="734">
        <v>5</v>
      </c>
      <c r="E6" s="734"/>
      <c r="F6" s="734"/>
      <c r="G6" s="734"/>
      <c r="H6" s="735"/>
    </row>
    <row r="7" spans="1:8" ht="17.399999999999999" customHeight="1">
      <c r="A7" s="733" t="s">
        <v>9</v>
      </c>
      <c r="B7" s="734"/>
      <c r="C7" s="734"/>
      <c r="D7" s="736" t="s">
        <v>470</v>
      </c>
      <c r="E7" s="736"/>
      <c r="F7" s="736"/>
      <c r="G7" s="736"/>
      <c r="H7" s="737"/>
    </row>
    <row r="8" spans="1:8" ht="17.399999999999999" customHeight="1">
      <c r="A8" s="733" t="s">
        <v>13</v>
      </c>
      <c r="B8" s="734"/>
      <c r="C8" s="734"/>
      <c r="D8" s="738" t="s">
        <v>329</v>
      </c>
      <c r="E8" s="738"/>
      <c r="F8" s="738"/>
      <c r="G8" s="738"/>
      <c r="H8" s="739"/>
    </row>
    <row r="9" spans="1:8" ht="17.399999999999999" customHeight="1">
      <c r="A9" s="733" t="s">
        <v>330</v>
      </c>
      <c r="B9" s="734"/>
      <c r="C9" s="734"/>
      <c r="D9" s="738" t="s">
        <v>331</v>
      </c>
      <c r="E9" s="738"/>
      <c r="F9" s="738"/>
      <c r="G9" s="738"/>
      <c r="H9" s="739"/>
    </row>
    <row r="10" spans="1:8" ht="10.35" customHeight="1"/>
    <row r="11" spans="1:8" ht="15" customHeight="1">
      <c r="A11" s="740" t="s">
        <v>138</v>
      </c>
      <c r="B11" s="740"/>
      <c r="C11" s="740"/>
      <c r="D11" s="740"/>
      <c r="E11" s="740"/>
      <c r="F11" s="740"/>
      <c r="G11" s="740"/>
      <c r="H11" s="740"/>
    </row>
    <row r="12" spans="1:8" ht="17.850000000000001" customHeight="1">
      <c r="A12" s="730" t="s">
        <v>2916</v>
      </c>
      <c r="B12" s="730"/>
      <c r="C12" s="730"/>
      <c r="D12" s="730"/>
      <c r="E12" s="730"/>
      <c r="F12" s="730"/>
      <c r="G12" s="730"/>
      <c r="H12" s="730"/>
    </row>
    <row r="13" spans="1:8" ht="17.850000000000001" customHeight="1">
      <c r="A13" s="733" t="s">
        <v>277</v>
      </c>
      <c r="B13" s="734"/>
      <c r="C13" s="734"/>
      <c r="D13" s="734"/>
      <c r="E13" s="734" t="s">
        <v>139</v>
      </c>
      <c r="F13" s="734"/>
      <c r="G13" s="734"/>
      <c r="H13" s="735"/>
    </row>
    <row r="14" spans="1:8" ht="17.850000000000001" customHeight="1">
      <c r="A14" s="733" t="s">
        <v>332</v>
      </c>
      <c r="B14" s="734"/>
      <c r="C14" s="734"/>
      <c r="D14" s="734"/>
      <c r="E14" s="734" t="s">
        <v>333</v>
      </c>
      <c r="F14" s="734"/>
      <c r="G14" s="734"/>
      <c r="H14" s="735"/>
    </row>
    <row r="15" spans="1:8" ht="17.850000000000001" customHeight="1">
      <c r="A15" s="733" t="s">
        <v>334</v>
      </c>
      <c r="B15" s="734"/>
      <c r="C15" s="734"/>
      <c r="D15" s="734"/>
      <c r="E15" s="741" t="s">
        <v>624</v>
      </c>
      <c r="F15" s="741"/>
      <c r="G15" s="741"/>
      <c r="H15" s="742"/>
    </row>
    <row r="16" spans="1:8" ht="17.850000000000001" customHeight="1">
      <c r="A16" s="733" t="s">
        <v>282</v>
      </c>
      <c r="B16" s="734"/>
      <c r="C16" s="734"/>
      <c r="D16" s="734"/>
      <c r="E16" s="734" t="s">
        <v>283</v>
      </c>
      <c r="F16" s="734"/>
      <c r="G16" s="734"/>
      <c r="H16" s="735"/>
    </row>
    <row r="17" spans="1:8" ht="10.35" customHeight="1"/>
    <row r="18" spans="1:8" ht="15" customHeight="1">
      <c r="A18" s="740" t="s">
        <v>336</v>
      </c>
      <c r="B18" s="740"/>
      <c r="C18" s="740"/>
      <c r="D18" s="740"/>
      <c r="E18" s="740"/>
      <c r="F18" s="740"/>
      <c r="G18" s="740"/>
      <c r="H18" s="740"/>
    </row>
    <row r="19" spans="1:8" ht="36.6" customHeight="1">
      <c r="A19" s="743" t="s">
        <v>337</v>
      </c>
      <c r="B19" s="743"/>
      <c r="C19" s="744" t="s">
        <v>625</v>
      </c>
      <c r="D19" s="744"/>
      <c r="E19" s="744"/>
      <c r="F19" s="744"/>
      <c r="G19" s="744"/>
      <c r="H19" s="745"/>
    </row>
    <row r="20" spans="1:8" ht="10.35" customHeight="1"/>
    <row r="21" spans="1:8" ht="15" customHeight="1">
      <c r="A21" s="747" t="s">
        <v>339</v>
      </c>
      <c r="B21" s="747"/>
      <c r="C21" s="747"/>
      <c r="D21" s="747"/>
    </row>
    <row r="22" spans="1:8">
      <c r="A22" s="748" t="s">
        <v>141</v>
      </c>
      <c r="B22" s="749" t="s">
        <v>142</v>
      </c>
      <c r="C22" s="749"/>
      <c r="D22" s="749"/>
      <c r="E22" s="749"/>
      <c r="F22" s="749"/>
      <c r="G22" s="749" t="s">
        <v>340</v>
      </c>
      <c r="H22" s="750"/>
    </row>
    <row r="23" spans="1:8" ht="42.75" customHeight="1">
      <c r="A23" s="748"/>
      <c r="B23" s="749"/>
      <c r="C23" s="749"/>
      <c r="D23" s="749"/>
      <c r="E23" s="749"/>
      <c r="F23" s="749"/>
      <c r="G23" s="329" t="s">
        <v>341</v>
      </c>
      <c r="H23" s="330" t="s">
        <v>145</v>
      </c>
    </row>
    <row r="24" spans="1:8" ht="17.850000000000001" customHeight="1">
      <c r="A24" s="748" t="s">
        <v>146</v>
      </c>
      <c r="B24" s="749"/>
      <c r="C24" s="749"/>
      <c r="D24" s="749"/>
      <c r="E24" s="749"/>
      <c r="F24" s="749"/>
      <c r="G24" s="749"/>
      <c r="H24" s="750"/>
    </row>
    <row r="25" spans="1:8" ht="56.25" customHeight="1">
      <c r="A25" s="328" t="s">
        <v>626</v>
      </c>
      <c r="B25" s="872" t="s">
        <v>627</v>
      </c>
      <c r="C25" s="873"/>
      <c r="D25" s="873"/>
      <c r="E25" s="873"/>
      <c r="F25" s="873"/>
      <c r="G25" s="360" t="s">
        <v>159</v>
      </c>
      <c r="H25" s="204" t="s">
        <v>154</v>
      </c>
    </row>
    <row r="26" spans="1:8" ht="45" customHeight="1">
      <c r="A26" s="328" t="s">
        <v>628</v>
      </c>
      <c r="B26" s="872" t="s">
        <v>629</v>
      </c>
      <c r="C26" s="873"/>
      <c r="D26" s="873"/>
      <c r="E26" s="873"/>
      <c r="F26" s="873"/>
      <c r="G26" s="360" t="s">
        <v>163</v>
      </c>
      <c r="H26" s="204" t="s">
        <v>154</v>
      </c>
    </row>
    <row r="27" spans="1:8" ht="17.850000000000001" customHeight="1">
      <c r="A27" s="748" t="s">
        <v>255</v>
      </c>
      <c r="B27" s="749"/>
      <c r="C27" s="749"/>
      <c r="D27" s="749"/>
      <c r="E27" s="749"/>
      <c r="F27" s="749"/>
      <c r="G27" s="749"/>
      <c r="H27" s="750"/>
    </row>
    <row r="28" spans="1:8" ht="36.75" customHeight="1">
      <c r="A28" s="328" t="s">
        <v>630</v>
      </c>
      <c r="B28" s="745" t="s">
        <v>631</v>
      </c>
      <c r="C28" s="743"/>
      <c r="D28" s="743"/>
      <c r="E28" s="743"/>
      <c r="F28" s="871"/>
      <c r="G28" s="360" t="s">
        <v>194</v>
      </c>
      <c r="H28" s="204" t="s">
        <v>154</v>
      </c>
    </row>
    <row r="29" spans="1:8" ht="40.5" customHeight="1">
      <c r="A29" s="328" t="s">
        <v>632</v>
      </c>
      <c r="B29" s="745" t="s">
        <v>657</v>
      </c>
      <c r="C29" s="743"/>
      <c r="D29" s="743"/>
      <c r="E29" s="743"/>
      <c r="F29" s="743"/>
      <c r="G29" s="360" t="s">
        <v>209</v>
      </c>
      <c r="H29" s="204" t="s">
        <v>154</v>
      </c>
    </row>
    <row r="30" spans="1:8" ht="17.850000000000001" customHeight="1">
      <c r="A30" s="748" t="s">
        <v>352</v>
      </c>
      <c r="B30" s="749"/>
      <c r="C30" s="749"/>
      <c r="D30" s="749"/>
      <c r="E30" s="749"/>
      <c r="F30" s="749"/>
      <c r="G30" s="749"/>
      <c r="H30" s="750"/>
    </row>
    <row r="31" spans="1:8" ht="41.25" customHeight="1">
      <c r="A31" s="328" t="s">
        <v>633</v>
      </c>
      <c r="B31" s="745" t="s">
        <v>634</v>
      </c>
      <c r="C31" s="743"/>
      <c r="D31" s="743"/>
      <c r="E31" s="743"/>
      <c r="F31" s="871"/>
      <c r="G31" s="360" t="s">
        <v>233</v>
      </c>
      <c r="H31" s="204" t="s">
        <v>154</v>
      </c>
    </row>
    <row r="32" spans="1:8" ht="39.75" customHeight="1">
      <c r="A32" s="328" t="s">
        <v>635</v>
      </c>
      <c r="B32" s="745" t="s">
        <v>636</v>
      </c>
      <c r="C32" s="743"/>
      <c r="D32" s="743"/>
      <c r="E32" s="743"/>
      <c r="F32" s="871"/>
      <c r="G32" s="360" t="s">
        <v>242</v>
      </c>
      <c r="H32" s="204" t="s">
        <v>154</v>
      </c>
    </row>
    <row r="33" spans="1:8" ht="10.35" customHeight="1"/>
    <row r="34" spans="1:8" ht="15" customHeight="1">
      <c r="A34" s="334" t="s">
        <v>355</v>
      </c>
    </row>
    <row r="35" spans="1:8" s="334" customFormat="1" ht="17.850000000000001" customHeight="1">
      <c r="A35" s="746" t="s">
        <v>356</v>
      </c>
      <c r="B35" s="746"/>
      <c r="C35" s="746"/>
      <c r="D35" s="746"/>
      <c r="E35" s="746"/>
      <c r="F35" s="746"/>
      <c r="G35" s="207">
        <v>15</v>
      </c>
      <c r="H35" s="336" t="s">
        <v>357</v>
      </c>
    </row>
    <row r="36" spans="1:8" ht="53.25" customHeight="1">
      <c r="A36" s="753" t="s">
        <v>358</v>
      </c>
      <c r="B36" s="777" t="s">
        <v>637</v>
      </c>
      <c r="C36" s="778"/>
      <c r="D36" s="778"/>
      <c r="E36" s="778"/>
      <c r="F36" s="778"/>
      <c r="G36" s="778"/>
      <c r="H36" s="778"/>
    </row>
    <row r="37" spans="1:8" ht="26.25" customHeight="1">
      <c r="A37" s="754"/>
      <c r="B37" s="777" t="s">
        <v>638</v>
      </c>
      <c r="C37" s="778"/>
      <c r="D37" s="778"/>
      <c r="E37" s="778"/>
      <c r="F37" s="778"/>
      <c r="G37" s="778"/>
      <c r="H37" s="778"/>
    </row>
    <row r="38" spans="1:8" ht="17.399999999999999" customHeight="1">
      <c r="A38" s="754"/>
      <c r="B38" s="769" t="s">
        <v>639</v>
      </c>
      <c r="C38" s="770"/>
      <c r="D38" s="770"/>
      <c r="E38" s="770"/>
      <c r="F38" s="770"/>
      <c r="G38" s="770"/>
      <c r="H38" s="770"/>
    </row>
    <row r="39" spans="1:8" ht="33.9" customHeight="1">
      <c r="A39" s="754"/>
      <c r="B39" s="792" t="s">
        <v>640</v>
      </c>
      <c r="C39" s="790"/>
      <c r="D39" s="790"/>
      <c r="E39" s="790"/>
      <c r="F39" s="790"/>
      <c r="G39" s="790"/>
      <c r="H39" s="790"/>
    </row>
    <row r="40" spans="1:8" ht="41.1" customHeight="1">
      <c r="A40" s="754"/>
      <c r="B40" s="772" t="s">
        <v>641</v>
      </c>
      <c r="C40" s="773"/>
      <c r="D40" s="773"/>
      <c r="E40" s="773"/>
      <c r="F40" s="773"/>
      <c r="G40" s="773"/>
      <c r="H40" s="773"/>
    </row>
    <row r="41" spans="1:8" ht="24.9" customHeight="1">
      <c r="A41" s="754"/>
      <c r="B41" s="745" t="s">
        <v>642</v>
      </c>
      <c r="C41" s="743"/>
      <c r="D41" s="743"/>
      <c r="E41" s="743"/>
      <c r="F41" s="743"/>
      <c r="G41" s="743"/>
      <c r="H41" s="743"/>
    </row>
    <row r="42" spans="1:8" ht="22.5" customHeight="1">
      <c r="A42" s="761" t="s">
        <v>366</v>
      </c>
      <c r="B42" s="738"/>
      <c r="C42" s="738"/>
      <c r="D42" s="735" t="s">
        <v>658</v>
      </c>
      <c r="E42" s="764"/>
      <c r="F42" s="764"/>
      <c r="G42" s="764"/>
      <c r="H42" s="764"/>
    </row>
    <row r="43" spans="1:8" ht="36.9" customHeight="1">
      <c r="A43" s="762" t="s">
        <v>367</v>
      </c>
      <c r="B43" s="736"/>
      <c r="C43" s="736"/>
      <c r="D43" s="736" t="s">
        <v>643</v>
      </c>
      <c r="E43" s="736"/>
      <c r="F43" s="736"/>
      <c r="G43" s="736"/>
      <c r="H43" s="736"/>
    </row>
    <row r="44" spans="1:8" s="334" customFormat="1" ht="17.850000000000001" customHeight="1">
      <c r="A44" s="746" t="s">
        <v>613</v>
      </c>
      <c r="B44" s="746"/>
      <c r="C44" s="746"/>
      <c r="D44" s="746"/>
      <c r="E44" s="746"/>
      <c r="F44" s="746"/>
      <c r="G44" s="207">
        <v>45</v>
      </c>
      <c r="H44" s="336" t="s">
        <v>357</v>
      </c>
    </row>
    <row r="45" spans="1:8" ht="66" customHeight="1">
      <c r="A45" s="753" t="s">
        <v>358</v>
      </c>
      <c r="B45" s="777" t="s">
        <v>644</v>
      </c>
      <c r="C45" s="778"/>
      <c r="D45" s="778"/>
      <c r="E45" s="778"/>
      <c r="F45" s="778"/>
      <c r="G45" s="778"/>
      <c r="H45" s="778"/>
    </row>
    <row r="46" spans="1:8" ht="33.9" customHeight="1">
      <c r="A46" s="754"/>
      <c r="B46" s="777" t="s">
        <v>645</v>
      </c>
      <c r="C46" s="778"/>
      <c r="D46" s="778"/>
      <c r="E46" s="778"/>
      <c r="F46" s="778"/>
      <c r="G46" s="778"/>
      <c r="H46" s="778"/>
    </row>
    <row r="47" spans="1:8" ht="38.1" customHeight="1">
      <c r="A47" s="754"/>
      <c r="B47" s="777" t="s">
        <v>646</v>
      </c>
      <c r="C47" s="778"/>
      <c r="D47" s="778"/>
      <c r="E47" s="778"/>
      <c r="F47" s="778"/>
      <c r="G47" s="778"/>
      <c r="H47" s="778"/>
    </row>
    <row r="48" spans="1:8" ht="31.5" customHeight="1">
      <c r="A48" s="754"/>
      <c r="B48" s="777" t="s">
        <v>647</v>
      </c>
      <c r="C48" s="778"/>
      <c r="D48" s="778"/>
      <c r="E48" s="778"/>
      <c r="F48" s="778"/>
      <c r="G48" s="778"/>
      <c r="H48" s="778"/>
    </row>
    <row r="49" spans="1:8" ht="37.5" customHeight="1">
      <c r="A49" s="754"/>
      <c r="B49" s="777" t="s">
        <v>648</v>
      </c>
      <c r="C49" s="778"/>
      <c r="D49" s="778"/>
      <c r="E49" s="778"/>
      <c r="F49" s="778"/>
      <c r="G49" s="778"/>
      <c r="H49" s="778"/>
    </row>
    <row r="50" spans="1:8" ht="43.5" customHeight="1">
      <c r="A50" s="754"/>
      <c r="B50" s="777" t="s">
        <v>649</v>
      </c>
      <c r="C50" s="778"/>
      <c r="D50" s="778"/>
      <c r="E50" s="778"/>
      <c r="F50" s="778"/>
      <c r="G50" s="778"/>
      <c r="H50" s="778"/>
    </row>
    <row r="51" spans="1:8" ht="21.9" customHeight="1">
      <c r="A51" s="754"/>
      <c r="B51" s="777" t="s">
        <v>650</v>
      </c>
      <c r="C51" s="778"/>
      <c r="D51" s="778"/>
      <c r="E51" s="778"/>
      <c r="F51" s="778"/>
      <c r="G51" s="778"/>
      <c r="H51" s="778"/>
    </row>
    <row r="52" spans="1:8" ht="47.1" customHeight="1">
      <c r="A52" s="754"/>
      <c r="B52" s="745" t="s">
        <v>651</v>
      </c>
      <c r="C52" s="743"/>
      <c r="D52" s="743"/>
      <c r="E52" s="743"/>
      <c r="F52" s="743"/>
      <c r="G52" s="743"/>
      <c r="H52" s="743"/>
    </row>
    <row r="53" spans="1:8" ht="20.25" customHeight="1">
      <c r="A53" s="761" t="s">
        <v>366</v>
      </c>
      <c r="B53" s="738"/>
      <c r="C53" s="738"/>
      <c r="D53" s="735" t="s">
        <v>659</v>
      </c>
      <c r="E53" s="764"/>
      <c r="F53" s="764"/>
      <c r="G53" s="764"/>
      <c r="H53" s="764"/>
    </row>
    <row r="54" spans="1:8" ht="38.4" customHeight="1">
      <c r="A54" s="762" t="s">
        <v>367</v>
      </c>
      <c r="B54" s="736"/>
      <c r="C54" s="736"/>
      <c r="D54" s="745" t="s">
        <v>652</v>
      </c>
      <c r="E54" s="743"/>
      <c r="F54" s="743"/>
      <c r="G54" s="743"/>
      <c r="H54" s="743"/>
    </row>
    <row r="55" spans="1:8" ht="10.35" customHeight="1"/>
    <row r="56" spans="1:8" ht="15" customHeight="1">
      <c r="A56" s="334" t="s">
        <v>369</v>
      </c>
    </row>
    <row r="57" spans="1:8" ht="22.5" customHeight="1">
      <c r="A57" s="874" t="s">
        <v>370</v>
      </c>
      <c r="B57" s="875"/>
      <c r="C57" s="745" t="s">
        <v>660</v>
      </c>
      <c r="D57" s="743"/>
      <c r="E57" s="743"/>
      <c r="F57" s="743"/>
      <c r="G57" s="743"/>
      <c r="H57" s="790"/>
    </row>
    <row r="58" spans="1:8" ht="39.9" customHeight="1">
      <c r="A58" s="876"/>
      <c r="B58" s="877"/>
      <c r="C58" s="745" t="s">
        <v>653</v>
      </c>
      <c r="D58" s="743"/>
      <c r="E58" s="743"/>
      <c r="F58" s="743"/>
      <c r="G58" s="743"/>
      <c r="H58" s="743"/>
    </row>
    <row r="59" spans="1:8" ht="37.5" customHeight="1">
      <c r="A59" s="830"/>
      <c r="B59" s="831"/>
      <c r="C59" s="745" t="s">
        <v>654</v>
      </c>
      <c r="D59" s="743"/>
      <c r="E59" s="743"/>
      <c r="F59" s="743"/>
      <c r="G59" s="743"/>
      <c r="H59" s="743"/>
    </row>
    <row r="60" spans="1:8" ht="33" customHeight="1">
      <c r="A60" s="874" t="s">
        <v>373</v>
      </c>
      <c r="B60" s="874"/>
      <c r="C60" s="744" t="s">
        <v>661</v>
      </c>
      <c r="D60" s="744"/>
      <c r="E60" s="744"/>
      <c r="F60" s="744"/>
      <c r="G60" s="744"/>
      <c r="H60" s="745"/>
    </row>
    <row r="61" spans="1:8" ht="34.5" customHeight="1">
      <c r="A61" s="876"/>
      <c r="B61" s="876"/>
      <c r="C61" s="777" t="s">
        <v>655</v>
      </c>
      <c r="D61" s="778"/>
      <c r="E61" s="778"/>
      <c r="F61" s="778"/>
      <c r="G61" s="778"/>
      <c r="H61" s="778"/>
    </row>
    <row r="62" spans="1:8" ht="21.75" customHeight="1">
      <c r="A62" s="830"/>
      <c r="B62" s="830"/>
      <c r="C62" s="745" t="s">
        <v>656</v>
      </c>
      <c r="D62" s="743"/>
      <c r="E62" s="743"/>
      <c r="F62" s="743"/>
      <c r="G62" s="743"/>
      <c r="H62" s="743"/>
    </row>
    <row r="63" spans="1:8" ht="10.35" customHeight="1"/>
    <row r="64" spans="1:8" ht="15" customHeight="1">
      <c r="A64" s="334" t="s">
        <v>375</v>
      </c>
      <c r="B64" s="334"/>
      <c r="C64" s="334"/>
      <c r="D64" s="334"/>
      <c r="E64" s="334"/>
      <c r="F64" s="334"/>
    </row>
    <row r="65" spans="1:8" ht="16.2">
      <c r="A65" s="764" t="s">
        <v>376</v>
      </c>
      <c r="B65" s="764"/>
      <c r="C65" s="764"/>
      <c r="D65" s="764"/>
      <c r="E65" s="764"/>
      <c r="F65" s="764"/>
      <c r="G65" s="212">
        <v>5</v>
      </c>
      <c r="H65" s="213" t="s">
        <v>435</v>
      </c>
    </row>
    <row r="66" spans="1:8" ht="16.2">
      <c r="A66" s="764" t="s">
        <v>378</v>
      </c>
      <c r="B66" s="764"/>
      <c r="C66" s="764"/>
      <c r="D66" s="764"/>
      <c r="E66" s="764"/>
      <c r="F66" s="764"/>
      <c r="G66" s="212">
        <v>0</v>
      </c>
      <c r="H66" s="213" t="s">
        <v>435</v>
      </c>
    </row>
    <row r="67" spans="1:8">
      <c r="A67" s="335"/>
      <c r="B67" s="335"/>
      <c r="C67" s="335"/>
      <c r="D67" s="335"/>
      <c r="E67" s="335"/>
      <c r="F67" s="335"/>
      <c r="G67" s="214"/>
      <c r="H67" s="213"/>
    </row>
    <row r="68" spans="1:8">
      <c r="A68" s="765" t="s">
        <v>379</v>
      </c>
      <c r="B68" s="765"/>
      <c r="C68" s="765"/>
      <c r="D68" s="765"/>
      <c r="E68" s="765"/>
      <c r="F68" s="765"/>
      <c r="G68" s="215"/>
      <c r="H68" s="214"/>
    </row>
    <row r="69" spans="1:8" ht="17.850000000000001" customHeight="1">
      <c r="A69" s="743" t="s">
        <v>380</v>
      </c>
      <c r="B69" s="743"/>
      <c r="C69" s="743"/>
      <c r="D69" s="743"/>
      <c r="E69" s="213">
        <f>SUM(E70:E75)</f>
        <v>66</v>
      </c>
      <c r="F69" s="213" t="s">
        <v>357</v>
      </c>
      <c r="G69" s="216">
        <f>E69/25</f>
        <v>2.64</v>
      </c>
      <c r="H69" s="213" t="s">
        <v>435</v>
      </c>
    </row>
    <row r="70" spans="1:8" ht="17.850000000000001" customHeight="1">
      <c r="A70" s="206" t="s">
        <v>12</v>
      </c>
      <c r="B70" s="764" t="s">
        <v>14</v>
      </c>
      <c r="C70" s="764"/>
      <c r="D70" s="764"/>
      <c r="E70" s="213">
        <v>15</v>
      </c>
      <c r="F70" s="213" t="s">
        <v>357</v>
      </c>
      <c r="G70" s="217"/>
      <c r="H70" s="218"/>
    </row>
    <row r="71" spans="1:8" ht="17.850000000000001" customHeight="1">
      <c r="B71" s="764" t="s">
        <v>381</v>
      </c>
      <c r="C71" s="764"/>
      <c r="D71" s="764"/>
      <c r="E71" s="213">
        <v>45</v>
      </c>
      <c r="F71" s="213" t="s">
        <v>357</v>
      </c>
      <c r="G71" s="217"/>
      <c r="H71" s="218"/>
    </row>
    <row r="72" spans="1:8" ht="17.850000000000001" customHeight="1">
      <c r="B72" s="764" t="s">
        <v>382</v>
      </c>
      <c r="C72" s="764"/>
      <c r="D72" s="764"/>
      <c r="E72" s="213">
        <v>3</v>
      </c>
      <c r="F72" s="213" t="s">
        <v>357</v>
      </c>
      <c r="G72" s="217"/>
      <c r="H72" s="218"/>
    </row>
    <row r="73" spans="1:8" ht="17.850000000000001" customHeight="1">
      <c r="B73" s="764" t="s">
        <v>383</v>
      </c>
      <c r="C73" s="764"/>
      <c r="D73" s="764"/>
      <c r="E73" s="213">
        <v>0</v>
      </c>
      <c r="F73" s="213" t="s">
        <v>357</v>
      </c>
      <c r="G73" s="217"/>
      <c r="H73" s="218"/>
    </row>
    <row r="74" spans="1:8" ht="17.850000000000001" customHeight="1">
      <c r="B74" s="764" t="s">
        <v>384</v>
      </c>
      <c r="C74" s="764"/>
      <c r="D74" s="764"/>
      <c r="E74" s="213">
        <v>0</v>
      </c>
      <c r="F74" s="213" t="s">
        <v>357</v>
      </c>
      <c r="G74" s="217"/>
      <c r="H74" s="218"/>
    </row>
    <row r="75" spans="1:8" ht="17.850000000000001" customHeight="1">
      <c r="B75" s="764" t="s">
        <v>385</v>
      </c>
      <c r="C75" s="764"/>
      <c r="D75" s="764"/>
      <c r="E75" s="213">
        <v>3</v>
      </c>
      <c r="F75" s="213" t="s">
        <v>357</v>
      </c>
      <c r="G75" s="217"/>
      <c r="H75" s="218"/>
    </row>
    <row r="76" spans="1:8" ht="31.35" customHeight="1">
      <c r="A76" s="743" t="s">
        <v>386</v>
      </c>
      <c r="B76" s="743"/>
      <c r="C76" s="743"/>
      <c r="D76" s="743"/>
      <c r="E76" s="213">
        <v>0</v>
      </c>
      <c r="F76" s="213" t="s">
        <v>357</v>
      </c>
      <c r="G76" s="216">
        <v>0</v>
      </c>
      <c r="H76" s="213" t="s">
        <v>435</v>
      </c>
    </row>
    <row r="77" spans="1:8" ht="17.850000000000001" customHeight="1">
      <c r="A77" s="764" t="s">
        <v>387</v>
      </c>
      <c r="B77" s="764"/>
      <c r="C77" s="764"/>
      <c r="D77" s="764"/>
      <c r="E77" s="213">
        <f>G77*25</f>
        <v>59</v>
      </c>
      <c r="F77" s="213" t="s">
        <v>357</v>
      </c>
      <c r="G77" s="216">
        <f>D6-G76-G69</f>
        <v>2.36</v>
      </c>
      <c r="H77" s="213" t="s">
        <v>435</v>
      </c>
    </row>
    <row r="78" spans="1:8" ht="10.35" customHeight="1"/>
    <row r="81" spans="1:8">
      <c r="A81" s="206" t="s">
        <v>388</v>
      </c>
    </row>
    <row r="82" spans="1:8" ht="16.2">
      <c r="A82" s="730" t="s">
        <v>436</v>
      </c>
      <c r="B82" s="730"/>
      <c r="C82" s="730"/>
      <c r="D82" s="730"/>
      <c r="E82" s="730"/>
      <c r="F82" s="730"/>
      <c r="G82" s="730"/>
      <c r="H82" s="730"/>
    </row>
    <row r="83" spans="1:8">
      <c r="A83" s="206" t="s">
        <v>390</v>
      </c>
    </row>
    <row r="85" spans="1:8">
      <c r="A85" s="766" t="s">
        <v>391</v>
      </c>
      <c r="B85" s="766"/>
      <c r="C85" s="766"/>
      <c r="D85" s="766"/>
      <c r="E85" s="766"/>
      <c r="F85" s="766"/>
      <c r="G85" s="766"/>
      <c r="H85" s="766"/>
    </row>
    <row r="86" spans="1:8">
      <c r="A86" s="766"/>
      <c r="B86" s="766"/>
      <c r="C86" s="766"/>
      <c r="D86" s="766"/>
      <c r="E86" s="766"/>
      <c r="F86" s="766"/>
      <c r="G86" s="766"/>
      <c r="H86" s="766"/>
    </row>
    <row r="87" spans="1:8">
      <c r="A87" s="766"/>
      <c r="B87" s="766"/>
      <c r="C87" s="766"/>
      <c r="D87" s="766"/>
      <c r="E87" s="766"/>
      <c r="F87" s="766"/>
      <c r="G87" s="766"/>
      <c r="H87" s="766"/>
    </row>
  </sheetData>
  <mergeCells count="84">
    <mergeCell ref="A85:H87"/>
    <mergeCell ref="A68:F68"/>
    <mergeCell ref="A69:D69"/>
    <mergeCell ref="B70:D70"/>
    <mergeCell ref="B71:D71"/>
    <mergeCell ref="B72:D72"/>
    <mergeCell ref="B73:D73"/>
    <mergeCell ref="B74:D74"/>
    <mergeCell ref="B75:D75"/>
    <mergeCell ref="A76:D76"/>
    <mergeCell ref="A77:D77"/>
    <mergeCell ref="A82:H82"/>
    <mergeCell ref="A66:F66"/>
    <mergeCell ref="A54:C54"/>
    <mergeCell ref="D54:H54"/>
    <mergeCell ref="A57:B59"/>
    <mergeCell ref="C58:H58"/>
    <mergeCell ref="C59:H59"/>
    <mergeCell ref="C57:H57"/>
    <mergeCell ref="A60:B62"/>
    <mergeCell ref="C60:H60"/>
    <mergeCell ref="C61:H61"/>
    <mergeCell ref="C62:H62"/>
    <mergeCell ref="A65:F65"/>
    <mergeCell ref="B49:H49"/>
    <mergeCell ref="B50:H50"/>
    <mergeCell ref="B51:H51"/>
    <mergeCell ref="B52:H52"/>
    <mergeCell ref="A53:C53"/>
    <mergeCell ref="D53:H53"/>
    <mergeCell ref="A45:A52"/>
    <mergeCell ref="B45:H45"/>
    <mergeCell ref="B46:H46"/>
    <mergeCell ref="B47:H47"/>
    <mergeCell ref="B48:H48"/>
    <mergeCell ref="A42:C42"/>
    <mergeCell ref="D42:H42"/>
    <mergeCell ref="A43:C43"/>
    <mergeCell ref="D43:H43"/>
    <mergeCell ref="A44:F44"/>
    <mergeCell ref="B32:F32"/>
    <mergeCell ref="A35:F35"/>
    <mergeCell ref="A36:A41"/>
    <mergeCell ref="B36:H36"/>
    <mergeCell ref="B37:H37"/>
    <mergeCell ref="B38:H38"/>
    <mergeCell ref="B39:H39"/>
    <mergeCell ref="B40:H40"/>
    <mergeCell ref="B41:H41"/>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1"/>
  <sheetViews>
    <sheetView zoomScaleNormal="100" zoomScaleSheetLayoutView="124" workbookViewId="0"/>
  </sheetViews>
  <sheetFormatPr defaultColWidth="8.88671875" defaultRowHeight="14.4"/>
  <cols>
    <col min="1" max="1" width="9.109375" style="363" customWidth="1"/>
    <col min="2" max="2" width="11.88671875" style="363" customWidth="1"/>
    <col min="3" max="3" width="5.88671875" style="363" customWidth="1"/>
    <col min="4" max="4" width="21.88671875" style="363" customWidth="1"/>
    <col min="5" max="5" width="9.109375" style="363" customWidth="1"/>
    <col min="6" max="6" width="8.88671875" style="363" customWidth="1"/>
    <col min="7" max="7" width="12.88671875" style="363" customWidth="1"/>
    <col min="8" max="8" width="9.88671875" style="363" customWidth="1"/>
    <col min="9" max="10" width="8.88671875" style="363"/>
    <col min="11" max="12" width="8.88671875" style="364"/>
    <col min="13" max="16382" width="8.88671875" style="363"/>
    <col min="16383" max="16384" width="11.5546875" style="363" customWidth="1"/>
  </cols>
  <sheetData>
    <row r="1" spans="1:12" ht="9.75" customHeight="1"/>
    <row r="2" spans="1:12" s="365" customFormat="1">
      <c r="A2" s="879" t="s">
        <v>326</v>
      </c>
      <c r="B2" s="879"/>
      <c r="C2" s="879"/>
      <c r="D2" s="879"/>
      <c r="E2" s="879"/>
      <c r="F2" s="879"/>
      <c r="G2" s="879"/>
      <c r="H2" s="879"/>
      <c r="K2" s="364"/>
      <c r="L2" s="364"/>
    </row>
    <row r="3" spans="1:12" ht="9.75" customHeight="1"/>
    <row r="4" spans="1:12" ht="15" customHeight="1">
      <c r="A4" s="365" t="s">
        <v>327</v>
      </c>
    </row>
    <row r="5" spans="1:12" s="366" customFormat="1" ht="17.25" customHeight="1">
      <c r="A5" s="880" t="s">
        <v>44</v>
      </c>
      <c r="B5" s="880"/>
      <c r="C5" s="880"/>
      <c r="D5" s="880"/>
      <c r="E5" s="880"/>
      <c r="F5" s="880"/>
      <c r="G5" s="880"/>
      <c r="H5" s="880"/>
      <c r="K5" s="364"/>
      <c r="L5" s="364"/>
    </row>
    <row r="6" spans="1:12" ht="17.399999999999999" customHeight="1">
      <c r="A6" s="881" t="s">
        <v>10</v>
      </c>
      <c r="B6" s="881"/>
      <c r="C6" s="881"/>
      <c r="D6" s="882">
        <v>5</v>
      </c>
      <c r="E6" s="882"/>
      <c r="F6" s="882"/>
      <c r="G6" s="882"/>
      <c r="H6" s="882"/>
    </row>
    <row r="7" spans="1:12" ht="17.399999999999999" customHeight="1">
      <c r="A7" s="881" t="s">
        <v>9</v>
      </c>
      <c r="B7" s="881"/>
      <c r="C7" s="881"/>
      <c r="D7" s="883" t="s">
        <v>328</v>
      </c>
      <c r="E7" s="883"/>
      <c r="F7" s="883"/>
      <c r="G7" s="883"/>
      <c r="H7" s="883"/>
    </row>
    <row r="8" spans="1:12" ht="17.399999999999999" customHeight="1">
      <c r="A8" s="881" t="s">
        <v>13</v>
      </c>
      <c r="B8" s="881"/>
      <c r="C8" s="881"/>
      <c r="D8" s="884" t="s">
        <v>403</v>
      </c>
      <c r="E8" s="884"/>
      <c r="F8" s="884"/>
      <c r="G8" s="884"/>
      <c r="H8" s="884"/>
    </row>
    <row r="9" spans="1:12" ht="17.399999999999999" customHeight="1">
      <c r="A9" s="881" t="s">
        <v>330</v>
      </c>
      <c r="B9" s="881"/>
      <c r="C9" s="881"/>
      <c r="D9" s="884" t="s">
        <v>697</v>
      </c>
      <c r="E9" s="884"/>
      <c r="F9" s="884"/>
      <c r="G9" s="884"/>
      <c r="H9" s="884"/>
    </row>
    <row r="10" spans="1:12" ht="9.75" customHeight="1">
      <c r="A10" s="556"/>
      <c r="B10" s="556"/>
      <c r="C10" s="556"/>
      <c r="D10" s="556"/>
      <c r="E10" s="556"/>
      <c r="F10" s="556"/>
      <c r="G10" s="556"/>
      <c r="H10" s="556"/>
    </row>
    <row r="11" spans="1:12" ht="15" customHeight="1">
      <c r="A11" s="885" t="s">
        <v>138</v>
      </c>
      <c r="B11" s="885"/>
      <c r="C11" s="885"/>
      <c r="D11" s="885"/>
      <c r="E11" s="885"/>
      <c r="F11" s="885"/>
      <c r="G11" s="885"/>
      <c r="H11" s="885"/>
    </row>
    <row r="12" spans="1:12" s="366" customFormat="1" ht="17.25" customHeight="1">
      <c r="A12" s="878" t="s">
        <v>2916</v>
      </c>
      <c r="B12" s="878"/>
      <c r="C12" s="878"/>
      <c r="D12" s="878"/>
      <c r="E12" s="878"/>
      <c r="F12" s="878"/>
      <c r="G12" s="878"/>
      <c r="H12" s="878"/>
      <c r="K12" s="364"/>
      <c r="L12" s="364"/>
    </row>
    <row r="13" spans="1:12" ht="17.25" customHeight="1">
      <c r="A13" s="881" t="s">
        <v>277</v>
      </c>
      <c r="B13" s="881"/>
      <c r="C13" s="881"/>
      <c r="D13" s="881"/>
      <c r="E13" s="882" t="s">
        <v>139</v>
      </c>
      <c r="F13" s="882"/>
      <c r="G13" s="882"/>
      <c r="H13" s="882"/>
    </row>
    <row r="14" spans="1:12" ht="17.25" customHeight="1">
      <c r="A14" s="881" t="s">
        <v>332</v>
      </c>
      <c r="B14" s="881"/>
      <c r="C14" s="881"/>
      <c r="D14" s="881"/>
      <c r="E14" s="882" t="s">
        <v>333</v>
      </c>
      <c r="F14" s="882"/>
      <c r="G14" s="882"/>
      <c r="H14" s="882"/>
    </row>
    <row r="15" spans="1:12" ht="17.25" customHeight="1">
      <c r="A15" s="881" t="s">
        <v>334</v>
      </c>
      <c r="B15" s="881"/>
      <c r="C15" s="881"/>
      <c r="D15" s="881"/>
      <c r="E15" s="886" t="s">
        <v>662</v>
      </c>
      <c r="F15" s="886"/>
      <c r="G15" s="886"/>
      <c r="H15" s="886"/>
    </row>
    <row r="16" spans="1:12" ht="17.25" customHeight="1">
      <c r="A16" s="881" t="s">
        <v>282</v>
      </c>
      <c r="B16" s="881"/>
      <c r="C16" s="881"/>
      <c r="D16" s="881"/>
      <c r="E16" s="882" t="s">
        <v>283</v>
      </c>
      <c r="F16" s="882"/>
      <c r="G16" s="882"/>
      <c r="H16" s="882"/>
    </row>
    <row r="17" spans="1:8" ht="9.75" customHeight="1">
      <c r="A17" s="556"/>
      <c r="B17" s="556"/>
      <c r="C17" s="556"/>
      <c r="D17" s="556"/>
      <c r="E17" s="556"/>
      <c r="F17" s="556"/>
      <c r="G17" s="556"/>
      <c r="H17" s="556"/>
    </row>
    <row r="18" spans="1:8" ht="15" customHeight="1">
      <c r="A18" s="885" t="s">
        <v>336</v>
      </c>
      <c r="B18" s="885"/>
      <c r="C18" s="885"/>
      <c r="D18" s="885"/>
      <c r="E18" s="885"/>
      <c r="F18" s="885"/>
      <c r="G18" s="885"/>
      <c r="H18" s="885"/>
    </row>
    <row r="19" spans="1:8" ht="36.9" customHeight="1">
      <c r="A19" s="887" t="s">
        <v>337</v>
      </c>
      <c r="B19" s="887"/>
      <c r="C19" s="888" t="s">
        <v>338</v>
      </c>
      <c r="D19" s="888"/>
      <c r="E19" s="888"/>
      <c r="F19" s="888"/>
      <c r="G19" s="888"/>
      <c r="H19" s="888"/>
    </row>
    <row r="20" spans="1:8" ht="9.75" customHeight="1">
      <c r="A20" s="556"/>
      <c r="B20" s="556"/>
      <c r="C20" s="556"/>
      <c r="D20" s="556"/>
      <c r="E20" s="556"/>
      <c r="F20" s="556"/>
      <c r="G20" s="556"/>
      <c r="H20" s="556"/>
    </row>
    <row r="21" spans="1:8" ht="15" customHeight="1">
      <c r="A21" s="890" t="s">
        <v>339</v>
      </c>
      <c r="B21" s="890"/>
      <c r="C21" s="890"/>
      <c r="D21" s="890"/>
      <c r="E21" s="556"/>
      <c r="F21" s="556"/>
      <c r="G21" s="556"/>
      <c r="H21" s="556"/>
    </row>
    <row r="22" spans="1:8" ht="16.5" customHeight="1">
      <c r="A22" s="891" t="s">
        <v>141</v>
      </c>
      <c r="B22" s="892" t="s">
        <v>142</v>
      </c>
      <c r="C22" s="892"/>
      <c r="D22" s="892"/>
      <c r="E22" s="892"/>
      <c r="F22" s="892"/>
      <c r="G22" s="893" t="s">
        <v>340</v>
      </c>
      <c r="H22" s="893"/>
    </row>
    <row r="23" spans="1:8" ht="35.25" customHeight="1">
      <c r="A23" s="891"/>
      <c r="B23" s="892"/>
      <c r="C23" s="892"/>
      <c r="D23" s="892"/>
      <c r="E23" s="892"/>
      <c r="F23" s="892"/>
      <c r="G23" s="557" t="s">
        <v>341</v>
      </c>
      <c r="H23" s="558" t="s">
        <v>145</v>
      </c>
    </row>
    <row r="24" spans="1:8" ht="17.25" customHeight="1">
      <c r="A24" s="889" t="s">
        <v>146</v>
      </c>
      <c r="B24" s="889"/>
      <c r="C24" s="889"/>
      <c r="D24" s="889"/>
      <c r="E24" s="889"/>
      <c r="F24" s="889"/>
      <c r="G24" s="889"/>
      <c r="H24" s="889"/>
    </row>
    <row r="25" spans="1:8" ht="37.5" customHeight="1">
      <c r="A25" s="559" t="s">
        <v>663</v>
      </c>
      <c r="B25" s="894" t="s">
        <v>664</v>
      </c>
      <c r="C25" s="894"/>
      <c r="D25" s="894"/>
      <c r="E25" s="894"/>
      <c r="F25" s="894"/>
      <c r="G25" s="557" t="s">
        <v>147</v>
      </c>
      <c r="H25" s="560" t="s">
        <v>150</v>
      </c>
    </row>
    <row r="26" spans="1:8" ht="42.75" customHeight="1">
      <c r="A26" s="559" t="s">
        <v>665</v>
      </c>
      <c r="B26" s="894" t="s">
        <v>698</v>
      </c>
      <c r="C26" s="894"/>
      <c r="D26" s="894"/>
      <c r="E26" s="894"/>
      <c r="F26" s="894"/>
      <c r="G26" s="557" t="s">
        <v>147</v>
      </c>
      <c r="H26" s="560" t="s">
        <v>150</v>
      </c>
    </row>
    <row r="27" spans="1:8" ht="17.25" customHeight="1">
      <c r="A27" s="889" t="s">
        <v>255</v>
      </c>
      <c r="B27" s="889"/>
      <c r="C27" s="889"/>
      <c r="D27" s="889"/>
      <c r="E27" s="889"/>
      <c r="F27" s="889"/>
      <c r="G27" s="889"/>
      <c r="H27" s="889"/>
    </row>
    <row r="28" spans="1:8" ht="39" customHeight="1">
      <c r="A28" s="559" t="s">
        <v>666</v>
      </c>
      <c r="B28" s="894" t="s">
        <v>699</v>
      </c>
      <c r="C28" s="894"/>
      <c r="D28" s="894"/>
      <c r="E28" s="894"/>
      <c r="F28" s="894"/>
      <c r="G28" s="557" t="s">
        <v>187</v>
      </c>
      <c r="H28" s="560" t="s">
        <v>150</v>
      </c>
    </row>
    <row r="29" spans="1:8" ht="69.75" customHeight="1">
      <c r="A29" s="559" t="s">
        <v>667</v>
      </c>
      <c r="B29" s="894" t="s">
        <v>668</v>
      </c>
      <c r="C29" s="894"/>
      <c r="D29" s="894"/>
      <c r="E29" s="894"/>
      <c r="F29" s="894"/>
      <c r="G29" s="557" t="s">
        <v>190</v>
      </c>
      <c r="H29" s="560" t="s">
        <v>150</v>
      </c>
    </row>
    <row r="30" spans="1:8" ht="36.75" customHeight="1">
      <c r="A30" s="559" t="s">
        <v>669</v>
      </c>
      <c r="B30" s="894" t="s">
        <v>670</v>
      </c>
      <c r="C30" s="894"/>
      <c r="D30" s="894"/>
      <c r="E30" s="894"/>
      <c r="F30" s="894"/>
      <c r="G30" s="557" t="s">
        <v>190</v>
      </c>
      <c r="H30" s="560" t="s">
        <v>150</v>
      </c>
    </row>
    <row r="31" spans="1:8" ht="17.25" customHeight="1">
      <c r="A31" s="889" t="s">
        <v>352</v>
      </c>
      <c r="B31" s="889"/>
      <c r="C31" s="889"/>
      <c r="D31" s="889"/>
      <c r="E31" s="889"/>
      <c r="F31" s="889"/>
      <c r="G31" s="889"/>
      <c r="H31" s="889"/>
    </row>
    <row r="32" spans="1:8" ht="54" customHeight="1">
      <c r="A32" s="559" t="s">
        <v>671</v>
      </c>
      <c r="B32" s="894" t="s">
        <v>672</v>
      </c>
      <c r="C32" s="894"/>
      <c r="D32" s="894"/>
      <c r="E32" s="894"/>
      <c r="F32" s="894"/>
      <c r="G32" s="557" t="s">
        <v>233</v>
      </c>
      <c r="H32" s="560" t="s">
        <v>150</v>
      </c>
    </row>
    <row r="33" spans="1:12" ht="9.75" customHeight="1">
      <c r="A33" s="556"/>
      <c r="B33" s="556"/>
      <c r="C33" s="556"/>
      <c r="D33" s="556"/>
      <c r="E33" s="556"/>
      <c r="F33" s="556"/>
      <c r="G33" s="556"/>
      <c r="H33" s="556"/>
    </row>
    <row r="34" spans="1:12" ht="15" customHeight="1">
      <c r="A34" s="459" t="s">
        <v>355</v>
      </c>
      <c r="B34" s="556"/>
      <c r="C34" s="556"/>
      <c r="D34" s="556"/>
      <c r="E34" s="556"/>
      <c r="F34" s="556"/>
      <c r="G34" s="556"/>
      <c r="H34" s="556"/>
    </row>
    <row r="35" spans="1:12" ht="17.25" customHeight="1">
      <c r="A35" s="895" t="s">
        <v>356</v>
      </c>
      <c r="B35" s="895"/>
      <c r="C35" s="895"/>
      <c r="D35" s="895"/>
      <c r="E35" s="895"/>
      <c r="F35" s="895"/>
      <c r="G35" s="561">
        <v>15</v>
      </c>
      <c r="H35" s="562" t="s">
        <v>357</v>
      </c>
      <c r="I35" s="365"/>
      <c r="J35" s="365"/>
    </row>
    <row r="36" spans="1:12" ht="39.9" customHeight="1">
      <c r="A36" s="891" t="s">
        <v>358</v>
      </c>
      <c r="B36" s="896" t="s">
        <v>673</v>
      </c>
      <c r="C36" s="896"/>
      <c r="D36" s="896"/>
      <c r="E36" s="896"/>
      <c r="F36" s="896"/>
      <c r="G36" s="896"/>
      <c r="H36" s="896"/>
    </row>
    <row r="37" spans="1:12" s="365" customFormat="1" ht="39.9" customHeight="1">
      <c r="A37" s="891"/>
      <c r="B37" s="888" t="s">
        <v>674</v>
      </c>
      <c r="C37" s="888"/>
      <c r="D37" s="888"/>
      <c r="E37" s="888"/>
      <c r="F37" s="888"/>
      <c r="G37" s="888"/>
      <c r="H37" s="888"/>
      <c r="I37" s="363"/>
      <c r="J37" s="363"/>
      <c r="K37" s="364"/>
      <c r="L37" s="364"/>
    </row>
    <row r="38" spans="1:12" ht="39.9" customHeight="1">
      <c r="A38" s="891"/>
      <c r="B38" s="888" t="s">
        <v>675</v>
      </c>
      <c r="C38" s="888"/>
      <c r="D38" s="888"/>
      <c r="E38" s="888"/>
      <c r="F38" s="888"/>
      <c r="G38" s="888"/>
      <c r="H38" s="888"/>
    </row>
    <row r="39" spans="1:12" ht="51" customHeight="1">
      <c r="A39" s="891"/>
      <c r="B39" s="888" t="s">
        <v>676</v>
      </c>
      <c r="C39" s="888"/>
      <c r="D39" s="888"/>
      <c r="E39" s="888"/>
      <c r="F39" s="888"/>
      <c r="G39" s="888"/>
      <c r="H39" s="888"/>
    </row>
    <row r="40" spans="1:12" ht="39.9" customHeight="1">
      <c r="A40" s="891"/>
      <c r="B40" s="888" t="s">
        <v>677</v>
      </c>
      <c r="C40" s="888"/>
      <c r="D40" s="888"/>
      <c r="E40" s="888"/>
      <c r="F40" s="888"/>
      <c r="G40" s="888"/>
      <c r="H40" s="888"/>
    </row>
    <row r="41" spans="1:12" ht="39.9" customHeight="1">
      <c r="A41" s="891"/>
      <c r="B41" s="888" t="s">
        <v>678</v>
      </c>
      <c r="C41" s="888"/>
      <c r="D41" s="888"/>
      <c r="E41" s="888"/>
      <c r="F41" s="888"/>
      <c r="G41" s="888"/>
      <c r="H41" s="888"/>
    </row>
    <row r="42" spans="1:12" ht="39.9" customHeight="1">
      <c r="A42" s="891"/>
      <c r="B42" s="888" t="s">
        <v>679</v>
      </c>
      <c r="C42" s="888"/>
      <c r="D42" s="888"/>
      <c r="E42" s="888"/>
      <c r="F42" s="888"/>
      <c r="G42" s="888"/>
      <c r="H42" s="888"/>
    </row>
    <row r="43" spans="1:12" ht="23.25" customHeight="1">
      <c r="A43" s="897" t="s">
        <v>366</v>
      </c>
      <c r="B43" s="897"/>
      <c r="C43" s="897"/>
      <c r="D43" s="884" t="s">
        <v>700</v>
      </c>
      <c r="E43" s="884"/>
      <c r="F43" s="884"/>
      <c r="G43" s="884"/>
      <c r="H43" s="884"/>
    </row>
    <row r="44" spans="1:12" ht="43.5" customHeight="1">
      <c r="A44" s="898" t="s">
        <v>367</v>
      </c>
      <c r="B44" s="898"/>
      <c r="C44" s="898"/>
      <c r="D44" s="883" t="s">
        <v>2971</v>
      </c>
      <c r="E44" s="883"/>
      <c r="F44" s="883"/>
      <c r="G44" s="883"/>
      <c r="H44" s="883"/>
    </row>
    <row r="45" spans="1:12" ht="17.25" customHeight="1">
      <c r="A45" s="895" t="s">
        <v>368</v>
      </c>
      <c r="B45" s="895"/>
      <c r="C45" s="895"/>
      <c r="D45" s="895"/>
      <c r="E45" s="895"/>
      <c r="F45" s="895"/>
      <c r="G45" s="561">
        <v>15</v>
      </c>
      <c r="H45" s="562" t="s">
        <v>357</v>
      </c>
      <c r="I45" s="365"/>
      <c r="J45" s="365"/>
    </row>
    <row r="46" spans="1:12" ht="30" customHeight="1">
      <c r="A46" s="898" t="s">
        <v>358</v>
      </c>
      <c r="B46" s="896" t="s">
        <v>680</v>
      </c>
      <c r="C46" s="896"/>
      <c r="D46" s="896"/>
      <c r="E46" s="896"/>
      <c r="F46" s="896"/>
      <c r="G46" s="896"/>
      <c r="H46" s="896"/>
    </row>
    <row r="47" spans="1:12" ht="30" customHeight="1">
      <c r="A47" s="898"/>
      <c r="B47" s="896" t="s">
        <v>681</v>
      </c>
      <c r="C47" s="896"/>
      <c r="D47" s="896"/>
      <c r="E47" s="896"/>
      <c r="F47" s="896"/>
      <c r="G47" s="896"/>
      <c r="H47" s="896"/>
    </row>
    <row r="48" spans="1:12" ht="37.5" customHeight="1">
      <c r="A48" s="898"/>
      <c r="B48" s="896" t="s">
        <v>682</v>
      </c>
      <c r="C48" s="896"/>
      <c r="D48" s="896"/>
      <c r="E48" s="896"/>
      <c r="F48" s="896"/>
      <c r="G48" s="896"/>
      <c r="H48" s="896"/>
    </row>
    <row r="49" spans="1:10 16383:16384" ht="36.75" customHeight="1">
      <c r="A49" s="898"/>
      <c r="B49" s="896" t="s">
        <v>683</v>
      </c>
      <c r="C49" s="896"/>
      <c r="D49" s="896"/>
      <c r="E49" s="896"/>
      <c r="F49" s="896"/>
      <c r="G49" s="896"/>
      <c r="H49" s="896"/>
    </row>
    <row r="50" spans="1:10 16383:16384" ht="30" customHeight="1">
      <c r="A50" s="898"/>
      <c r="B50" s="896" t="s">
        <v>684</v>
      </c>
      <c r="C50" s="896"/>
      <c r="D50" s="896"/>
      <c r="E50" s="896"/>
      <c r="F50" s="896"/>
      <c r="G50" s="896"/>
      <c r="H50" s="896"/>
    </row>
    <row r="51" spans="1:10 16383:16384" ht="20.25" customHeight="1">
      <c r="A51" s="897" t="s">
        <v>366</v>
      </c>
      <c r="B51" s="897"/>
      <c r="C51" s="897"/>
      <c r="D51" s="884" t="s">
        <v>701</v>
      </c>
      <c r="E51" s="884"/>
      <c r="F51" s="884"/>
      <c r="G51" s="884"/>
      <c r="H51" s="884"/>
    </row>
    <row r="52" spans="1:10 16383:16384" ht="45" customHeight="1">
      <c r="A52" s="898" t="s">
        <v>367</v>
      </c>
      <c r="B52" s="898"/>
      <c r="C52" s="898"/>
      <c r="D52" s="883" t="s">
        <v>2972</v>
      </c>
      <c r="E52" s="883"/>
      <c r="F52" s="883"/>
      <c r="G52" s="883"/>
      <c r="H52" s="883"/>
    </row>
    <row r="53" spans="1:10 16383:16384" ht="17.25" customHeight="1">
      <c r="A53" s="895" t="s">
        <v>422</v>
      </c>
      <c r="B53" s="895"/>
      <c r="C53" s="895"/>
      <c r="D53" s="895"/>
      <c r="E53" s="895"/>
      <c r="F53" s="895"/>
      <c r="G53" s="561">
        <v>15</v>
      </c>
      <c r="H53" s="562" t="s">
        <v>357</v>
      </c>
      <c r="I53" s="365"/>
      <c r="J53" s="365"/>
      <c r="XFC53" s="367"/>
      <c r="XFD53" s="367"/>
    </row>
    <row r="54" spans="1:10 16383:16384" ht="23.4" customHeight="1">
      <c r="A54" s="899" t="s">
        <v>3047</v>
      </c>
      <c r="B54" s="896" t="s">
        <v>685</v>
      </c>
      <c r="C54" s="896"/>
      <c r="D54" s="896"/>
      <c r="E54" s="896"/>
      <c r="F54" s="896"/>
      <c r="G54" s="896"/>
      <c r="H54" s="896"/>
      <c r="XFC54" s="367"/>
      <c r="XFD54" s="367"/>
    </row>
    <row r="55" spans="1:10 16383:16384" ht="28.5" customHeight="1">
      <c r="A55" s="899"/>
      <c r="B55" s="896" t="s">
        <v>686</v>
      </c>
      <c r="C55" s="896"/>
      <c r="D55" s="896"/>
      <c r="E55" s="896"/>
      <c r="F55" s="896"/>
      <c r="G55" s="896"/>
      <c r="H55" s="896"/>
      <c r="XFC55" s="367"/>
      <c r="XFD55" s="367"/>
    </row>
    <row r="56" spans="1:10 16383:16384" ht="30" customHeight="1">
      <c r="A56" s="899"/>
      <c r="B56" s="896" t="s">
        <v>687</v>
      </c>
      <c r="C56" s="896"/>
      <c r="D56" s="896"/>
      <c r="E56" s="896"/>
      <c r="F56" s="896"/>
      <c r="G56" s="896"/>
      <c r="H56" s="896"/>
      <c r="XFC56" s="367"/>
      <c r="XFD56" s="367"/>
    </row>
    <row r="57" spans="1:10 16383:16384" ht="26.1" customHeight="1">
      <c r="A57" s="899"/>
      <c r="B57" s="896" t="s">
        <v>688</v>
      </c>
      <c r="C57" s="896"/>
      <c r="D57" s="896"/>
      <c r="E57" s="896"/>
      <c r="F57" s="896"/>
      <c r="G57" s="896"/>
      <c r="H57" s="896"/>
      <c r="XFC57" s="367"/>
      <c r="XFD57" s="367"/>
    </row>
    <row r="58" spans="1:10 16383:16384" ht="30" customHeight="1">
      <c r="A58" s="899"/>
      <c r="B58" s="896" t="s">
        <v>689</v>
      </c>
      <c r="C58" s="896"/>
      <c r="D58" s="896"/>
      <c r="E58" s="896"/>
      <c r="F58" s="896"/>
      <c r="G58" s="896"/>
      <c r="H58" s="896"/>
      <c r="XFC58" s="367"/>
      <c r="XFD58" s="367"/>
    </row>
    <row r="59" spans="1:10 16383:16384" ht="18.75" customHeight="1">
      <c r="A59" s="897" t="s">
        <v>366</v>
      </c>
      <c r="B59" s="897"/>
      <c r="C59" s="897"/>
      <c r="D59" s="884" t="s">
        <v>702</v>
      </c>
      <c r="E59" s="884"/>
      <c r="F59" s="884"/>
      <c r="G59" s="884"/>
      <c r="H59" s="884"/>
      <c r="XFC59" s="367"/>
      <c r="XFD59" s="367"/>
    </row>
    <row r="60" spans="1:10 16383:16384" ht="45" customHeight="1">
      <c r="A60" s="898" t="s">
        <v>367</v>
      </c>
      <c r="B60" s="898"/>
      <c r="C60" s="898"/>
      <c r="D60" s="883" t="s">
        <v>2973</v>
      </c>
      <c r="E60" s="883"/>
      <c r="F60" s="883"/>
      <c r="G60" s="883"/>
      <c r="H60" s="883"/>
      <c r="XFC60" s="367"/>
      <c r="XFD60" s="367"/>
    </row>
    <row r="61" spans="1:10 16383:16384" ht="17.25" customHeight="1">
      <c r="A61" s="895" t="s">
        <v>613</v>
      </c>
      <c r="B61" s="895"/>
      <c r="C61" s="895"/>
      <c r="D61" s="895"/>
      <c r="E61" s="895"/>
      <c r="F61" s="895"/>
      <c r="G61" s="561">
        <v>15</v>
      </c>
      <c r="H61" s="562" t="s">
        <v>357</v>
      </c>
      <c r="I61" s="365"/>
      <c r="J61" s="365"/>
      <c r="XFC61" s="367"/>
      <c r="XFD61" s="367"/>
    </row>
    <row r="62" spans="1:10 16383:16384" ht="24.9" customHeight="1">
      <c r="A62" s="898" t="s">
        <v>358</v>
      </c>
      <c r="B62" s="896" t="s">
        <v>690</v>
      </c>
      <c r="C62" s="896"/>
      <c r="D62" s="896"/>
      <c r="E62" s="896"/>
      <c r="F62" s="896"/>
      <c r="G62" s="896"/>
      <c r="H62" s="896"/>
      <c r="XFC62" s="367"/>
      <c r="XFD62" s="367"/>
    </row>
    <row r="63" spans="1:10 16383:16384" ht="18.899999999999999" customHeight="1">
      <c r="A63" s="898"/>
      <c r="B63" s="896" t="s">
        <v>691</v>
      </c>
      <c r="C63" s="896"/>
      <c r="D63" s="896"/>
      <c r="E63" s="896"/>
      <c r="F63" s="896"/>
      <c r="G63" s="896"/>
      <c r="H63" s="896"/>
      <c r="XFC63" s="367"/>
      <c r="XFD63" s="367"/>
    </row>
    <row r="64" spans="1:10 16383:16384" ht="24.9" customHeight="1">
      <c r="A64" s="898"/>
      <c r="B64" s="896" t="s">
        <v>692</v>
      </c>
      <c r="C64" s="896"/>
      <c r="D64" s="896"/>
      <c r="E64" s="896"/>
      <c r="F64" s="896"/>
      <c r="G64" s="896"/>
      <c r="H64" s="896"/>
      <c r="XFC64" s="367"/>
      <c r="XFD64" s="367"/>
    </row>
    <row r="65" spans="1:12 16383:16384" ht="24.9" customHeight="1">
      <c r="A65" s="898"/>
      <c r="B65" s="896" t="s">
        <v>693</v>
      </c>
      <c r="C65" s="896"/>
      <c r="D65" s="896"/>
      <c r="E65" s="896"/>
      <c r="F65" s="896"/>
      <c r="G65" s="896"/>
      <c r="H65" s="896"/>
      <c r="XFC65" s="367"/>
      <c r="XFD65" s="367"/>
    </row>
    <row r="66" spans="1:12 16383:16384" ht="19.5" customHeight="1">
      <c r="A66" s="897" t="s">
        <v>366</v>
      </c>
      <c r="B66" s="897"/>
      <c r="C66" s="897"/>
      <c r="D66" s="884" t="s">
        <v>703</v>
      </c>
      <c r="E66" s="884"/>
      <c r="F66" s="884"/>
      <c r="G66" s="884"/>
      <c r="H66" s="884"/>
      <c r="XFC66" s="367"/>
      <c r="XFD66" s="367"/>
    </row>
    <row r="67" spans="1:12 16383:16384" ht="39.75" customHeight="1">
      <c r="A67" s="898" t="s">
        <v>367</v>
      </c>
      <c r="B67" s="898"/>
      <c r="C67" s="898"/>
      <c r="D67" s="883" t="s">
        <v>2974</v>
      </c>
      <c r="E67" s="883"/>
      <c r="F67" s="883"/>
      <c r="G67" s="883"/>
      <c r="H67" s="883"/>
      <c r="XFC67" s="367"/>
      <c r="XFD67" s="367"/>
    </row>
    <row r="68" spans="1:12 16383:16384" ht="9.75" customHeight="1">
      <c r="A68" s="556"/>
      <c r="B68" s="556"/>
      <c r="C68" s="556"/>
      <c r="D68" s="556"/>
      <c r="E68" s="556"/>
      <c r="F68" s="556"/>
      <c r="G68" s="556"/>
      <c r="H68" s="556"/>
    </row>
    <row r="69" spans="1:12 16383:16384" ht="15" customHeight="1">
      <c r="A69" s="459" t="s">
        <v>369</v>
      </c>
      <c r="B69" s="556"/>
      <c r="C69" s="556"/>
      <c r="D69" s="556"/>
      <c r="E69" s="556"/>
      <c r="F69" s="556"/>
      <c r="G69" s="556"/>
      <c r="H69" s="556"/>
      <c r="XFC69" s="365"/>
      <c r="XFD69" s="365"/>
    </row>
    <row r="70" spans="1:12 16383:16384" ht="31.5" customHeight="1">
      <c r="A70" s="881" t="s">
        <v>370</v>
      </c>
      <c r="B70" s="881"/>
      <c r="C70" s="888" t="s">
        <v>694</v>
      </c>
      <c r="D70" s="888"/>
      <c r="E70" s="888"/>
      <c r="F70" s="888"/>
      <c r="G70" s="888"/>
      <c r="H70" s="888"/>
    </row>
    <row r="71" spans="1:12 16383:16384" ht="31.5" customHeight="1">
      <c r="A71" s="881"/>
      <c r="B71" s="881"/>
      <c r="C71" s="896" t="s">
        <v>695</v>
      </c>
      <c r="D71" s="896"/>
      <c r="E71" s="896"/>
      <c r="F71" s="896"/>
      <c r="G71" s="896"/>
      <c r="H71" s="896"/>
    </row>
    <row r="72" spans="1:12 16383:16384" ht="27" customHeight="1">
      <c r="A72" s="881" t="s">
        <v>373</v>
      </c>
      <c r="B72" s="881"/>
      <c r="C72" s="888" t="s">
        <v>696</v>
      </c>
      <c r="D72" s="888"/>
      <c r="E72" s="888"/>
      <c r="F72" s="888"/>
      <c r="G72" s="888"/>
      <c r="H72" s="888"/>
    </row>
    <row r="73" spans="1:12 16383:16384" s="365" customFormat="1" ht="9.75" customHeight="1">
      <c r="A73" s="556"/>
      <c r="B73" s="556"/>
      <c r="C73" s="556"/>
      <c r="D73" s="556"/>
      <c r="E73" s="556"/>
      <c r="F73" s="556"/>
      <c r="G73" s="556"/>
      <c r="H73" s="556"/>
      <c r="I73" s="363"/>
      <c r="J73" s="363"/>
      <c r="K73" s="364"/>
      <c r="L73" s="364"/>
      <c r="XFC73" s="363"/>
      <c r="XFD73" s="363"/>
    </row>
    <row r="74" spans="1:12 16383:16384" ht="15" customHeight="1">
      <c r="A74" s="459" t="s">
        <v>375</v>
      </c>
      <c r="B74" s="563"/>
      <c r="C74" s="563"/>
      <c r="D74" s="563"/>
      <c r="E74" s="563"/>
      <c r="F74" s="563"/>
      <c r="G74" s="556"/>
      <c r="H74" s="556"/>
    </row>
    <row r="75" spans="1:12 16383:16384" ht="16.2">
      <c r="A75" s="900" t="s">
        <v>376</v>
      </c>
      <c r="B75" s="900"/>
      <c r="C75" s="900"/>
      <c r="D75" s="900"/>
      <c r="E75" s="900"/>
      <c r="F75" s="900"/>
      <c r="G75" s="552">
        <v>4</v>
      </c>
      <c r="H75" s="564" t="s">
        <v>377</v>
      </c>
    </row>
    <row r="76" spans="1:12 16383:16384" ht="16.2">
      <c r="A76" s="900" t="s">
        <v>378</v>
      </c>
      <c r="B76" s="900"/>
      <c r="C76" s="900"/>
      <c r="D76" s="900"/>
      <c r="E76" s="900"/>
      <c r="F76" s="900"/>
      <c r="G76" s="552">
        <v>1</v>
      </c>
      <c r="H76" s="564" t="s">
        <v>377</v>
      </c>
    </row>
    <row r="77" spans="1:12 16383:16384">
      <c r="A77" s="565"/>
      <c r="B77" s="565"/>
      <c r="C77" s="565"/>
      <c r="D77" s="565"/>
      <c r="E77" s="565"/>
      <c r="F77" s="565"/>
      <c r="G77" s="566"/>
      <c r="H77" s="564"/>
    </row>
    <row r="78" spans="1:12 16383:16384">
      <c r="A78" s="901" t="s">
        <v>379</v>
      </c>
      <c r="B78" s="901"/>
      <c r="C78" s="901"/>
      <c r="D78" s="901"/>
      <c r="E78" s="901"/>
      <c r="F78" s="901"/>
      <c r="G78" s="567"/>
      <c r="H78" s="568"/>
      <c r="XFC78" s="365"/>
      <c r="XFD78" s="365"/>
    </row>
    <row r="79" spans="1:12 16383:16384" ht="17.25" customHeight="1">
      <c r="A79" s="887" t="s">
        <v>380</v>
      </c>
      <c r="B79" s="887"/>
      <c r="C79" s="887"/>
      <c r="D79" s="887"/>
      <c r="E79" s="564">
        <f>SUM(E80:E85)</f>
        <v>65</v>
      </c>
      <c r="F79" s="564" t="s">
        <v>357</v>
      </c>
      <c r="G79" s="569">
        <f>E79/25</f>
        <v>2.6</v>
      </c>
      <c r="H79" s="564" t="s">
        <v>377</v>
      </c>
    </row>
    <row r="80" spans="1:12 16383:16384" ht="17.25" customHeight="1">
      <c r="A80" s="556" t="s">
        <v>12</v>
      </c>
      <c r="B80" s="900" t="s">
        <v>14</v>
      </c>
      <c r="C80" s="900"/>
      <c r="D80" s="900"/>
      <c r="E80" s="564">
        <v>15</v>
      </c>
      <c r="F80" s="564" t="s">
        <v>357</v>
      </c>
      <c r="G80" s="570"/>
      <c r="H80" s="571"/>
    </row>
    <row r="81" spans="1:10" ht="17.25" customHeight="1">
      <c r="A81" s="556"/>
      <c r="B81" s="900" t="s">
        <v>381</v>
      </c>
      <c r="C81" s="900"/>
      <c r="D81" s="900"/>
      <c r="E81" s="564">
        <v>45</v>
      </c>
      <c r="F81" s="564" t="s">
        <v>357</v>
      </c>
      <c r="G81" s="570"/>
      <c r="H81" s="571"/>
    </row>
    <row r="82" spans="1:10" ht="17.25" customHeight="1">
      <c r="A82" s="556"/>
      <c r="B82" s="900" t="s">
        <v>382</v>
      </c>
      <c r="C82" s="900"/>
      <c r="D82" s="900"/>
      <c r="E82" s="564">
        <v>2</v>
      </c>
      <c r="F82" s="564" t="s">
        <v>357</v>
      </c>
      <c r="G82" s="570"/>
      <c r="H82" s="571"/>
      <c r="I82" s="368"/>
      <c r="J82" s="368"/>
    </row>
    <row r="83" spans="1:10" ht="17.25" customHeight="1">
      <c r="A83" s="556"/>
      <c r="B83" s="900" t="s">
        <v>383</v>
      </c>
      <c r="C83" s="900"/>
      <c r="D83" s="900"/>
      <c r="E83" s="564">
        <v>0</v>
      </c>
      <c r="F83" s="564" t="s">
        <v>357</v>
      </c>
      <c r="G83" s="570"/>
      <c r="H83" s="571"/>
    </row>
    <row r="84" spans="1:10" ht="17.25" customHeight="1">
      <c r="A84" s="556"/>
      <c r="B84" s="900" t="s">
        <v>384</v>
      </c>
      <c r="C84" s="900"/>
      <c r="D84" s="900"/>
      <c r="E84" s="564">
        <v>0</v>
      </c>
      <c r="F84" s="564" t="s">
        <v>357</v>
      </c>
      <c r="G84" s="570"/>
      <c r="H84" s="571"/>
    </row>
    <row r="85" spans="1:10" ht="17.25" customHeight="1">
      <c r="A85" s="556"/>
      <c r="B85" s="900" t="s">
        <v>385</v>
      </c>
      <c r="C85" s="900"/>
      <c r="D85" s="900"/>
      <c r="E85" s="564">
        <v>3</v>
      </c>
      <c r="F85" s="564" t="s">
        <v>357</v>
      </c>
      <c r="G85" s="570"/>
      <c r="H85" s="571"/>
    </row>
    <row r="86" spans="1:10" ht="30.75" customHeight="1">
      <c r="A86" s="887" t="s">
        <v>386</v>
      </c>
      <c r="B86" s="887"/>
      <c r="C86" s="887"/>
      <c r="D86" s="887"/>
      <c r="E86" s="564">
        <v>0</v>
      </c>
      <c r="F86" s="564" t="s">
        <v>357</v>
      </c>
      <c r="G86" s="569">
        <v>0</v>
      </c>
      <c r="H86" s="564" t="s">
        <v>377</v>
      </c>
    </row>
    <row r="87" spans="1:10" ht="17.25" customHeight="1">
      <c r="A87" s="900" t="s">
        <v>387</v>
      </c>
      <c r="B87" s="900"/>
      <c r="C87" s="900"/>
      <c r="D87" s="900"/>
      <c r="E87" s="564">
        <f>G87*25</f>
        <v>60</v>
      </c>
      <c r="F87" s="564" t="s">
        <v>357</v>
      </c>
      <c r="G87" s="569">
        <f>D6-G86-G79</f>
        <v>2.4</v>
      </c>
      <c r="H87" s="564" t="s">
        <v>377</v>
      </c>
    </row>
    <row r="88" spans="1:10" ht="9.75" customHeight="1"/>
    <row r="89" spans="1:10">
      <c r="A89" s="363" t="s">
        <v>388</v>
      </c>
    </row>
    <row r="90" spans="1:10" ht="16.2">
      <c r="A90" s="878" t="s">
        <v>389</v>
      </c>
      <c r="B90" s="878"/>
      <c r="C90" s="878"/>
      <c r="D90" s="878"/>
      <c r="E90" s="878"/>
      <c r="F90" s="878"/>
      <c r="G90" s="878"/>
      <c r="H90" s="878"/>
    </row>
    <row r="91" spans="1:10">
      <c r="A91" s="363" t="s">
        <v>390</v>
      </c>
    </row>
  </sheetData>
  <mergeCells count="99">
    <mergeCell ref="A86:D86"/>
    <mergeCell ref="A87:D87"/>
    <mergeCell ref="A90:H90"/>
    <mergeCell ref="B80:D80"/>
    <mergeCell ref="B81:D81"/>
    <mergeCell ref="B82:D82"/>
    <mergeCell ref="B83:D83"/>
    <mergeCell ref="B84:D84"/>
    <mergeCell ref="B85:D85"/>
    <mergeCell ref="A79:D79"/>
    <mergeCell ref="A66:C66"/>
    <mergeCell ref="D66:H66"/>
    <mergeCell ref="A67:C67"/>
    <mergeCell ref="D67:H67"/>
    <mergeCell ref="A70:B71"/>
    <mergeCell ref="C70:H70"/>
    <mergeCell ref="C71:H71"/>
    <mergeCell ref="A72:B72"/>
    <mergeCell ref="C72:H72"/>
    <mergeCell ref="A75:F75"/>
    <mergeCell ref="A76:F76"/>
    <mergeCell ref="A78:F78"/>
    <mergeCell ref="A59:C59"/>
    <mergeCell ref="D59:H59"/>
    <mergeCell ref="A60:C60"/>
    <mergeCell ref="D60:H60"/>
    <mergeCell ref="A61:F61"/>
    <mergeCell ref="A62:A65"/>
    <mergeCell ref="B62:H62"/>
    <mergeCell ref="B63:H63"/>
    <mergeCell ref="B64:H64"/>
    <mergeCell ref="B65:H65"/>
    <mergeCell ref="A54:A58"/>
    <mergeCell ref="B54:H54"/>
    <mergeCell ref="B55:H55"/>
    <mergeCell ref="B56:H56"/>
    <mergeCell ref="B57:H57"/>
    <mergeCell ref="B58:H58"/>
    <mergeCell ref="A53:F53"/>
    <mergeCell ref="A43:C43"/>
    <mergeCell ref="D43:H43"/>
    <mergeCell ref="A44:C44"/>
    <mergeCell ref="D44:H44"/>
    <mergeCell ref="A45:F45"/>
    <mergeCell ref="A46:A50"/>
    <mergeCell ref="B46:H46"/>
    <mergeCell ref="B47:H47"/>
    <mergeCell ref="B48:H48"/>
    <mergeCell ref="B49:H49"/>
    <mergeCell ref="B50:H50"/>
    <mergeCell ref="A51:C51"/>
    <mergeCell ref="D51:H51"/>
    <mergeCell ref="A52:C52"/>
    <mergeCell ref="D52:H52"/>
    <mergeCell ref="B32:F32"/>
    <mergeCell ref="A35:F35"/>
    <mergeCell ref="A36:A42"/>
    <mergeCell ref="B36:H36"/>
    <mergeCell ref="B37:H37"/>
    <mergeCell ref="B38:H38"/>
    <mergeCell ref="B39:H39"/>
    <mergeCell ref="B40:H40"/>
    <mergeCell ref="B41:H41"/>
    <mergeCell ref="B42:H42"/>
    <mergeCell ref="A31:H31"/>
    <mergeCell ref="A21:D21"/>
    <mergeCell ref="A22:A23"/>
    <mergeCell ref="B22:F23"/>
    <mergeCell ref="G22:H22"/>
    <mergeCell ref="A24:H24"/>
    <mergeCell ref="B25:F25"/>
    <mergeCell ref="B26:F26"/>
    <mergeCell ref="A27:H27"/>
    <mergeCell ref="B28:F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R90"/>
  <sheetViews>
    <sheetView zoomScaleNormal="100" zoomScaleSheetLayoutView="130" zoomScalePageLayoutView="112" workbookViewId="0"/>
  </sheetViews>
  <sheetFormatPr defaultColWidth="8.88671875" defaultRowHeight="13.8"/>
  <cols>
    <col min="1" max="1" width="9.109375" style="227" customWidth="1"/>
    <col min="2" max="2" width="16.5546875" style="227" customWidth="1"/>
    <col min="3" max="3" width="5.88671875" style="227" customWidth="1"/>
    <col min="4" max="4" width="21.88671875" style="227" customWidth="1"/>
    <col min="5" max="5" width="9.109375" style="227" customWidth="1"/>
    <col min="6" max="6" width="12.109375" style="227" customWidth="1"/>
    <col min="7" max="7" width="12.88671875" style="227" customWidth="1"/>
    <col min="8" max="8" width="9.88671875" style="227" customWidth="1"/>
    <col min="9" max="2098" width="8.88671875" style="226"/>
    <col min="2099" max="16384" width="8.88671875" style="227"/>
  </cols>
  <sheetData>
    <row r="1" spans="1:2098" ht="10.35" customHeight="1"/>
    <row r="2" spans="1:2098" s="348" customFormat="1">
      <c r="A2" s="812" t="s">
        <v>326</v>
      </c>
      <c r="B2" s="812"/>
      <c r="C2" s="812"/>
      <c r="D2" s="812"/>
      <c r="E2" s="812"/>
      <c r="F2" s="812"/>
      <c r="G2" s="812"/>
      <c r="H2" s="812"/>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c r="EW2" s="260"/>
      <c r="EX2" s="260"/>
      <c r="EY2" s="260"/>
      <c r="EZ2" s="260"/>
      <c r="FA2" s="260"/>
      <c r="FB2" s="260"/>
      <c r="FC2" s="260"/>
      <c r="FD2" s="260"/>
      <c r="FE2" s="260"/>
      <c r="FF2" s="260"/>
      <c r="FG2" s="260"/>
      <c r="FH2" s="260"/>
      <c r="FI2" s="260"/>
      <c r="FJ2" s="260"/>
      <c r="FK2" s="260"/>
      <c r="FL2" s="260"/>
      <c r="FM2" s="260"/>
      <c r="FN2" s="260"/>
      <c r="FO2" s="260"/>
      <c r="FP2" s="260"/>
      <c r="FQ2" s="260"/>
      <c r="FR2" s="260"/>
      <c r="FS2" s="260"/>
      <c r="FT2" s="260"/>
      <c r="FU2" s="260"/>
      <c r="FV2" s="260"/>
      <c r="FW2" s="260"/>
      <c r="FX2" s="260"/>
      <c r="FY2" s="260"/>
      <c r="FZ2" s="260"/>
      <c r="GA2" s="260"/>
      <c r="GB2" s="260"/>
      <c r="GC2" s="260"/>
      <c r="GD2" s="260"/>
      <c r="GE2" s="260"/>
      <c r="GF2" s="260"/>
      <c r="GG2" s="260"/>
      <c r="GH2" s="260"/>
      <c r="GI2" s="260"/>
      <c r="GJ2" s="260"/>
      <c r="GK2" s="260"/>
      <c r="GL2" s="260"/>
      <c r="GM2" s="260"/>
      <c r="GN2" s="260"/>
      <c r="GO2" s="260"/>
      <c r="GP2" s="260"/>
      <c r="GQ2" s="260"/>
      <c r="GR2" s="260"/>
      <c r="GS2" s="260"/>
      <c r="GT2" s="260"/>
      <c r="GU2" s="260"/>
      <c r="GV2" s="260"/>
      <c r="GW2" s="260"/>
      <c r="GX2" s="260"/>
      <c r="GY2" s="260"/>
      <c r="GZ2" s="260"/>
      <c r="HA2" s="260"/>
      <c r="HB2" s="260"/>
      <c r="HC2" s="260"/>
      <c r="HD2" s="260"/>
      <c r="HE2" s="260"/>
      <c r="HF2" s="260"/>
      <c r="HG2" s="260"/>
      <c r="HH2" s="260"/>
      <c r="HI2" s="260"/>
      <c r="HJ2" s="260"/>
      <c r="HK2" s="260"/>
      <c r="HL2" s="260"/>
      <c r="HM2" s="260"/>
      <c r="HN2" s="260"/>
      <c r="HO2" s="260"/>
      <c r="HP2" s="260"/>
      <c r="HQ2" s="260"/>
      <c r="HR2" s="260"/>
      <c r="HS2" s="260"/>
      <c r="HT2" s="260"/>
      <c r="HU2" s="260"/>
      <c r="HV2" s="260"/>
      <c r="HW2" s="260"/>
      <c r="HX2" s="260"/>
      <c r="HY2" s="260"/>
      <c r="HZ2" s="260"/>
      <c r="IA2" s="260"/>
      <c r="IB2" s="260"/>
      <c r="IC2" s="260"/>
      <c r="ID2" s="260"/>
      <c r="IE2" s="260"/>
      <c r="IF2" s="260"/>
      <c r="IG2" s="260"/>
      <c r="IH2" s="260"/>
      <c r="II2" s="260"/>
      <c r="IJ2" s="260"/>
      <c r="IK2" s="260"/>
      <c r="IL2" s="260"/>
      <c r="IM2" s="260"/>
      <c r="IN2" s="260"/>
      <c r="IO2" s="260"/>
      <c r="IP2" s="260"/>
      <c r="IQ2" s="260"/>
      <c r="IR2" s="260"/>
      <c r="IS2" s="260"/>
      <c r="IT2" s="260"/>
      <c r="IU2" s="260"/>
      <c r="IV2" s="260"/>
      <c r="IW2" s="260"/>
      <c r="IX2" s="260"/>
      <c r="IY2" s="260"/>
      <c r="IZ2" s="260"/>
      <c r="JA2" s="260"/>
      <c r="JB2" s="260"/>
      <c r="JC2" s="260"/>
      <c r="JD2" s="260"/>
      <c r="JE2" s="260"/>
      <c r="JF2" s="260"/>
      <c r="JG2" s="260"/>
      <c r="JH2" s="260"/>
      <c r="JI2" s="260"/>
      <c r="JJ2" s="260"/>
      <c r="JK2" s="260"/>
      <c r="JL2" s="260"/>
      <c r="JM2" s="260"/>
      <c r="JN2" s="260"/>
      <c r="JO2" s="260"/>
      <c r="JP2" s="260"/>
      <c r="JQ2" s="260"/>
      <c r="JR2" s="260"/>
      <c r="JS2" s="260"/>
      <c r="JT2" s="260"/>
      <c r="JU2" s="260"/>
      <c r="JV2" s="260"/>
      <c r="JW2" s="260"/>
      <c r="JX2" s="260"/>
      <c r="JY2" s="260"/>
      <c r="JZ2" s="260"/>
      <c r="KA2" s="260"/>
      <c r="KB2" s="260"/>
      <c r="KC2" s="260"/>
      <c r="KD2" s="260"/>
      <c r="KE2" s="260"/>
      <c r="KF2" s="260"/>
      <c r="KG2" s="260"/>
      <c r="KH2" s="260"/>
      <c r="KI2" s="260"/>
      <c r="KJ2" s="260"/>
      <c r="KK2" s="260"/>
      <c r="KL2" s="260"/>
      <c r="KM2" s="260"/>
      <c r="KN2" s="260"/>
      <c r="KO2" s="260"/>
      <c r="KP2" s="260"/>
      <c r="KQ2" s="260"/>
      <c r="KR2" s="260"/>
      <c r="KS2" s="260"/>
      <c r="KT2" s="260"/>
      <c r="KU2" s="260"/>
      <c r="KV2" s="260"/>
      <c r="KW2" s="260"/>
      <c r="KX2" s="260"/>
      <c r="KY2" s="260"/>
      <c r="KZ2" s="260"/>
      <c r="LA2" s="260"/>
      <c r="LB2" s="260"/>
      <c r="LC2" s="260"/>
      <c r="LD2" s="260"/>
      <c r="LE2" s="260"/>
      <c r="LF2" s="260"/>
      <c r="LG2" s="260"/>
      <c r="LH2" s="260"/>
      <c r="LI2" s="260"/>
      <c r="LJ2" s="260"/>
      <c r="LK2" s="260"/>
      <c r="LL2" s="260"/>
      <c r="LM2" s="260"/>
      <c r="LN2" s="260"/>
      <c r="LO2" s="260"/>
      <c r="LP2" s="260"/>
      <c r="LQ2" s="260"/>
      <c r="LR2" s="260"/>
      <c r="LS2" s="260"/>
      <c r="LT2" s="260"/>
      <c r="LU2" s="260"/>
      <c r="LV2" s="260"/>
      <c r="LW2" s="260"/>
      <c r="LX2" s="260"/>
      <c r="LY2" s="260"/>
      <c r="LZ2" s="260"/>
      <c r="MA2" s="260"/>
      <c r="MB2" s="260"/>
      <c r="MC2" s="260"/>
      <c r="MD2" s="260"/>
      <c r="ME2" s="260"/>
      <c r="MF2" s="260"/>
      <c r="MG2" s="260"/>
      <c r="MH2" s="260"/>
      <c r="MI2" s="260"/>
      <c r="MJ2" s="260"/>
      <c r="MK2" s="260"/>
      <c r="ML2" s="260"/>
      <c r="MM2" s="260"/>
      <c r="MN2" s="260"/>
      <c r="MO2" s="260"/>
      <c r="MP2" s="260"/>
      <c r="MQ2" s="260"/>
      <c r="MR2" s="260"/>
      <c r="MS2" s="260"/>
      <c r="MT2" s="260"/>
      <c r="MU2" s="260"/>
      <c r="MV2" s="260"/>
      <c r="MW2" s="260"/>
      <c r="MX2" s="260"/>
      <c r="MY2" s="260"/>
      <c r="MZ2" s="260"/>
      <c r="NA2" s="260"/>
      <c r="NB2" s="260"/>
      <c r="NC2" s="260"/>
      <c r="ND2" s="260"/>
      <c r="NE2" s="260"/>
      <c r="NF2" s="260"/>
      <c r="NG2" s="260"/>
      <c r="NH2" s="260"/>
      <c r="NI2" s="260"/>
      <c r="NJ2" s="260"/>
      <c r="NK2" s="260"/>
      <c r="NL2" s="260"/>
      <c r="NM2" s="260"/>
      <c r="NN2" s="260"/>
      <c r="NO2" s="260"/>
      <c r="NP2" s="260"/>
      <c r="NQ2" s="260"/>
      <c r="NR2" s="260"/>
      <c r="NS2" s="260"/>
      <c r="NT2" s="260"/>
      <c r="NU2" s="260"/>
      <c r="NV2" s="260"/>
      <c r="NW2" s="260"/>
      <c r="NX2" s="260"/>
      <c r="NY2" s="260"/>
      <c r="NZ2" s="260"/>
      <c r="OA2" s="260"/>
      <c r="OB2" s="260"/>
      <c r="OC2" s="260"/>
      <c r="OD2" s="260"/>
      <c r="OE2" s="260"/>
      <c r="OF2" s="260"/>
      <c r="OG2" s="260"/>
      <c r="OH2" s="260"/>
      <c r="OI2" s="260"/>
      <c r="OJ2" s="260"/>
      <c r="OK2" s="260"/>
      <c r="OL2" s="260"/>
      <c r="OM2" s="260"/>
      <c r="ON2" s="260"/>
      <c r="OO2" s="260"/>
      <c r="OP2" s="260"/>
      <c r="OQ2" s="260"/>
      <c r="OR2" s="260"/>
      <c r="OS2" s="260"/>
      <c r="OT2" s="260"/>
      <c r="OU2" s="260"/>
      <c r="OV2" s="260"/>
      <c r="OW2" s="260"/>
      <c r="OX2" s="260"/>
      <c r="OY2" s="260"/>
      <c r="OZ2" s="260"/>
      <c r="PA2" s="260"/>
      <c r="PB2" s="260"/>
      <c r="PC2" s="260"/>
      <c r="PD2" s="260"/>
      <c r="PE2" s="260"/>
      <c r="PF2" s="260"/>
      <c r="PG2" s="260"/>
      <c r="PH2" s="260"/>
      <c r="PI2" s="260"/>
      <c r="PJ2" s="260"/>
      <c r="PK2" s="260"/>
      <c r="PL2" s="260"/>
      <c r="PM2" s="260"/>
      <c r="PN2" s="260"/>
      <c r="PO2" s="260"/>
      <c r="PP2" s="260"/>
      <c r="PQ2" s="260"/>
      <c r="PR2" s="260"/>
      <c r="PS2" s="260"/>
      <c r="PT2" s="260"/>
      <c r="PU2" s="260"/>
      <c r="PV2" s="260"/>
      <c r="PW2" s="260"/>
      <c r="PX2" s="260"/>
      <c r="PY2" s="260"/>
      <c r="PZ2" s="260"/>
      <c r="QA2" s="260"/>
      <c r="QB2" s="260"/>
      <c r="QC2" s="260"/>
      <c r="QD2" s="260"/>
      <c r="QE2" s="260"/>
      <c r="QF2" s="260"/>
      <c r="QG2" s="260"/>
      <c r="QH2" s="260"/>
      <c r="QI2" s="260"/>
      <c r="QJ2" s="260"/>
      <c r="QK2" s="260"/>
      <c r="QL2" s="260"/>
      <c r="QM2" s="260"/>
      <c r="QN2" s="260"/>
      <c r="QO2" s="260"/>
      <c r="QP2" s="260"/>
      <c r="QQ2" s="260"/>
      <c r="QR2" s="260"/>
      <c r="QS2" s="260"/>
      <c r="QT2" s="260"/>
      <c r="QU2" s="260"/>
      <c r="QV2" s="260"/>
      <c r="QW2" s="260"/>
      <c r="QX2" s="260"/>
      <c r="QY2" s="260"/>
      <c r="QZ2" s="260"/>
      <c r="RA2" s="260"/>
      <c r="RB2" s="260"/>
      <c r="RC2" s="260"/>
      <c r="RD2" s="260"/>
      <c r="RE2" s="260"/>
      <c r="RF2" s="260"/>
      <c r="RG2" s="260"/>
      <c r="RH2" s="260"/>
      <c r="RI2" s="260"/>
      <c r="RJ2" s="260"/>
      <c r="RK2" s="260"/>
      <c r="RL2" s="260"/>
      <c r="RM2" s="260"/>
      <c r="RN2" s="260"/>
      <c r="RO2" s="260"/>
      <c r="RP2" s="260"/>
      <c r="RQ2" s="260"/>
      <c r="RR2" s="260"/>
      <c r="RS2" s="260"/>
      <c r="RT2" s="260"/>
      <c r="RU2" s="260"/>
      <c r="RV2" s="260"/>
      <c r="RW2" s="260"/>
      <c r="RX2" s="260"/>
      <c r="RY2" s="260"/>
      <c r="RZ2" s="260"/>
      <c r="SA2" s="260"/>
      <c r="SB2" s="260"/>
      <c r="SC2" s="260"/>
      <c r="SD2" s="260"/>
      <c r="SE2" s="260"/>
      <c r="SF2" s="260"/>
      <c r="SG2" s="260"/>
      <c r="SH2" s="260"/>
      <c r="SI2" s="260"/>
      <c r="SJ2" s="260"/>
      <c r="SK2" s="260"/>
      <c r="SL2" s="260"/>
      <c r="SM2" s="260"/>
      <c r="SN2" s="260"/>
      <c r="SO2" s="260"/>
      <c r="SP2" s="260"/>
      <c r="SQ2" s="260"/>
      <c r="SR2" s="260"/>
      <c r="SS2" s="260"/>
      <c r="ST2" s="260"/>
      <c r="SU2" s="260"/>
      <c r="SV2" s="260"/>
      <c r="SW2" s="260"/>
      <c r="SX2" s="260"/>
      <c r="SY2" s="260"/>
      <c r="SZ2" s="260"/>
      <c r="TA2" s="260"/>
      <c r="TB2" s="260"/>
      <c r="TC2" s="260"/>
      <c r="TD2" s="260"/>
      <c r="TE2" s="260"/>
      <c r="TF2" s="260"/>
      <c r="TG2" s="260"/>
      <c r="TH2" s="260"/>
      <c r="TI2" s="260"/>
      <c r="TJ2" s="260"/>
      <c r="TK2" s="260"/>
      <c r="TL2" s="260"/>
      <c r="TM2" s="260"/>
      <c r="TN2" s="260"/>
      <c r="TO2" s="260"/>
      <c r="TP2" s="260"/>
      <c r="TQ2" s="260"/>
      <c r="TR2" s="260"/>
      <c r="TS2" s="260"/>
      <c r="TT2" s="260"/>
      <c r="TU2" s="260"/>
      <c r="TV2" s="260"/>
      <c r="TW2" s="260"/>
      <c r="TX2" s="260"/>
      <c r="TY2" s="260"/>
      <c r="TZ2" s="260"/>
      <c r="UA2" s="260"/>
      <c r="UB2" s="260"/>
      <c r="UC2" s="260"/>
      <c r="UD2" s="260"/>
      <c r="UE2" s="260"/>
      <c r="UF2" s="260"/>
      <c r="UG2" s="260"/>
      <c r="UH2" s="260"/>
      <c r="UI2" s="260"/>
      <c r="UJ2" s="260"/>
      <c r="UK2" s="260"/>
      <c r="UL2" s="260"/>
      <c r="UM2" s="260"/>
      <c r="UN2" s="260"/>
      <c r="UO2" s="260"/>
      <c r="UP2" s="260"/>
      <c r="UQ2" s="260"/>
      <c r="UR2" s="260"/>
      <c r="US2" s="260"/>
      <c r="UT2" s="260"/>
      <c r="UU2" s="260"/>
      <c r="UV2" s="260"/>
      <c r="UW2" s="260"/>
      <c r="UX2" s="260"/>
      <c r="UY2" s="260"/>
      <c r="UZ2" s="260"/>
      <c r="VA2" s="260"/>
      <c r="VB2" s="260"/>
      <c r="VC2" s="260"/>
      <c r="VD2" s="260"/>
      <c r="VE2" s="260"/>
      <c r="VF2" s="260"/>
      <c r="VG2" s="260"/>
      <c r="VH2" s="260"/>
      <c r="VI2" s="260"/>
      <c r="VJ2" s="260"/>
      <c r="VK2" s="260"/>
      <c r="VL2" s="260"/>
      <c r="VM2" s="260"/>
      <c r="VN2" s="260"/>
      <c r="VO2" s="260"/>
      <c r="VP2" s="260"/>
      <c r="VQ2" s="260"/>
      <c r="VR2" s="260"/>
      <c r="VS2" s="260"/>
      <c r="VT2" s="260"/>
      <c r="VU2" s="260"/>
      <c r="VV2" s="260"/>
      <c r="VW2" s="260"/>
      <c r="VX2" s="260"/>
      <c r="VY2" s="260"/>
      <c r="VZ2" s="260"/>
      <c r="WA2" s="260"/>
      <c r="WB2" s="260"/>
      <c r="WC2" s="260"/>
      <c r="WD2" s="260"/>
      <c r="WE2" s="260"/>
      <c r="WF2" s="260"/>
      <c r="WG2" s="260"/>
      <c r="WH2" s="260"/>
      <c r="WI2" s="260"/>
      <c r="WJ2" s="260"/>
      <c r="WK2" s="260"/>
      <c r="WL2" s="260"/>
      <c r="WM2" s="260"/>
      <c r="WN2" s="260"/>
      <c r="WO2" s="260"/>
      <c r="WP2" s="260"/>
      <c r="WQ2" s="260"/>
      <c r="WR2" s="260"/>
      <c r="WS2" s="260"/>
      <c r="WT2" s="260"/>
      <c r="WU2" s="260"/>
      <c r="WV2" s="260"/>
      <c r="WW2" s="260"/>
      <c r="WX2" s="260"/>
      <c r="WY2" s="260"/>
      <c r="WZ2" s="260"/>
      <c r="XA2" s="260"/>
      <c r="XB2" s="260"/>
      <c r="XC2" s="260"/>
      <c r="XD2" s="260"/>
      <c r="XE2" s="260"/>
      <c r="XF2" s="260"/>
      <c r="XG2" s="260"/>
      <c r="XH2" s="260"/>
      <c r="XI2" s="260"/>
      <c r="XJ2" s="260"/>
      <c r="XK2" s="260"/>
      <c r="XL2" s="260"/>
      <c r="XM2" s="260"/>
      <c r="XN2" s="260"/>
      <c r="XO2" s="260"/>
      <c r="XP2" s="260"/>
      <c r="XQ2" s="260"/>
      <c r="XR2" s="260"/>
      <c r="XS2" s="260"/>
      <c r="XT2" s="260"/>
      <c r="XU2" s="260"/>
      <c r="XV2" s="260"/>
      <c r="XW2" s="260"/>
      <c r="XX2" s="260"/>
      <c r="XY2" s="260"/>
      <c r="XZ2" s="260"/>
      <c r="YA2" s="260"/>
      <c r="YB2" s="260"/>
      <c r="YC2" s="260"/>
      <c r="YD2" s="260"/>
      <c r="YE2" s="260"/>
      <c r="YF2" s="260"/>
      <c r="YG2" s="260"/>
      <c r="YH2" s="260"/>
      <c r="YI2" s="260"/>
      <c r="YJ2" s="260"/>
      <c r="YK2" s="260"/>
      <c r="YL2" s="260"/>
      <c r="YM2" s="260"/>
      <c r="YN2" s="260"/>
      <c r="YO2" s="260"/>
      <c r="YP2" s="260"/>
      <c r="YQ2" s="260"/>
      <c r="YR2" s="260"/>
      <c r="YS2" s="260"/>
      <c r="YT2" s="260"/>
      <c r="YU2" s="260"/>
      <c r="YV2" s="260"/>
      <c r="YW2" s="260"/>
      <c r="YX2" s="260"/>
      <c r="YY2" s="260"/>
      <c r="YZ2" s="260"/>
      <c r="ZA2" s="260"/>
      <c r="ZB2" s="260"/>
      <c r="ZC2" s="260"/>
      <c r="ZD2" s="260"/>
      <c r="ZE2" s="260"/>
      <c r="ZF2" s="260"/>
      <c r="ZG2" s="260"/>
      <c r="ZH2" s="260"/>
      <c r="ZI2" s="260"/>
      <c r="ZJ2" s="260"/>
      <c r="ZK2" s="260"/>
      <c r="ZL2" s="260"/>
      <c r="ZM2" s="260"/>
      <c r="ZN2" s="260"/>
      <c r="ZO2" s="260"/>
      <c r="ZP2" s="260"/>
      <c r="ZQ2" s="260"/>
      <c r="ZR2" s="260"/>
      <c r="ZS2" s="260"/>
      <c r="ZT2" s="260"/>
      <c r="ZU2" s="260"/>
      <c r="ZV2" s="260"/>
      <c r="ZW2" s="260"/>
      <c r="ZX2" s="260"/>
      <c r="ZY2" s="260"/>
      <c r="ZZ2" s="260"/>
      <c r="AAA2" s="260"/>
      <c r="AAB2" s="260"/>
      <c r="AAC2" s="260"/>
      <c r="AAD2" s="260"/>
      <c r="AAE2" s="260"/>
      <c r="AAF2" s="260"/>
      <c r="AAG2" s="260"/>
      <c r="AAH2" s="260"/>
      <c r="AAI2" s="260"/>
      <c r="AAJ2" s="260"/>
      <c r="AAK2" s="260"/>
      <c r="AAL2" s="260"/>
      <c r="AAM2" s="260"/>
      <c r="AAN2" s="260"/>
      <c r="AAO2" s="260"/>
      <c r="AAP2" s="260"/>
      <c r="AAQ2" s="260"/>
      <c r="AAR2" s="260"/>
      <c r="AAS2" s="260"/>
      <c r="AAT2" s="260"/>
      <c r="AAU2" s="260"/>
      <c r="AAV2" s="260"/>
      <c r="AAW2" s="260"/>
      <c r="AAX2" s="260"/>
      <c r="AAY2" s="260"/>
      <c r="AAZ2" s="260"/>
      <c r="ABA2" s="260"/>
      <c r="ABB2" s="260"/>
      <c r="ABC2" s="260"/>
      <c r="ABD2" s="260"/>
      <c r="ABE2" s="260"/>
      <c r="ABF2" s="260"/>
      <c r="ABG2" s="260"/>
      <c r="ABH2" s="260"/>
      <c r="ABI2" s="260"/>
      <c r="ABJ2" s="260"/>
      <c r="ABK2" s="260"/>
      <c r="ABL2" s="260"/>
      <c r="ABM2" s="260"/>
      <c r="ABN2" s="260"/>
      <c r="ABO2" s="260"/>
      <c r="ABP2" s="260"/>
      <c r="ABQ2" s="260"/>
      <c r="ABR2" s="260"/>
      <c r="ABS2" s="260"/>
      <c r="ABT2" s="260"/>
      <c r="ABU2" s="260"/>
      <c r="ABV2" s="260"/>
      <c r="ABW2" s="260"/>
      <c r="ABX2" s="260"/>
      <c r="ABY2" s="260"/>
      <c r="ABZ2" s="260"/>
      <c r="ACA2" s="260"/>
      <c r="ACB2" s="260"/>
      <c r="ACC2" s="260"/>
      <c r="ACD2" s="260"/>
      <c r="ACE2" s="260"/>
      <c r="ACF2" s="260"/>
      <c r="ACG2" s="260"/>
      <c r="ACH2" s="260"/>
      <c r="ACI2" s="260"/>
      <c r="ACJ2" s="260"/>
      <c r="ACK2" s="260"/>
      <c r="ACL2" s="260"/>
      <c r="ACM2" s="260"/>
      <c r="ACN2" s="260"/>
      <c r="ACO2" s="260"/>
      <c r="ACP2" s="260"/>
      <c r="ACQ2" s="260"/>
      <c r="ACR2" s="260"/>
      <c r="ACS2" s="260"/>
      <c r="ACT2" s="260"/>
      <c r="ACU2" s="260"/>
      <c r="ACV2" s="260"/>
      <c r="ACW2" s="260"/>
      <c r="ACX2" s="260"/>
      <c r="ACY2" s="260"/>
      <c r="ACZ2" s="260"/>
      <c r="ADA2" s="260"/>
      <c r="ADB2" s="260"/>
      <c r="ADC2" s="260"/>
      <c r="ADD2" s="260"/>
      <c r="ADE2" s="260"/>
      <c r="ADF2" s="260"/>
      <c r="ADG2" s="260"/>
      <c r="ADH2" s="260"/>
      <c r="ADI2" s="260"/>
      <c r="ADJ2" s="260"/>
      <c r="ADK2" s="260"/>
      <c r="ADL2" s="260"/>
      <c r="ADM2" s="260"/>
      <c r="ADN2" s="260"/>
      <c r="ADO2" s="260"/>
      <c r="ADP2" s="260"/>
      <c r="ADQ2" s="260"/>
      <c r="ADR2" s="260"/>
      <c r="ADS2" s="260"/>
      <c r="ADT2" s="260"/>
      <c r="ADU2" s="260"/>
      <c r="ADV2" s="260"/>
      <c r="ADW2" s="260"/>
      <c r="ADX2" s="260"/>
      <c r="ADY2" s="260"/>
      <c r="ADZ2" s="260"/>
      <c r="AEA2" s="260"/>
      <c r="AEB2" s="260"/>
      <c r="AEC2" s="260"/>
      <c r="AED2" s="260"/>
      <c r="AEE2" s="260"/>
      <c r="AEF2" s="260"/>
      <c r="AEG2" s="260"/>
      <c r="AEH2" s="260"/>
      <c r="AEI2" s="260"/>
      <c r="AEJ2" s="260"/>
      <c r="AEK2" s="260"/>
      <c r="AEL2" s="260"/>
      <c r="AEM2" s="260"/>
      <c r="AEN2" s="260"/>
      <c r="AEO2" s="260"/>
      <c r="AEP2" s="260"/>
      <c r="AEQ2" s="260"/>
      <c r="AER2" s="260"/>
      <c r="AES2" s="260"/>
      <c r="AET2" s="260"/>
      <c r="AEU2" s="260"/>
      <c r="AEV2" s="260"/>
      <c r="AEW2" s="260"/>
      <c r="AEX2" s="260"/>
      <c r="AEY2" s="260"/>
      <c r="AEZ2" s="260"/>
      <c r="AFA2" s="260"/>
      <c r="AFB2" s="260"/>
      <c r="AFC2" s="260"/>
      <c r="AFD2" s="260"/>
      <c r="AFE2" s="260"/>
      <c r="AFF2" s="260"/>
      <c r="AFG2" s="260"/>
      <c r="AFH2" s="260"/>
      <c r="AFI2" s="260"/>
      <c r="AFJ2" s="260"/>
      <c r="AFK2" s="260"/>
      <c r="AFL2" s="260"/>
      <c r="AFM2" s="260"/>
      <c r="AFN2" s="260"/>
      <c r="AFO2" s="260"/>
      <c r="AFP2" s="260"/>
      <c r="AFQ2" s="260"/>
      <c r="AFR2" s="260"/>
      <c r="AFS2" s="260"/>
      <c r="AFT2" s="260"/>
      <c r="AFU2" s="260"/>
      <c r="AFV2" s="260"/>
      <c r="AFW2" s="260"/>
      <c r="AFX2" s="260"/>
      <c r="AFY2" s="260"/>
      <c r="AFZ2" s="260"/>
      <c r="AGA2" s="260"/>
      <c r="AGB2" s="260"/>
      <c r="AGC2" s="260"/>
      <c r="AGD2" s="260"/>
      <c r="AGE2" s="260"/>
      <c r="AGF2" s="260"/>
      <c r="AGG2" s="260"/>
      <c r="AGH2" s="260"/>
      <c r="AGI2" s="260"/>
      <c r="AGJ2" s="260"/>
      <c r="AGK2" s="260"/>
      <c r="AGL2" s="260"/>
      <c r="AGM2" s="260"/>
      <c r="AGN2" s="260"/>
      <c r="AGO2" s="260"/>
      <c r="AGP2" s="260"/>
      <c r="AGQ2" s="260"/>
      <c r="AGR2" s="260"/>
      <c r="AGS2" s="260"/>
      <c r="AGT2" s="260"/>
      <c r="AGU2" s="260"/>
      <c r="AGV2" s="260"/>
      <c r="AGW2" s="260"/>
      <c r="AGX2" s="260"/>
      <c r="AGY2" s="260"/>
      <c r="AGZ2" s="260"/>
      <c r="AHA2" s="260"/>
      <c r="AHB2" s="260"/>
      <c r="AHC2" s="260"/>
      <c r="AHD2" s="260"/>
      <c r="AHE2" s="260"/>
      <c r="AHF2" s="260"/>
      <c r="AHG2" s="260"/>
      <c r="AHH2" s="260"/>
      <c r="AHI2" s="260"/>
      <c r="AHJ2" s="260"/>
      <c r="AHK2" s="260"/>
      <c r="AHL2" s="260"/>
      <c r="AHM2" s="260"/>
      <c r="AHN2" s="260"/>
      <c r="AHO2" s="260"/>
      <c r="AHP2" s="260"/>
      <c r="AHQ2" s="260"/>
      <c r="AHR2" s="260"/>
      <c r="AHS2" s="260"/>
      <c r="AHT2" s="260"/>
      <c r="AHU2" s="260"/>
      <c r="AHV2" s="260"/>
      <c r="AHW2" s="260"/>
      <c r="AHX2" s="260"/>
      <c r="AHY2" s="260"/>
      <c r="AHZ2" s="260"/>
      <c r="AIA2" s="260"/>
      <c r="AIB2" s="260"/>
      <c r="AIC2" s="260"/>
      <c r="AID2" s="260"/>
      <c r="AIE2" s="260"/>
      <c r="AIF2" s="260"/>
      <c r="AIG2" s="260"/>
      <c r="AIH2" s="260"/>
      <c r="AII2" s="260"/>
      <c r="AIJ2" s="260"/>
      <c r="AIK2" s="260"/>
      <c r="AIL2" s="260"/>
      <c r="AIM2" s="260"/>
      <c r="AIN2" s="260"/>
      <c r="AIO2" s="260"/>
      <c r="AIP2" s="260"/>
      <c r="AIQ2" s="260"/>
      <c r="AIR2" s="260"/>
      <c r="AIS2" s="260"/>
      <c r="AIT2" s="260"/>
      <c r="AIU2" s="260"/>
      <c r="AIV2" s="260"/>
      <c r="AIW2" s="260"/>
      <c r="AIX2" s="260"/>
      <c r="AIY2" s="260"/>
      <c r="AIZ2" s="260"/>
      <c r="AJA2" s="260"/>
      <c r="AJB2" s="260"/>
      <c r="AJC2" s="260"/>
      <c r="AJD2" s="260"/>
      <c r="AJE2" s="260"/>
      <c r="AJF2" s="260"/>
      <c r="AJG2" s="260"/>
      <c r="AJH2" s="260"/>
      <c r="AJI2" s="260"/>
      <c r="AJJ2" s="260"/>
      <c r="AJK2" s="260"/>
      <c r="AJL2" s="260"/>
      <c r="AJM2" s="260"/>
      <c r="AJN2" s="260"/>
      <c r="AJO2" s="260"/>
      <c r="AJP2" s="260"/>
      <c r="AJQ2" s="260"/>
      <c r="AJR2" s="260"/>
      <c r="AJS2" s="260"/>
      <c r="AJT2" s="260"/>
      <c r="AJU2" s="260"/>
      <c r="AJV2" s="260"/>
      <c r="AJW2" s="260"/>
      <c r="AJX2" s="260"/>
      <c r="AJY2" s="260"/>
      <c r="AJZ2" s="260"/>
      <c r="AKA2" s="260"/>
      <c r="AKB2" s="260"/>
      <c r="AKC2" s="260"/>
      <c r="AKD2" s="260"/>
      <c r="AKE2" s="260"/>
      <c r="AKF2" s="260"/>
      <c r="AKG2" s="260"/>
      <c r="AKH2" s="260"/>
      <c r="AKI2" s="260"/>
      <c r="AKJ2" s="260"/>
      <c r="AKK2" s="260"/>
      <c r="AKL2" s="260"/>
      <c r="AKM2" s="260"/>
      <c r="AKN2" s="260"/>
      <c r="AKO2" s="260"/>
      <c r="AKP2" s="260"/>
      <c r="AKQ2" s="260"/>
      <c r="AKR2" s="260"/>
      <c r="AKS2" s="260"/>
      <c r="AKT2" s="260"/>
      <c r="AKU2" s="260"/>
      <c r="AKV2" s="260"/>
      <c r="AKW2" s="260"/>
      <c r="AKX2" s="260"/>
      <c r="AKY2" s="260"/>
      <c r="AKZ2" s="260"/>
      <c r="ALA2" s="260"/>
      <c r="ALB2" s="260"/>
      <c r="ALC2" s="260"/>
      <c r="ALD2" s="260"/>
      <c r="ALE2" s="260"/>
      <c r="ALF2" s="260"/>
      <c r="ALG2" s="260"/>
      <c r="ALH2" s="260"/>
      <c r="ALI2" s="260"/>
      <c r="ALJ2" s="260"/>
      <c r="ALK2" s="260"/>
      <c r="ALL2" s="260"/>
      <c r="ALM2" s="260"/>
      <c r="ALN2" s="260"/>
      <c r="ALO2" s="260"/>
      <c r="ALP2" s="260"/>
      <c r="ALQ2" s="260"/>
      <c r="ALR2" s="260"/>
      <c r="ALS2" s="260"/>
      <c r="ALT2" s="260"/>
      <c r="ALU2" s="260"/>
      <c r="ALV2" s="260"/>
      <c r="ALW2" s="260"/>
      <c r="ALX2" s="260"/>
      <c r="ALY2" s="260"/>
      <c r="ALZ2" s="260"/>
      <c r="AMA2" s="260"/>
      <c r="AMB2" s="260"/>
      <c r="AMC2" s="260"/>
      <c r="AMD2" s="260"/>
      <c r="AME2" s="260"/>
      <c r="AMF2" s="260"/>
      <c r="AMG2" s="260"/>
      <c r="AMH2" s="260"/>
      <c r="AMI2" s="260"/>
      <c r="AMJ2" s="260"/>
      <c r="AMK2" s="260"/>
      <c r="AML2" s="260"/>
      <c r="AMM2" s="260"/>
      <c r="AMN2" s="260"/>
      <c r="AMO2" s="260"/>
      <c r="AMP2" s="260"/>
      <c r="AMQ2" s="260"/>
      <c r="AMR2" s="260"/>
      <c r="AMS2" s="260"/>
      <c r="AMT2" s="260"/>
      <c r="AMU2" s="260"/>
      <c r="AMV2" s="260"/>
      <c r="AMW2" s="260"/>
      <c r="AMX2" s="260"/>
      <c r="AMY2" s="260"/>
      <c r="AMZ2" s="260"/>
      <c r="ANA2" s="260"/>
      <c r="ANB2" s="260"/>
      <c r="ANC2" s="260"/>
      <c r="AND2" s="260"/>
      <c r="ANE2" s="260"/>
      <c r="ANF2" s="260"/>
      <c r="ANG2" s="260"/>
      <c r="ANH2" s="260"/>
      <c r="ANI2" s="260"/>
      <c r="ANJ2" s="260"/>
      <c r="ANK2" s="260"/>
      <c r="ANL2" s="260"/>
      <c r="ANM2" s="260"/>
      <c r="ANN2" s="260"/>
      <c r="ANO2" s="260"/>
      <c r="ANP2" s="260"/>
      <c r="ANQ2" s="260"/>
      <c r="ANR2" s="260"/>
      <c r="ANS2" s="260"/>
      <c r="ANT2" s="260"/>
      <c r="ANU2" s="260"/>
      <c r="ANV2" s="260"/>
      <c r="ANW2" s="260"/>
      <c r="ANX2" s="260"/>
      <c r="ANY2" s="260"/>
      <c r="ANZ2" s="260"/>
      <c r="AOA2" s="260"/>
      <c r="AOB2" s="260"/>
      <c r="AOC2" s="260"/>
      <c r="AOD2" s="260"/>
      <c r="AOE2" s="260"/>
      <c r="AOF2" s="260"/>
      <c r="AOG2" s="260"/>
      <c r="AOH2" s="260"/>
      <c r="AOI2" s="260"/>
      <c r="AOJ2" s="260"/>
      <c r="AOK2" s="260"/>
      <c r="AOL2" s="260"/>
      <c r="AOM2" s="260"/>
      <c r="AON2" s="260"/>
      <c r="AOO2" s="260"/>
      <c r="AOP2" s="260"/>
      <c r="AOQ2" s="260"/>
      <c r="AOR2" s="260"/>
      <c r="AOS2" s="260"/>
      <c r="AOT2" s="260"/>
      <c r="AOU2" s="260"/>
      <c r="AOV2" s="260"/>
      <c r="AOW2" s="260"/>
      <c r="AOX2" s="260"/>
      <c r="AOY2" s="260"/>
      <c r="AOZ2" s="260"/>
      <c r="APA2" s="260"/>
      <c r="APB2" s="260"/>
      <c r="APC2" s="260"/>
      <c r="APD2" s="260"/>
      <c r="APE2" s="260"/>
      <c r="APF2" s="260"/>
      <c r="APG2" s="260"/>
      <c r="APH2" s="260"/>
      <c r="API2" s="260"/>
      <c r="APJ2" s="260"/>
      <c r="APK2" s="260"/>
      <c r="APL2" s="260"/>
      <c r="APM2" s="260"/>
      <c r="APN2" s="260"/>
      <c r="APO2" s="260"/>
      <c r="APP2" s="260"/>
      <c r="APQ2" s="260"/>
      <c r="APR2" s="260"/>
      <c r="APS2" s="260"/>
      <c r="APT2" s="260"/>
      <c r="APU2" s="260"/>
      <c r="APV2" s="260"/>
      <c r="APW2" s="260"/>
      <c r="APX2" s="260"/>
      <c r="APY2" s="260"/>
      <c r="APZ2" s="260"/>
      <c r="AQA2" s="260"/>
      <c r="AQB2" s="260"/>
      <c r="AQC2" s="260"/>
      <c r="AQD2" s="260"/>
      <c r="AQE2" s="260"/>
      <c r="AQF2" s="260"/>
      <c r="AQG2" s="260"/>
      <c r="AQH2" s="260"/>
      <c r="AQI2" s="260"/>
      <c r="AQJ2" s="260"/>
      <c r="AQK2" s="260"/>
      <c r="AQL2" s="260"/>
      <c r="AQM2" s="260"/>
      <c r="AQN2" s="260"/>
      <c r="AQO2" s="260"/>
      <c r="AQP2" s="260"/>
      <c r="AQQ2" s="260"/>
      <c r="AQR2" s="260"/>
      <c r="AQS2" s="260"/>
      <c r="AQT2" s="260"/>
      <c r="AQU2" s="260"/>
      <c r="AQV2" s="260"/>
      <c r="AQW2" s="260"/>
      <c r="AQX2" s="260"/>
      <c r="AQY2" s="260"/>
      <c r="AQZ2" s="260"/>
      <c r="ARA2" s="260"/>
      <c r="ARB2" s="260"/>
      <c r="ARC2" s="260"/>
      <c r="ARD2" s="260"/>
      <c r="ARE2" s="260"/>
      <c r="ARF2" s="260"/>
      <c r="ARG2" s="260"/>
      <c r="ARH2" s="260"/>
      <c r="ARI2" s="260"/>
      <c r="ARJ2" s="260"/>
      <c r="ARK2" s="260"/>
      <c r="ARL2" s="260"/>
      <c r="ARM2" s="260"/>
      <c r="ARN2" s="260"/>
      <c r="ARO2" s="260"/>
      <c r="ARP2" s="260"/>
      <c r="ARQ2" s="260"/>
      <c r="ARR2" s="260"/>
      <c r="ARS2" s="260"/>
      <c r="ART2" s="260"/>
      <c r="ARU2" s="260"/>
      <c r="ARV2" s="260"/>
      <c r="ARW2" s="260"/>
      <c r="ARX2" s="260"/>
      <c r="ARY2" s="260"/>
      <c r="ARZ2" s="260"/>
      <c r="ASA2" s="260"/>
      <c r="ASB2" s="260"/>
      <c r="ASC2" s="260"/>
      <c r="ASD2" s="260"/>
      <c r="ASE2" s="260"/>
      <c r="ASF2" s="260"/>
      <c r="ASG2" s="260"/>
      <c r="ASH2" s="260"/>
      <c r="ASI2" s="260"/>
      <c r="ASJ2" s="260"/>
      <c r="ASK2" s="260"/>
      <c r="ASL2" s="260"/>
      <c r="ASM2" s="260"/>
      <c r="ASN2" s="260"/>
      <c r="ASO2" s="260"/>
      <c r="ASP2" s="260"/>
      <c r="ASQ2" s="260"/>
      <c r="ASR2" s="260"/>
      <c r="ASS2" s="260"/>
      <c r="AST2" s="260"/>
      <c r="ASU2" s="260"/>
      <c r="ASV2" s="260"/>
      <c r="ASW2" s="260"/>
      <c r="ASX2" s="260"/>
      <c r="ASY2" s="260"/>
      <c r="ASZ2" s="260"/>
      <c r="ATA2" s="260"/>
      <c r="ATB2" s="260"/>
      <c r="ATC2" s="260"/>
      <c r="ATD2" s="260"/>
      <c r="ATE2" s="260"/>
      <c r="ATF2" s="260"/>
      <c r="ATG2" s="260"/>
      <c r="ATH2" s="260"/>
      <c r="ATI2" s="260"/>
      <c r="ATJ2" s="260"/>
      <c r="ATK2" s="260"/>
      <c r="ATL2" s="260"/>
      <c r="ATM2" s="260"/>
      <c r="ATN2" s="260"/>
      <c r="ATO2" s="260"/>
      <c r="ATP2" s="260"/>
      <c r="ATQ2" s="260"/>
      <c r="ATR2" s="260"/>
      <c r="ATS2" s="260"/>
      <c r="ATT2" s="260"/>
      <c r="ATU2" s="260"/>
      <c r="ATV2" s="260"/>
      <c r="ATW2" s="260"/>
      <c r="ATX2" s="260"/>
      <c r="ATY2" s="260"/>
      <c r="ATZ2" s="260"/>
      <c r="AUA2" s="260"/>
      <c r="AUB2" s="260"/>
      <c r="AUC2" s="260"/>
      <c r="AUD2" s="260"/>
      <c r="AUE2" s="260"/>
      <c r="AUF2" s="260"/>
      <c r="AUG2" s="260"/>
      <c r="AUH2" s="260"/>
      <c r="AUI2" s="260"/>
      <c r="AUJ2" s="260"/>
      <c r="AUK2" s="260"/>
      <c r="AUL2" s="260"/>
      <c r="AUM2" s="260"/>
      <c r="AUN2" s="260"/>
      <c r="AUO2" s="260"/>
      <c r="AUP2" s="260"/>
      <c r="AUQ2" s="260"/>
      <c r="AUR2" s="260"/>
      <c r="AUS2" s="260"/>
      <c r="AUT2" s="260"/>
      <c r="AUU2" s="260"/>
      <c r="AUV2" s="260"/>
      <c r="AUW2" s="260"/>
      <c r="AUX2" s="260"/>
      <c r="AUY2" s="260"/>
      <c r="AUZ2" s="260"/>
      <c r="AVA2" s="260"/>
      <c r="AVB2" s="260"/>
      <c r="AVC2" s="260"/>
      <c r="AVD2" s="260"/>
      <c r="AVE2" s="260"/>
      <c r="AVF2" s="260"/>
      <c r="AVG2" s="260"/>
      <c r="AVH2" s="260"/>
      <c r="AVI2" s="260"/>
      <c r="AVJ2" s="260"/>
      <c r="AVK2" s="260"/>
      <c r="AVL2" s="260"/>
      <c r="AVM2" s="260"/>
      <c r="AVN2" s="260"/>
      <c r="AVO2" s="260"/>
      <c r="AVP2" s="260"/>
      <c r="AVQ2" s="260"/>
      <c r="AVR2" s="260"/>
      <c r="AVS2" s="260"/>
      <c r="AVT2" s="260"/>
      <c r="AVU2" s="260"/>
      <c r="AVV2" s="260"/>
      <c r="AVW2" s="260"/>
      <c r="AVX2" s="260"/>
      <c r="AVY2" s="260"/>
      <c r="AVZ2" s="260"/>
      <c r="AWA2" s="260"/>
      <c r="AWB2" s="260"/>
      <c r="AWC2" s="260"/>
      <c r="AWD2" s="260"/>
      <c r="AWE2" s="260"/>
      <c r="AWF2" s="260"/>
      <c r="AWG2" s="260"/>
      <c r="AWH2" s="260"/>
      <c r="AWI2" s="260"/>
      <c r="AWJ2" s="260"/>
      <c r="AWK2" s="260"/>
      <c r="AWL2" s="260"/>
      <c r="AWM2" s="260"/>
      <c r="AWN2" s="260"/>
      <c r="AWO2" s="260"/>
      <c r="AWP2" s="260"/>
      <c r="AWQ2" s="260"/>
      <c r="AWR2" s="260"/>
      <c r="AWS2" s="260"/>
      <c r="AWT2" s="260"/>
      <c r="AWU2" s="260"/>
      <c r="AWV2" s="260"/>
      <c r="AWW2" s="260"/>
      <c r="AWX2" s="260"/>
      <c r="AWY2" s="260"/>
      <c r="AWZ2" s="260"/>
      <c r="AXA2" s="260"/>
      <c r="AXB2" s="260"/>
      <c r="AXC2" s="260"/>
      <c r="AXD2" s="260"/>
      <c r="AXE2" s="260"/>
      <c r="AXF2" s="260"/>
      <c r="AXG2" s="260"/>
      <c r="AXH2" s="260"/>
      <c r="AXI2" s="260"/>
      <c r="AXJ2" s="260"/>
      <c r="AXK2" s="260"/>
      <c r="AXL2" s="260"/>
      <c r="AXM2" s="260"/>
      <c r="AXN2" s="260"/>
      <c r="AXO2" s="260"/>
      <c r="AXP2" s="260"/>
      <c r="AXQ2" s="260"/>
      <c r="AXR2" s="260"/>
      <c r="AXS2" s="260"/>
      <c r="AXT2" s="260"/>
      <c r="AXU2" s="260"/>
      <c r="AXV2" s="260"/>
      <c r="AXW2" s="260"/>
      <c r="AXX2" s="260"/>
      <c r="AXY2" s="260"/>
      <c r="AXZ2" s="260"/>
      <c r="AYA2" s="260"/>
      <c r="AYB2" s="260"/>
      <c r="AYC2" s="260"/>
      <c r="AYD2" s="260"/>
      <c r="AYE2" s="260"/>
      <c r="AYF2" s="260"/>
      <c r="AYG2" s="260"/>
      <c r="AYH2" s="260"/>
      <c r="AYI2" s="260"/>
      <c r="AYJ2" s="260"/>
      <c r="AYK2" s="260"/>
      <c r="AYL2" s="260"/>
      <c r="AYM2" s="260"/>
      <c r="AYN2" s="260"/>
      <c r="AYO2" s="260"/>
      <c r="AYP2" s="260"/>
      <c r="AYQ2" s="260"/>
      <c r="AYR2" s="260"/>
      <c r="AYS2" s="260"/>
      <c r="AYT2" s="260"/>
      <c r="AYU2" s="260"/>
      <c r="AYV2" s="260"/>
      <c r="AYW2" s="260"/>
      <c r="AYX2" s="260"/>
      <c r="AYY2" s="260"/>
      <c r="AYZ2" s="260"/>
      <c r="AZA2" s="260"/>
      <c r="AZB2" s="260"/>
      <c r="AZC2" s="260"/>
      <c r="AZD2" s="260"/>
      <c r="AZE2" s="260"/>
      <c r="AZF2" s="260"/>
      <c r="AZG2" s="260"/>
      <c r="AZH2" s="260"/>
      <c r="AZI2" s="260"/>
      <c r="AZJ2" s="260"/>
      <c r="AZK2" s="260"/>
      <c r="AZL2" s="260"/>
      <c r="AZM2" s="260"/>
      <c r="AZN2" s="260"/>
      <c r="AZO2" s="260"/>
      <c r="AZP2" s="260"/>
      <c r="AZQ2" s="260"/>
      <c r="AZR2" s="260"/>
      <c r="AZS2" s="260"/>
      <c r="AZT2" s="260"/>
      <c r="AZU2" s="260"/>
      <c r="AZV2" s="260"/>
      <c r="AZW2" s="260"/>
      <c r="AZX2" s="260"/>
      <c r="AZY2" s="260"/>
      <c r="AZZ2" s="260"/>
      <c r="BAA2" s="260"/>
      <c r="BAB2" s="260"/>
      <c r="BAC2" s="260"/>
      <c r="BAD2" s="260"/>
      <c r="BAE2" s="260"/>
      <c r="BAF2" s="260"/>
      <c r="BAG2" s="260"/>
      <c r="BAH2" s="260"/>
      <c r="BAI2" s="260"/>
      <c r="BAJ2" s="260"/>
      <c r="BAK2" s="260"/>
      <c r="BAL2" s="260"/>
      <c r="BAM2" s="260"/>
      <c r="BAN2" s="260"/>
      <c r="BAO2" s="260"/>
      <c r="BAP2" s="260"/>
      <c r="BAQ2" s="260"/>
      <c r="BAR2" s="260"/>
      <c r="BAS2" s="260"/>
      <c r="BAT2" s="260"/>
      <c r="BAU2" s="260"/>
      <c r="BAV2" s="260"/>
      <c r="BAW2" s="260"/>
      <c r="BAX2" s="260"/>
      <c r="BAY2" s="260"/>
      <c r="BAZ2" s="260"/>
      <c r="BBA2" s="260"/>
      <c r="BBB2" s="260"/>
      <c r="BBC2" s="260"/>
      <c r="BBD2" s="260"/>
      <c r="BBE2" s="260"/>
      <c r="BBF2" s="260"/>
      <c r="BBG2" s="260"/>
      <c r="BBH2" s="260"/>
      <c r="BBI2" s="260"/>
      <c r="BBJ2" s="260"/>
      <c r="BBK2" s="260"/>
      <c r="BBL2" s="260"/>
      <c r="BBM2" s="260"/>
      <c r="BBN2" s="260"/>
      <c r="BBO2" s="260"/>
      <c r="BBP2" s="260"/>
      <c r="BBQ2" s="260"/>
      <c r="BBR2" s="260"/>
      <c r="BBS2" s="260"/>
      <c r="BBT2" s="260"/>
      <c r="BBU2" s="260"/>
      <c r="BBV2" s="260"/>
      <c r="BBW2" s="260"/>
      <c r="BBX2" s="260"/>
      <c r="BBY2" s="260"/>
      <c r="BBZ2" s="260"/>
      <c r="BCA2" s="260"/>
      <c r="BCB2" s="260"/>
      <c r="BCC2" s="260"/>
      <c r="BCD2" s="260"/>
      <c r="BCE2" s="260"/>
      <c r="BCF2" s="260"/>
      <c r="BCG2" s="260"/>
      <c r="BCH2" s="260"/>
      <c r="BCI2" s="260"/>
      <c r="BCJ2" s="260"/>
      <c r="BCK2" s="260"/>
      <c r="BCL2" s="260"/>
      <c r="BCM2" s="260"/>
      <c r="BCN2" s="260"/>
      <c r="BCO2" s="260"/>
      <c r="BCP2" s="260"/>
      <c r="BCQ2" s="260"/>
      <c r="BCR2" s="260"/>
      <c r="BCS2" s="260"/>
      <c r="BCT2" s="260"/>
      <c r="BCU2" s="260"/>
      <c r="BCV2" s="260"/>
      <c r="BCW2" s="260"/>
      <c r="BCX2" s="260"/>
      <c r="BCY2" s="260"/>
      <c r="BCZ2" s="260"/>
      <c r="BDA2" s="260"/>
      <c r="BDB2" s="260"/>
      <c r="BDC2" s="260"/>
      <c r="BDD2" s="260"/>
      <c r="BDE2" s="260"/>
      <c r="BDF2" s="260"/>
      <c r="BDG2" s="260"/>
      <c r="BDH2" s="260"/>
      <c r="BDI2" s="260"/>
      <c r="BDJ2" s="260"/>
      <c r="BDK2" s="260"/>
      <c r="BDL2" s="260"/>
      <c r="BDM2" s="260"/>
      <c r="BDN2" s="260"/>
      <c r="BDO2" s="260"/>
      <c r="BDP2" s="260"/>
      <c r="BDQ2" s="260"/>
      <c r="BDR2" s="260"/>
      <c r="BDS2" s="260"/>
      <c r="BDT2" s="260"/>
      <c r="BDU2" s="260"/>
      <c r="BDV2" s="260"/>
      <c r="BDW2" s="260"/>
      <c r="BDX2" s="260"/>
      <c r="BDY2" s="260"/>
      <c r="BDZ2" s="260"/>
      <c r="BEA2" s="260"/>
      <c r="BEB2" s="260"/>
      <c r="BEC2" s="260"/>
      <c r="BED2" s="260"/>
      <c r="BEE2" s="260"/>
      <c r="BEF2" s="260"/>
      <c r="BEG2" s="260"/>
      <c r="BEH2" s="260"/>
      <c r="BEI2" s="260"/>
      <c r="BEJ2" s="260"/>
      <c r="BEK2" s="260"/>
      <c r="BEL2" s="260"/>
      <c r="BEM2" s="260"/>
      <c r="BEN2" s="260"/>
      <c r="BEO2" s="260"/>
      <c r="BEP2" s="260"/>
      <c r="BEQ2" s="260"/>
      <c r="BER2" s="260"/>
      <c r="BES2" s="260"/>
      <c r="BET2" s="260"/>
      <c r="BEU2" s="260"/>
      <c r="BEV2" s="260"/>
      <c r="BEW2" s="260"/>
      <c r="BEX2" s="260"/>
      <c r="BEY2" s="260"/>
      <c r="BEZ2" s="260"/>
      <c r="BFA2" s="260"/>
      <c r="BFB2" s="260"/>
      <c r="BFC2" s="260"/>
      <c r="BFD2" s="260"/>
      <c r="BFE2" s="260"/>
      <c r="BFF2" s="260"/>
      <c r="BFG2" s="260"/>
      <c r="BFH2" s="260"/>
      <c r="BFI2" s="260"/>
      <c r="BFJ2" s="260"/>
      <c r="BFK2" s="260"/>
      <c r="BFL2" s="260"/>
      <c r="BFM2" s="260"/>
      <c r="BFN2" s="260"/>
      <c r="BFO2" s="260"/>
      <c r="BFP2" s="260"/>
      <c r="BFQ2" s="260"/>
      <c r="BFR2" s="260"/>
      <c r="BFS2" s="260"/>
      <c r="BFT2" s="260"/>
      <c r="BFU2" s="260"/>
      <c r="BFV2" s="260"/>
      <c r="BFW2" s="260"/>
      <c r="BFX2" s="260"/>
      <c r="BFY2" s="260"/>
      <c r="BFZ2" s="260"/>
      <c r="BGA2" s="260"/>
      <c r="BGB2" s="260"/>
      <c r="BGC2" s="260"/>
      <c r="BGD2" s="260"/>
      <c r="BGE2" s="260"/>
      <c r="BGF2" s="260"/>
      <c r="BGG2" s="260"/>
      <c r="BGH2" s="260"/>
      <c r="BGI2" s="260"/>
      <c r="BGJ2" s="260"/>
      <c r="BGK2" s="260"/>
      <c r="BGL2" s="260"/>
      <c r="BGM2" s="260"/>
      <c r="BGN2" s="260"/>
      <c r="BGO2" s="260"/>
      <c r="BGP2" s="260"/>
      <c r="BGQ2" s="260"/>
      <c r="BGR2" s="260"/>
      <c r="BGS2" s="260"/>
      <c r="BGT2" s="260"/>
      <c r="BGU2" s="260"/>
      <c r="BGV2" s="260"/>
      <c r="BGW2" s="260"/>
      <c r="BGX2" s="260"/>
      <c r="BGY2" s="260"/>
      <c r="BGZ2" s="260"/>
      <c r="BHA2" s="260"/>
      <c r="BHB2" s="260"/>
      <c r="BHC2" s="260"/>
      <c r="BHD2" s="260"/>
      <c r="BHE2" s="260"/>
      <c r="BHF2" s="260"/>
      <c r="BHG2" s="260"/>
      <c r="BHH2" s="260"/>
      <c r="BHI2" s="260"/>
      <c r="BHJ2" s="260"/>
      <c r="BHK2" s="260"/>
      <c r="BHL2" s="260"/>
      <c r="BHM2" s="260"/>
      <c r="BHN2" s="260"/>
      <c r="BHO2" s="260"/>
      <c r="BHP2" s="260"/>
      <c r="BHQ2" s="260"/>
      <c r="BHR2" s="260"/>
      <c r="BHS2" s="260"/>
      <c r="BHT2" s="260"/>
      <c r="BHU2" s="260"/>
      <c r="BHV2" s="260"/>
      <c r="BHW2" s="260"/>
      <c r="BHX2" s="260"/>
      <c r="BHY2" s="260"/>
      <c r="BHZ2" s="260"/>
      <c r="BIA2" s="260"/>
      <c r="BIB2" s="260"/>
      <c r="BIC2" s="260"/>
      <c r="BID2" s="260"/>
      <c r="BIE2" s="260"/>
      <c r="BIF2" s="260"/>
      <c r="BIG2" s="260"/>
      <c r="BIH2" s="260"/>
      <c r="BII2" s="260"/>
      <c r="BIJ2" s="260"/>
      <c r="BIK2" s="260"/>
      <c r="BIL2" s="260"/>
      <c r="BIM2" s="260"/>
      <c r="BIN2" s="260"/>
      <c r="BIO2" s="260"/>
      <c r="BIP2" s="260"/>
      <c r="BIQ2" s="260"/>
      <c r="BIR2" s="260"/>
      <c r="BIS2" s="260"/>
      <c r="BIT2" s="260"/>
      <c r="BIU2" s="260"/>
      <c r="BIV2" s="260"/>
      <c r="BIW2" s="260"/>
      <c r="BIX2" s="260"/>
      <c r="BIY2" s="260"/>
      <c r="BIZ2" s="260"/>
      <c r="BJA2" s="260"/>
      <c r="BJB2" s="260"/>
      <c r="BJC2" s="260"/>
      <c r="BJD2" s="260"/>
      <c r="BJE2" s="260"/>
      <c r="BJF2" s="260"/>
      <c r="BJG2" s="260"/>
      <c r="BJH2" s="260"/>
      <c r="BJI2" s="260"/>
      <c r="BJJ2" s="260"/>
      <c r="BJK2" s="260"/>
      <c r="BJL2" s="260"/>
      <c r="BJM2" s="260"/>
      <c r="BJN2" s="260"/>
      <c r="BJO2" s="260"/>
      <c r="BJP2" s="260"/>
      <c r="BJQ2" s="260"/>
      <c r="BJR2" s="260"/>
      <c r="BJS2" s="260"/>
      <c r="BJT2" s="260"/>
      <c r="BJU2" s="260"/>
      <c r="BJV2" s="260"/>
      <c r="BJW2" s="260"/>
      <c r="BJX2" s="260"/>
      <c r="BJY2" s="260"/>
      <c r="BJZ2" s="260"/>
      <c r="BKA2" s="260"/>
      <c r="BKB2" s="260"/>
      <c r="BKC2" s="260"/>
      <c r="BKD2" s="260"/>
      <c r="BKE2" s="260"/>
      <c r="BKF2" s="260"/>
      <c r="BKG2" s="260"/>
      <c r="BKH2" s="260"/>
      <c r="BKI2" s="260"/>
      <c r="BKJ2" s="260"/>
      <c r="BKK2" s="260"/>
      <c r="BKL2" s="260"/>
      <c r="BKM2" s="260"/>
      <c r="BKN2" s="260"/>
      <c r="BKO2" s="260"/>
      <c r="BKP2" s="260"/>
      <c r="BKQ2" s="260"/>
      <c r="BKR2" s="260"/>
      <c r="BKS2" s="260"/>
      <c r="BKT2" s="260"/>
      <c r="BKU2" s="260"/>
      <c r="BKV2" s="260"/>
      <c r="BKW2" s="260"/>
      <c r="BKX2" s="260"/>
      <c r="BKY2" s="260"/>
      <c r="BKZ2" s="260"/>
      <c r="BLA2" s="260"/>
      <c r="BLB2" s="260"/>
      <c r="BLC2" s="260"/>
      <c r="BLD2" s="260"/>
      <c r="BLE2" s="260"/>
      <c r="BLF2" s="260"/>
      <c r="BLG2" s="260"/>
      <c r="BLH2" s="260"/>
      <c r="BLI2" s="260"/>
      <c r="BLJ2" s="260"/>
      <c r="BLK2" s="260"/>
      <c r="BLL2" s="260"/>
      <c r="BLM2" s="260"/>
      <c r="BLN2" s="260"/>
      <c r="BLO2" s="260"/>
      <c r="BLP2" s="260"/>
      <c r="BLQ2" s="260"/>
      <c r="BLR2" s="260"/>
      <c r="BLS2" s="260"/>
      <c r="BLT2" s="260"/>
      <c r="BLU2" s="260"/>
      <c r="BLV2" s="260"/>
      <c r="BLW2" s="260"/>
      <c r="BLX2" s="260"/>
      <c r="BLY2" s="260"/>
      <c r="BLZ2" s="260"/>
      <c r="BMA2" s="260"/>
      <c r="BMB2" s="260"/>
      <c r="BMC2" s="260"/>
      <c r="BMD2" s="260"/>
      <c r="BME2" s="260"/>
      <c r="BMF2" s="260"/>
      <c r="BMG2" s="260"/>
      <c r="BMH2" s="260"/>
      <c r="BMI2" s="260"/>
      <c r="BMJ2" s="260"/>
      <c r="BMK2" s="260"/>
      <c r="BML2" s="260"/>
      <c r="BMM2" s="260"/>
      <c r="BMN2" s="260"/>
      <c r="BMO2" s="260"/>
      <c r="BMP2" s="260"/>
      <c r="BMQ2" s="260"/>
      <c r="BMR2" s="260"/>
      <c r="BMS2" s="260"/>
      <c r="BMT2" s="260"/>
      <c r="BMU2" s="260"/>
      <c r="BMV2" s="260"/>
      <c r="BMW2" s="260"/>
      <c r="BMX2" s="260"/>
      <c r="BMY2" s="260"/>
      <c r="BMZ2" s="260"/>
      <c r="BNA2" s="260"/>
      <c r="BNB2" s="260"/>
      <c r="BNC2" s="260"/>
      <c r="BND2" s="260"/>
      <c r="BNE2" s="260"/>
      <c r="BNF2" s="260"/>
      <c r="BNG2" s="260"/>
      <c r="BNH2" s="260"/>
      <c r="BNI2" s="260"/>
      <c r="BNJ2" s="260"/>
      <c r="BNK2" s="260"/>
      <c r="BNL2" s="260"/>
      <c r="BNM2" s="260"/>
      <c r="BNN2" s="260"/>
      <c r="BNO2" s="260"/>
      <c r="BNP2" s="260"/>
      <c r="BNQ2" s="260"/>
      <c r="BNR2" s="260"/>
      <c r="BNS2" s="260"/>
      <c r="BNT2" s="260"/>
      <c r="BNU2" s="260"/>
      <c r="BNV2" s="260"/>
      <c r="BNW2" s="260"/>
      <c r="BNX2" s="260"/>
      <c r="BNY2" s="260"/>
      <c r="BNZ2" s="260"/>
      <c r="BOA2" s="260"/>
      <c r="BOB2" s="260"/>
      <c r="BOC2" s="260"/>
      <c r="BOD2" s="260"/>
      <c r="BOE2" s="260"/>
      <c r="BOF2" s="260"/>
      <c r="BOG2" s="260"/>
      <c r="BOH2" s="260"/>
      <c r="BOI2" s="260"/>
      <c r="BOJ2" s="260"/>
      <c r="BOK2" s="260"/>
      <c r="BOL2" s="260"/>
      <c r="BOM2" s="260"/>
      <c r="BON2" s="260"/>
      <c r="BOO2" s="260"/>
      <c r="BOP2" s="260"/>
      <c r="BOQ2" s="260"/>
      <c r="BOR2" s="260"/>
      <c r="BOS2" s="260"/>
      <c r="BOT2" s="260"/>
      <c r="BOU2" s="260"/>
      <c r="BOV2" s="260"/>
      <c r="BOW2" s="260"/>
      <c r="BOX2" s="260"/>
      <c r="BOY2" s="260"/>
      <c r="BOZ2" s="260"/>
      <c r="BPA2" s="260"/>
      <c r="BPB2" s="260"/>
      <c r="BPC2" s="260"/>
      <c r="BPD2" s="260"/>
      <c r="BPE2" s="260"/>
      <c r="BPF2" s="260"/>
      <c r="BPG2" s="260"/>
      <c r="BPH2" s="260"/>
      <c r="BPI2" s="260"/>
      <c r="BPJ2" s="260"/>
      <c r="BPK2" s="260"/>
      <c r="BPL2" s="260"/>
      <c r="BPM2" s="260"/>
      <c r="BPN2" s="260"/>
      <c r="BPO2" s="260"/>
      <c r="BPP2" s="260"/>
      <c r="BPQ2" s="260"/>
      <c r="BPR2" s="260"/>
      <c r="BPS2" s="260"/>
      <c r="BPT2" s="260"/>
      <c r="BPU2" s="260"/>
      <c r="BPV2" s="260"/>
      <c r="BPW2" s="260"/>
      <c r="BPX2" s="260"/>
      <c r="BPY2" s="260"/>
      <c r="BPZ2" s="260"/>
      <c r="BQA2" s="260"/>
      <c r="BQB2" s="260"/>
      <c r="BQC2" s="260"/>
      <c r="BQD2" s="260"/>
      <c r="BQE2" s="260"/>
      <c r="BQF2" s="260"/>
      <c r="BQG2" s="260"/>
      <c r="BQH2" s="260"/>
      <c r="BQI2" s="260"/>
      <c r="BQJ2" s="260"/>
      <c r="BQK2" s="260"/>
      <c r="BQL2" s="260"/>
      <c r="BQM2" s="260"/>
      <c r="BQN2" s="260"/>
      <c r="BQO2" s="260"/>
      <c r="BQP2" s="260"/>
      <c r="BQQ2" s="260"/>
      <c r="BQR2" s="260"/>
      <c r="BQS2" s="260"/>
      <c r="BQT2" s="260"/>
      <c r="BQU2" s="260"/>
      <c r="BQV2" s="260"/>
      <c r="BQW2" s="260"/>
      <c r="BQX2" s="260"/>
      <c r="BQY2" s="260"/>
      <c r="BQZ2" s="260"/>
      <c r="BRA2" s="260"/>
      <c r="BRB2" s="260"/>
      <c r="BRC2" s="260"/>
      <c r="BRD2" s="260"/>
      <c r="BRE2" s="260"/>
      <c r="BRF2" s="260"/>
      <c r="BRG2" s="260"/>
      <c r="BRH2" s="260"/>
      <c r="BRI2" s="260"/>
      <c r="BRJ2" s="260"/>
      <c r="BRK2" s="260"/>
      <c r="BRL2" s="260"/>
      <c r="BRM2" s="260"/>
      <c r="BRN2" s="260"/>
      <c r="BRO2" s="260"/>
      <c r="BRP2" s="260"/>
      <c r="BRQ2" s="260"/>
      <c r="BRR2" s="260"/>
      <c r="BRS2" s="260"/>
      <c r="BRT2" s="260"/>
      <c r="BRU2" s="260"/>
      <c r="BRV2" s="260"/>
      <c r="BRW2" s="260"/>
      <c r="BRX2" s="260"/>
      <c r="BRY2" s="260"/>
      <c r="BRZ2" s="260"/>
      <c r="BSA2" s="260"/>
      <c r="BSB2" s="260"/>
      <c r="BSC2" s="260"/>
      <c r="BSD2" s="260"/>
      <c r="BSE2" s="260"/>
      <c r="BSF2" s="260"/>
      <c r="BSG2" s="260"/>
      <c r="BSH2" s="260"/>
      <c r="BSI2" s="260"/>
      <c r="BSJ2" s="260"/>
      <c r="BSK2" s="260"/>
      <c r="BSL2" s="260"/>
      <c r="BSM2" s="260"/>
      <c r="BSN2" s="260"/>
      <c r="BSO2" s="260"/>
      <c r="BSP2" s="260"/>
      <c r="BSQ2" s="260"/>
      <c r="BSR2" s="260"/>
      <c r="BSS2" s="260"/>
      <c r="BST2" s="260"/>
      <c r="BSU2" s="260"/>
      <c r="BSV2" s="260"/>
      <c r="BSW2" s="260"/>
      <c r="BSX2" s="260"/>
      <c r="BSY2" s="260"/>
      <c r="BSZ2" s="260"/>
      <c r="BTA2" s="260"/>
      <c r="BTB2" s="260"/>
      <c r="BTC2" s="260"/>
      <c r="BTD2" s="260"/>
      <c r="BTE2" s="260"/>
      <c r="BTF2" s="260"/>
      <c r="BTG2" s="260"/>
      <c r="BTH2" s="260"/>
      <c r="BTI2" s="260"/>
      <c r="BTJ2" s="260"/>
      <c r="BTK2" s="260"/>
      <c r="BTL2" s="260"/>
      <c r="BTM2" s="260"/>
      <c r="BTN2" s="260"/>
      <c r="BTO2" s="260"/>
      <c r="BTP2" s="260"/>
      <c r="BTQ2" s="260"/>
      <c r="BTR2" s="260"/>
      <c r="BTS2" s="260"/>
      <c r="BTT2" s="260"/>
      <c r="BTU2" s="260"/>
      <c r="BTV2" s="260"/>
      <c r="BTW2" s="260"/>
      <c r="BTX2" s="260"/>
      <c r="BTY2" s="260"/>
      <c r="BTZ2" s="260"/>
      <c r="BUA2" s="260"/>
      <c r="BUB2" s="260"/>
      <c r="BUC2" s="260"/>
      <c r="BUD2" s="260"/>
      <c r="BUE2" s="260"/>
      <c r="BUF2" s="260"/>
      <c r="BUG2" s="260"/>
      <c r="BUH2" s="260"/>
      <c r="BUI2" s="260"/>
      <c r="BUJ2" s="260"/>
      <c r="BUK2" s="260"/>
      <c r="BUL2" s="260"/>
      <c r="BUM2" s="260"/>
      <c r="BUN2" s="260"/>
      <c r="BUO2" s="260"/>
      <c r="BUP2" s="260"/>
      <c r="BUQ2" s="260"/>
      <c r="BUR2" s="260"/>
      <c r="BUS2" s="260"/>
      <c r="BUT2" s="260"/>
      <c r="BUU2" s="260"/>
      <c r="BUV2" s="260"/>
      <c r="BUW2" s="260"/>
      <c r="BUX2" s="260"/>
      <c r="BUY2" s="260"/>
      <c r="BUZ2" s="260"/>
      <c r="BVA2" s="260"/>
      <c r="BVB2" s="260"/>
      <c r="BVC2" s="260"/>
      <c r="BVD2" s="260"/>
      <c r="BVE2" s="260"/>
      <c r="BVF2" s="260"/>
      <c r="BVG2" s="260"/>
      <c r="BVH2" s="260"/>
      <c r="BVI2" s="260"/>
      <c r="BVJ2" s="260"/>
      <c r="BVK2" s="260"/>
      <c r="BVL2" s="260"/>
      <c r="BVM2" s="260"/>
      <c r="BVN2" s="260"/>
      <c r="BVO2" s="260"/>
      <c r="BVP2" s="260"/>
      <c r="BVQ2" s="260"/>
      <c r="BVR2" s="260"/>
      <c r="BVS2" s="260"/>
      <c r="BVT2" s="260"/>
      <c r="BVU2" s="260"/>
      <c r="BVV2" s="260"/>
      <c r="BVW2" s="260"/>
      <c r="BVX2" s="260"/>
      <c r="BVY2" s="260"/>
      <c r="BVZ2" s="260"/>
      <c r="BWA2" s="260"/>
      <c r="BWB2" s="260"/>
      <c r="BWC2" s="260"/>
      <c r="BWD2" s="260"/>
      <c r="BWE2" s="260"/>
      <c r="BWF2" s="260"/>
      <c r="BWG2" s="260"/>
      <c r="BWH2" s="260"/>
      <c r="BWI2" s="260"/>
      <c r="BWJ2" s="260"/>
      <c r="BWK2" s="260"/>
      <c r="BWL2" s="260"/>
      <c r="BWM2" s="260"/>
      <c r="BWN2" s="260"/>
      <c r="BWO2" s="260"/>
      <c r="BWP2" s="260"/>
      <c r="BWQ2" s="260"/>
      <c r="BWR2" s="260"/>
      <c r="BWS2" s="260"/>
      <c r="BWT2" s="260"/>
      <c r="BWU2" s="260"/>
      <c r="BWV2" s="260"/>
      <c r="BWW2" s="260"/>
      <c r="BWX2" s="260"/>
      <c r="BWY2" s="260"/>
      <c r="BWZ2" s="260"/>
      <c r="BXA2" s="260"/>
      <c r="BXB2" s="260"/>
      <c r="BXC2" s="260"/>
      <c r="BXD2" s="260"/>
      <c r="BXE2" s="260"/>
      <c r="BXF2" s="260"/>
      <c r="BXG2" s="260"/>
      <c r="BXH2" s="260"/>
      <c r="BXI2" s="260"/>
      <c r="BXJ2" s="260"/>
      <c r="BXK2" s="260"/>
      <c r="BXL2" s="260"/>
      <c r="BXM2" s="260"/>
      <c r="BXN2" s="260"/>
      <c r="BXO2" s="260"/>
      <c r="BXP2" s="260"/>
      <c r="BXQ2" s="260"/>
      <c r="BXR2" s="260"/>
      <c r="BXS2" s="260"/>
      <c r="BXT2" s="260"/>
      <c r="BXU2" s="260"/>
      <c r="BXV2" s="260"/>
      <c r="BXW2" s="260"/>
      <c r="BXX2" s="260"/>
      <c r="BXY2" s="260"/>
      <c r="BXZ2" s="260"/>
      <c r="BYA2" s="260"/>
      <c r="BYB2" s="260"/>
      <c r="BYC2" s="260"/>
      <c r="BYD2" s="260"/>
      <c r="BYE2" s="260"/>
      <c r="BYF2" s="260"/>
      <c r="BYG2" s="260"/>
      <c r="BYH2" s="260"/>
      <c r="BYI2" s="260"/>
      <c r="BYJ2" s="260"/>
      <c r="BYK2" s="260"/>
      <c r="BYL2" s="260"/>
      <c r="BYM2" s="260"/>
      <c r="BYN2" s="260"/>
      <c r="BYO2" s="260"/>
      <c r="BYP2" s="260"/>
      <c r="BYQ2" s="260"/>
      <c r="BYR2" s="260"/>
      <c r="BYS2" s="260"/>
      <c r="BYT2" s="260"/>
      <c r="BYU2" s="260"/>
      <c r="BYV2" s="260"/>
      <c r="BYW2" s="260"/>
      <c r="BYX2" s="260"/>
      <c r="BYY2" s="260"/>
      <c r="BYZ2" s="260"/>
      <c r="BZA2" s="260"/>
      <c r="BZB2" s="260"/>
      <c r="BZC2" s="260"/>
      <c r="BZD2" s="260"/>
      <c r="BZE2" s="260"/>
      <c r="BZF2" s="260"/>
      <c r="BZG2" s="260"/>
      <c r="BZH2" s="260"/>
      <c r="BZI2" s="260"/>
      <c r="BZJ2" s="260"/>
      <c r="BZK2" s="260"/>
      <c r="BZL2" s="260"/>
      <c r="BZM2" s="260"/>
      <c r="BZN2" s="260"/>
      <c r="BZO2" s="260"/>
      <c r="BZP2" s="260"/>
      <c r="BZQ2" s="260"/>
      <c r="BZR2" s="260"/>
      <c r="BZS2" s="260"/>
      <c r="BZT2" s="260"/>
      <c r="BZU2" s="260"/>
      <c r="BZV2" s="260"/>
      <c r="BZW2" s="260"/>
      <c r="BZX2" s="260"/>
      <c r="BZY2" s="260"/>
      <c r="BZZ2" s="260"/>
      <c r="CAA2" s="260"/>
      <c r="CAB2" s="260"/>
      <c r="CAC2" s="260"/>
      <c r="CAD2" s="260"/>
      <c r="CAE2" s="260"/>
      <c r="CAF2" s="260"/>
      <c r="CAG2" s="260"/>
      <c r="CAH2" s="260"/>
      <c r="CAI2" s="260"/>
      <c r="CAJ2" s="260"/>
      <c r="CAK2" s="260"/>
      <c r="CAL2" s="260"/>
      <c r="CAM2" s="260"/>
      <c r="CAN2" s="260"/>
      <c r="CAO2" s="260"/>
      <c r="CAP2" s="260"/>
      <c r="CAQ2" s="260"/>
      <c r="CAR2" s="260"/>
      <c r="CAS2" s="260"/>
      <c r="CAT2" s="260"/>
      <c r="CAU2" s="260"/>
      <c r="CAV2" s="260"/>
      <c r="CAW2" s="260"/>
      <c r="CAX2" s="260"/>
      <c r="CAY2" s="260"/>
      <c r="CAZ2" s="260"/>
      <c r="CBA2" s="260"/>
      <c r="CBB2" s="260"/>
      <c r="CBC2" s="260"/>
      <c r="CBD2" s="260"/>
      <c r="CBE2" s="260"/>
      <c r="CBF2" s="260"/>
      <c r="CBG2" s="260"/>
      <c r="CBH2" s="260"/>
      <c r="CBI2" s="260"/>
      <c r="CBJ2" s="260"/>
      <c r="CBK2" s="260"/>
      <c r="CBL2" s="260"/>
      <c r="CBM2" s="260"/>
      <c r="CBN2" s="260"/>
      <c r="CBO2" s="260"/>
      <c r="CBP2" s="260"/>
      <c r="CBQ2" s="260"/>
      <c r="CBR2" s="260"/>
    </row>
    <row r="3" spans="1:2098" ht="10.35" customHeight="1"/>
    <row r="4" spans="1:2098" ht="15" customHeight="1">
      <c r="A4" s="369" t="s">
        <v>327</v>
      </c>
    </row>
    <row r="5" spans="1:2098" s="371" customFormat="1" ht="17.850000000000001" customHeight="1">
      <c r="A5" s="732" t="s">
        <v>45</v>
      </c>
      <c r="B5" s="903"/>
      <c r="C5" s="903"/>
      <c r="D5" s="903"/>
      <c r="E5" s="903"/>
      <c r="F5" s="903"/>
      <c r="G5" s="903"/>
      <c r="H5" s="903"/>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c r="DF5" s="370"/>
      <c r="DG5" s="370"/>
      <c r="DH5" s="370"/>
      <c r="DI5" s="370"/>
      <c r="DJ5" s="370"/>
      <c r="DK5" s="370"/>
      <c r="DL5" s="370"/>
      <c r="DM5" s="370"/>
      <c r="DN5" s="370"/>
      <c r="DO5" s="370"/>
      <c r="DP5" s="370"/>
      <c r="DQ5" s="370"/>
      <c r="DR5" s="370"/>
      <c r="DS5" s="370"/>
      <c r="DT5" s="370"/>
      <c r="DU5" s="370"/>
      <c r="DV5" s="370"/>
      <c r="DW5" s="370"/>
      <c r="DX5" s="370"/>
      <c r="DY5" s="370"/>
      <c r="DZ5" s="370"/>
      <c r="EA5" s="370"/>
      <c r="EB5" s="370"/>
      <c r="EC5" s="370"/>
      <c r="ED5" s="370"/>
      <c r="EE5" s="370"/>
      <c r="EF5" s="370"/>
      <c r="EG5" s="370"/>
      <c r="EH5" s="370"/>
      <c r="EI5" s="370"/>
      <c r="EJ5" s="370"/>
      <c r="EK5" s="370"/>
      <c r="EL5" s="370"/>
      <c r="EM5" s="370"/>
      <c r="EN5" s="370"/>
      <c r="EO5" s="370"/>
      <c r="EP5" s="370"/>
      <c r="EQ5" s="370"/>
      <c r="ER5" s="370"/>
      <c r="ES5" s="370"/>
      <c r="ET5" s="370"/>
      <c r="EU5" s="370"/>
      <c r="EV5" s="370"/>
      <c r="EW5" s="370"/>
      <c r="EX5" s="370"/>
      <c r="EY5" s="370"/>
      <c r="EZ5" s="370"/>
      <c r="FA5" s="370"/>
      <c r="FB5" s="370"/>
      <c r="FC5" s="370"/>
      <c r="FD5" s="370"/>
      <c r="FE5" s="370"/>
      <c r="FF5" s="370"/>
      <c r="FG5" s="370"/>
      <c r="FH5" s="370"/>
      <c r="FI5" s="370"/>
      <c r="FJ5" s="370"/>
      <c r="FK5" s="370"/>
      <c r="FL5" s="370"/>
      <c r="FM5" s="370"/>
      <c r="FN5" s="370"/>
      <c r="FO5" s="370"/>
      <c r="FP5" s="370"/>
      <c r="FQ5" s="370"/>
      <c r="FR5" s="370"/>
      <c r="FS5" s="370"/>
      <c r="FT5" s="370"/>
      <c r="FU5" s="370"/>
      <c r="FV5" s="370"/>
      <c r="FW5" s="370"/>
      <c r="FX5" s="370"/>
      <c r="FY5" s="370"/>
      <c r="FZ5" s="370"/>
      <c r="GA5" s="370"/>
      <c r="GB5" s="370"/>
      <c r="GC5" s="370"/>
      <c r="GD5" s="370"/>
      <c r="GE5" s="370"/>
      <c r="GF5" s="370"/>
      <c r="GG5" s="370"/>
      <c r="GH5" s="370"/>
      <c r="GI5" s="370"/>
      <c r="GJ5" s="370"/>
      <c r="GK5" s="370"/>
      <c r="GL5" s="370"/>
      <c r="GM5" s="370"/>
      <c r="GN5" s="370"/>
      <c r="GO5" s="370"/>
      <c r="GP5" s="370"/>
      <c r="GQ5" s="370"/>
      <c r="GR5" s="370"/>
      <c r="GS5" s="370"/>
      <c r="GT5" s="370"/>
      <c r="GU5" s="370"/>
      <c r="GV5" s="370"/>
      <c r="GW5" s="370"/>
      <c r="GX5" s="370"/>
      <c r="GY5" s="370"/>
      <c r="GZ5" s="370"/>
      <c r="HA5" s="370"/>
      <c r="HB5" s="370"/>
      <c r="HC5" s="370"/>
      <c r="HD5" s="370"/>
      <c r="HE5" s="370"/>
      <c r="HF5" s="370"/>
      <c r="HG5" s="370"/>
      <c r="HH5" s="370"/>
      <c r="HI5" s="370"/>
      <c r="HJ5" s="370"/>
      <c r="HK5" s="370"/>
      <c r="HL5" s="370"/>
      <c r="HM5" s="370"/>
      <c r="HN5" s="370"/>
      <c r="HO5" s="370"/>
      <c r="HP5" s="370"/>
      <c r="HQ5" s="370"/>
      <c r="HR5" s="370"/>
      <c r="HS5" s="370"/>
      <c r="HT5" s="370"/>
      <c r="HU5" s="370"/>
      <c r="HV5" s="370"/>
      <c r="HW5" s="370"/>
      <c r="HX5" s="370"/>
      <c r="HY5" s="370"/>
      <c r="HZ5" s="370"/>
      <c r="IA5" s="370"/>
      <c r="IB5" s="370"/>
      <c r="IC5" s="370"/>
      <c r="ID5" s="370"/>
      <c r="IE5" s="370"/>
      <c r="IF5" s="370"/>
      <c r="IG5" s="370"/>
      <c r="IH5" s="370"/>
      <c r="II5" s="370"/>
      <c r="IJ5" s="370"/>
      <c r="IK5" s="370"/>
      <c r="IL5" s="370"/>
      <c r="IM5" s="370"/>
      <c r="IN5" s="370"/>
      <c r="IO5" s="370"/>
      <c r="IP5" s="370"/>
      <c r="IQ5" s="370"/>
      <c r="IR5" s="370"/>
      <c r="IS5" s="370"/>
      <c r="IT5" s="370"/>
      <c r="IU5" s="370"/>
      <c r="IV5" s="370"/>
      <c r="IW5" s="370"/>
      <c r="IX5" s="370"/>
      <c r="IY5" s="370"/>
      <c r="IZ5" s="370"/>
      <c r="JA5" s="370"/>
      <c r="JB5" s="370"/>
      <c r="JC5" s="370"/>
      <c r="JD5" s="370"/>
      <c r="JE5" s="370"/>
      <c r="JF5" s="370"/>
      <c r="JG5" s="370"/>
      <c r="JH5" s="370"/>
      <c r="JI5" s="370"/>
      <c r="JJ5" s="370"/>
      <c r="JK5" s="370"/>
      <c r="JL5" s="370"/>
      <c r="JM5" s="370"/>
      <c r="JN5" s="370"/>
      <c r="JO5" s="370"/>
      <c r="JP5" s="370"/>
      <c r="JQ5" s="370"/>
      <c r="JR5" s="370"/>
      <c r="JS5" s="370"/>
      <c r="JT5" s="370"/>
      <c r="JU5" s="370"/>
      <c r="JV5" s="370"/>
      <c r="JW5" s="370"/>
      <c r="JX5" s="370"/>
      <c r="JY5" s="370"/>
      <c r="JZ5" s="370"/>
      <c r="KA5" s="370"/>
      <c r="KB5" s="370"/>
      <c r="KC5" s="370"/>
      <c r="KD5" s="370"/>
      <c r="KE5" s="370"/>
      <c r="KF5" s="370"/>
      <c r="KG5" s="370"/>
      <c r="KH5" s="370"/>
      <c r="KI5" s="370"/>
      <c r="KJ5" s="370"/>
      <c r="KK5" s="370"/>
      <c r="KL5" s="370"/>
      <c r="KM5" s="370"/>
      <c r="KN5" s="370"/>
      <c r="KO5" s="370"/>
      <c r="KP5" s="370"/>
      <c r="KQ5" s="370"/>
      <c r="KR5" s="370"/>
      <c r="KS5" s="370"/>
      <c r="KT5" s="370"/>
      <c r="KU5" s="370"/>
      <c r="KV5" s="370"/>
      <c r="KW5" s="370"/>
      <c r="KX5" s="370"/>
      <c r="KY5" s="370"/>
      <c r="KZ5" s="370"/>
      <c r="LA5" s="370"/>
      <c r="LB5" s="370"/>
      <c r="LC5" s="370"/>
      <c r="LD5" s="370"/>
      <c r="LE5" s="370"/>
      <c r="LF5" s="370"/>
      <c r="LG5" s="370"/>
      <c r="LH5" s="370"/>
      <c r="LI5" s="370"/>
      <c r="LJ5" s="370"/>
      <c r="LK5" s="370"/>
      <c r="LL5" s="370"/>
      <c r="LM5" s="370"/>
      <c r="LN5" s="370"/>
      <c r="LO5" s="370"/>
      <c r="LP5" s="370"/>
      <c r="LQ5" s="370"/>
      <c r="LR5" s="370"/>
      <c r="LS5" s="370"/>
      <c r="LT5" s="370"/>
      <c r="LU5" s="370"/>
      <c r="LV5" s="370"/>
      <c r="LW5" s="370"/>
      <c r="LX5" s="370"/>
      <c r="LY5" s="370"/>
      <c r="LZ5" s="370"/>
      <c r="MA5" s="370"/>
      <c r="MB5" s="370"/>
      <c r="MC5" s="370"/>
      <c r="MD5" s="370"/>
      <c r="ME5" s="370"/>
      <c r="MF5" s="370"/>
      <c r="MG5" s="370"/>
      <c r="MH5" s="370"/>
      <c r="MI5" s="370"/>
      <c r="MJ5" s="370"/>
      <c r="MK5" s="370"/>
      <c r="ML5" s="370"/>
      <c r="MM5" s="370"/>
      <c r="MN5" s="370"/>
      <c r="MO5" s="370"/>
      <c r="MP5" s="370"/>
      <c r="MQ5" s="370"/>
      <c r="MR5" s="370"/>
      <c r="MS5" s="370"/>
      <c r="MT5" s="370"/>
      <c r="MU5" s="370"/>
      <c r="MV5" s="370"/>
      <c r="MW5" s="370"/>
      <c r="MX5" s="370"/>
      <c r="MY5" s="370"/>
      <c r="MZ5" s="370"/>
      <c r="NA5" s="370"/>
      <c r="NB5" s="370"/>
      <c r="NC5" s="370"/>
      <c r="ND5" s="370"/>
      <c r="NE5" s="370"/>
      <c r="NF5" s="370"/>
      <c r="NG5" s="370"/>
      <c r="NH5" s="370"/>
      <c r="NI5" s="370"/>
      <c r="NJ5" s="370"/>
      <c r="NK5" s="370"/>
      <c r="NL5" s="370"/>
      <c r="NM5" s="370"/>
      <c r="NN5" s="370"/>
      <c r="NO5" s="370"/>
      <c r="NP5" s="370"/>
      <c r="NQ5" s="370"/>
      <c r="NR5" s="370"/>
      <c r="NS5" s="370"/>
      <c r="NT5" s="370"/>
      <c r="NU5" s="370"/>
      <c r="NV5" s="370"/>
      <c r="NW5" s="370"/>
      <c r="NX5" s="370"/>
      <c r="NY5" s="370"/>
      <c r="NZ5" s="370"/>
      <c r="OA5" s="370"/>
      <c r="OB5" s="370"/>
      <c r="OC5" s="370"/>
      <c r="OD5" s="370"/>
      <c r="OE5" s="370"/>
      <c r="OF5" s="370"/>
      <c r="OG5" s="370"/>
      <c r="OH5" s="370"/>
      <c r="OI5" s="370"/>
      <c r="OJ5" s="370"/>
      <c r="OK5" s="370"/>
      <c r="OL5" s="370"/>
      <c r="OM5" s="370"/>
      <c r="ON5" s="370"/>
      <c r="OO5" s="370"/>
      <c r="OP5" s="370"/>
      <c r="OQ5" s="370"/>
      <c r="OR5" s="370"/>
      <c r="OS5" s="370"/>
      <c r="OT5" s="370"/>
      <c r="OU5" s="370"/>
      <c r="OV5" s="370"/>
      <c r="OW5" s="370"/>
      <c r="OX5" s="370"/>
      <c r="OY5" s="370"/>
      <c r="OZ5" s="370"/>
      <c r="PA5" s="370"/>
      <c r="PB5" s="370"/>
      <c r="PC5" s="370"/>
      <c r="PD5" s="370"/>
      <c r="PE5" s="370"/>
      <c r="PF5" s="370"/>
      <c r="PG5" s="370"/>
      <c r="PH5" s="370"/>
      <c r="PI5" s="370"/>
      <c r="PJ5" s="370"/>
      <c r="PK5" s="370"/>
      <c r="PL5" s="370"/>
      <c r="PM5" s="370"/>
      <c r="PN5" s="370"/>
      <c r="PO5" s="370"/>
      <c r="PP5" s="370"/>
      <c r="PQ5" s="370"/>
      <c r="PR5" s="370"/>
      <c r="PS5" s="370"/>
      <c r="PT5" s="370"/>
      <c r="PU5" s="370"/>
      <c r="PV5" s="370"/>
      <c r="PW5" s="370"/>
      <c r="PX5" s="370"/>
      <c r="PY5" s="370"/>
      <c r="PZ5" s="370"/>
      <c r="QA5" s="370"/>
      <c r="QB5" s="370"/>
      <c r="QC5" s="370"/>
      <c r="QD5" s="370"/>
      <c r="QE5" s="370"/>
      <c r="QF5" s="370"/>
      <c r="QG5" s="370"/>
      <c r="QH5" s="370"/>
      <c r="QI5" s="370"/>
      <c r="QJ5" s="370"/>
      <c r="QK5" s="370"/>
      <c r="QL5" s="370"/>
      <c r="QM5" s="370"/>
      <c r="QN5" s="370"/>
      <c r="QO5" s="370"/>
      <c r="QP5" s="370"/>
      <c r="QQ5" s="370"/>
      <c r="QR5" s="370"/>
      <c r="QS5" s="370"/>
      <c r="QT5" s="370"/>
      <c r="QU5" s="370"/>
      <c r="QV5" s="370"/>
      <c r="QW5" s="370"/>
      <c r="QX5" s="370"/>
      <c r="QY5" s="370"/>
      <c r="QZ5" s="370"/>
      <c r="RA5" s="370"/>
      <c r="RB5" s="370"/>
      <c r="RC5" s="370"/>
      <c r="RD5" s="370"/>
      <c r="RE5" s="370"/>
      <c r="RF5" s="370"/>
      <c r="RG5" s="370"/>
      <c r="RH5" s="370"/>
      <c r="RI5" s="370"/>
      <c r="RJ5" s="370"/>
      <c r="RK5" s="370"/>
      <c r="RL5" s="370"/>
      <c r="RM5" s="370"/>
      <c r="RN5" s="370"/>
      <c r="RO5" s="370"/>
      <c r="RP5" s="370"/>
      <c r="RQ5" s="370"/>
      <c r="RR5" s="370"/>
      <c r="RS5" s="370"/>
      <c r="RT5" s="370"/>
      <c r="RU5" s="370"/>
      <c r="RV5" s="370"/>
      <c r="RW5" s="370"/>
      <c r="RX5" s="370"/>
      <c r="RY5" s="370"/>
      <c r="RZ5" s="370"/>
      <c r="SA5" s="370"/>
      <c r="SB5" s="370"/>
      <c r="SC5" s="370"/>
      <c r="SD5" s="370"/>
      <c r="SE5" s="370"/>
      <c r="SF5" s="370"/>
      <c r="SG5" s="370"/>
      <c r="SH5" s="370"/>
      <c r="SI5" s="370"/>
      <c r="SJ5" s="370"/>
      <c r="SK5" s="370"/>
      <c r="SL5" s="370"/>
      <c r="SM5" s="370"/>
      <c r="SN5" s="370"/>
      <c r="SO5" s="370"/>
      <c r="SP5" s="370"/>
      <c r="SQ5" s="370"/>
      <c r="SR5" s="370"/>
      <c r="SS5" s="370"/>
      <c r="ST5" s="370"/>
      <c r="SU5" s="370"/>
      <c r="SV5" s="370"/>
      <c r="SW5" s="370"/>
      <c r="SX5" s="370"/>
      <c r="SY5" s="370"/>
      <c r="SZ5" s="370"/>
      <c r="TA5" s="370"/>
      <c r="TB5" s="370"/>
      <c r="TC5" s="370"/>
      <c r="TD5" s="370"/>
      <c r="TE5" s="370"/>
      <c r="TF5" s="370"/>
      <c r="TG5" s="370"/>
      <c r="TH5" s="370"/>
      <c r="TI5" s="370"/>
      <c r="TJ5" s="370"/>
      <c r="TK5" s="370"/>
      <c r="TL5" s="370"/>
      <c r="TM5" s="370"/>
      <c r="TN5" s="370"/>
      <c r="TO5" s="370"/>
      <c r="TP5" s="370"/>
      <c r="TQ5" s="370"/>
      <c r="TR5" s="370"/>
      <c r="TS5" s="370"/>
      <c r="TT5" s="370"/>
      <c r="TU5" s="370"/>
      <c r="TV5" s="370"/>
      <c r="TW5" s="370"/>
      <c r="TX5" s="370"/>
      <c r="TY5" s="370"/>
      <c r="TZ5" s="370"/>
      <c r="UA5" s="370"/>
      <c r="UB5" s="370"/>
      <c r="UC5" s="370"/>
      <c r="UD5" s="370"/>
      <c r="UE5" s="370"/>
      <c r="UF5" s="370"/>
      <c r="UG5" s="370"/>
      <c r="UH5" s="370"/>
      <c r="UI5" s="370"/>
      <c r="UJ5" s="370"/>
      <c r="UK5" s="370"/>
      <c r="UL5" s="370"/>
      <c r="UM5" s="370"/>
      <c r="UN5" s="370"/>
      <c r="UO5" s="370"/>
      <c r="UP5" s="370"/>
      <c r="UQ5" s="370"/>
      <c r="UR5" s="370"/>
      <c r="US5" s="370"/>
      <c r="UT5" s="370"/>
      <c r="UU5" s="370"/>
      <c r="UV5" s="370"/>
      <c r="UW5" s="370"/>
      <c r="UX5" s="370"/>
      <c r="UY5" s="370"/>
      <c r="UZ5" s="370"/>
      <c r="VA5" s="370"/>
      <c r="VB5" s="370"/>
      <c r="VC5" s="370"/>
      <c r="VD5" s="370"/>
      <c r="VE5" s="370"/>
      <c r="VF5" s="370"/>
      <c r="VG5" s="370"/>
      <c r="VH5" s="370"/>
      <c r="VI5" s="370"/>
      <c r="VJ5" s="370"/>
      <c r="VK5" s="370"/>
      <c r="VL5" s="370"/>
      <c r="VM5" s="370"/>
      <c r="VN5" s="370"/>
      <c r="VO5" s="370"/>
      <c r="VP5" s="370"/>
      <c r="VQ5" s="370"/>
      <c r="VR5" s="370"/>
      <c r="VS5" s="370"/>
      <c r="VT5" s="370"/>
      <c r="VU5" s="370"/>
      <c r="VV5" s="370"/>
      <c r="VW5" s="370"/>
      <c r="VX5" s="370"/>
      <c r="VY5" s="370"/>
      <c r="VZ5" s="370"/>
      <c r="WA5" s="370"/>
      <c r="WB5" s="370"/>
      <c r="WC5" s="370"/>
      <c r="WD5" s="370"/>
      <c r="WE5" s="370"/>
      <c r="WF5" s="370"/>
      <c r="WG5" s="370"/>
      <c r="WH5" s="370"/>
      <c r="WI5" s="370"/>
      <c r="WJ5" s="370"/>
      <c r="WK5" s="370"/>
      <c r="WL5" s="370"/>
      <c r="WM5" s="370"/>
      <c r="WN5" s="370"/>
      <c r="WO5" s="370"/>
      <c r="WP5" s="370"/>
      <c r="WQ5" s="370"/>
      <c r="WR5" s="370"/>
      <c r="WS5" s="370"/>
      <c r="WT5" s="370"/>
      <c r="WU5" s="370"/>
      <c r="WV5" s="370"/>
      <c r="WW5" s="370"/>
      <c r="WX5" s="370"/>
      <c r="WY5" s="370"/>
      <c r="WZ5" s="370"/>
      <c r="XA5" s="370"/>
      <c r="XB5" s="370"/>
      <c r="XC5" s="370"/>
      <c r="XD5" s="370"/>
      <c r="XE5" s="370"/>
      <c r="XF5" s="370"/>
      <c r="XG5" s="370"/>
      <c r="XH5" s="370"/>
      <c r="XI5" s="370"/>
      <c r="XJ5" s="370"/>
      <c r="XK5" s="370"/>
      <c r="XL5" s="370"/>
      <c r="XM5" s="370"/>
      <c r="XN5" s="370"/>
      <c r="XO5" s="370"/>
      <c r="XP5" s="370"/>
      <c r="XQ5" s="370"/>
      <c r="XR5" s="370"/>
      <c r="XS5" s="370"/>
      <c r="XT5" s="370"/>
      <c r="XU5" s="370"/>
      <c r="XV5" s="370"/>
      <c r="XW5" s="370"/>
      <c r="XX5" s="370"/>
      <c r="XY5" s="370"/>
      <c r="XZ5" s="370"/>
      <c r="YA5" s="370"/>
      <c r="YB5" s="370"/>
      <c r="YC5" s="370"/>
      <c r="YD5" s="370"/>
      <c r="YE5" s="370"/>
      <c r="YF5" s="370"/>
      <c r="YG5" s="370"/>
      <c r="YH5" s="370"/>
      <c r="YI5" s="370"/>
      <c r="YJ5" s="370"/>
      <c r="YK5" s="370"/>
      <c r="YL5" s="370"/>
      <c r="YM5" s="370"/>
      <c r="YN5" s="370"/>
      <c r="YO5" s="370"/>
      <c r="YP5" s="370"/>
      <c r="YQ5" s="370"/>
      <c r="YR5" s="370"/>
      <c r="YS5" s="370"/>
      <c r="YT5" s="370"/>
      <c r="YU5" s="370"/>
      <c r="YV5" s="370"/>
      <c r="YW5" s="370"/>
      <c r="YX5" s="370"/>
      <c r="YY5" s="370"/>
      <c r="YZ5" s="370"/>
      <c r="ZA5" s="370"/>
      <c r="ZB5" s="370"/>
      <c r="ZC5" s="370"/>
      <c r="ZD5" s="370"/>
      <c r="ZE5" s="370"/>
      <c r="ZF5" s="370"/>
      <c r="ZG5" s="370"/>
      <c r="ZH5" s="370"/>
      <c r="ZI5" s="370"/>
      <c r="ZJ5" s="370"/>
      <c r="ZK5" s="370"/>
      <c r="ZL5" s="370"/>
      <c r="ZM5" s="370"/>
      <c r="ZN5" s="370"/>
      <c r="ZO5" s="370"/>
      <c r="ZP5" s="370"/>
      <c r="ZQ5" s="370"/>
      <c r="ZR5" s="370"/>
      <c r="ZS5" s="370"/>
      <c r="ZT5" s="370"/>
      <c r="ZU5" s="370"/>
      <c r="ZV5" s="370"/>
      <c r="ZW5" s="370"/>
      <c r="ZX5" s="370"/>
      <c r="ZY5" s="370"/>
      <c r="ZZ5" s="370"/>
      <c r="AAA5" s="370"/>
      <c r="AAB5" s="370"/>
      <c r="AAC5" s="370"/>
      <c r="AAD5" s="370"/>
      <c r="AAE5" s="370"/>
      <c r="AAF5" s="370"/>
      <c r="AAG5" s="370"/>
      <c r="AAH5" s="370"/>
      <c r="AAI5" s="370"/>
      <c r="AAJ5" s="370"/>
      <c r="AAK5" s="370"/>
      <c r="AAL5" s="370"/>
      <c r="AAM5" s="370"/>
      <c r="AAN5" s="370"/>
      <c r="AAO5" s="370"/>
      <c r="AAP5" s="370"/>
      <c r="AAQ5" s="370"/>
      <c r="AAR5" s="370"/>
      <c r="AAS5" s="370"/>
      <c r="AAT5" s="370"/>
      <c r="AAU5" s="370"/>
      <c r="AAV5" s="370"/>
      <c r="AAW5" s="370"/>
      <c r="AAX5" s="370"/>
      <c r="AAY5" s="370"/>
      <c r="AAZ5" s="370"/>
      <c r="ABA5" s="370"/>
      <c r="ABB5" s="370"/>
      <c r="ABC5" s="370"/>
      <c r="ABD5" s="370"/>
      <c r="ABE5" s="370"/>
      <c r="ABF5" s="370"/>
      <c r="ABG5" s="370"/>
      <c r="ABH5" s="370"/>
      <c r="ABI5" s="370"/>
      <c r="ABJ5" s="370"/>
      <c r="ABK5" s="370"/>
      <c r="ABL5" s="370"/>
      <c r="ABM5" s="370"/>
      <c r="ABN5" s="370"/>
      <c r="ABO5" s="370"/>
      <c r="ABP5" s="370"/>
      <c r="ABQ5" s="370"/>
      <c r="ABR5" s="370"/>
      <c r="ABS5" s="370"/>
      <c r="ABT5" s="370"/>
      <c r="ABU5" s="370"/>
      <c r="ABV5" s="370"/>
      <c r="ABW5" s="370"/>
      <c r="ABX5" s="370"/>
      <c r="ABY5" s="370"/>
      <c r="ABZ5" s="370"/>
      <c r="ACA5" s="370"/>
      <c r="ACB5" s="370"/>
      <c r="ACC5" s="370"/>
      <c r="ACD5" s="370"/>
      <c r="ACE5" s="370"/>
      <c r="ACF5" s="370"/>
      <c r="ACG5" s="370"/>
      <c r="ACH5" s="370"/>
      <c r="ACI5" s="370"/>
      <c r="ACJ5" s="370"/>
      <c r="ACK5" s="370"/>
      <c r="ACL5" s="370"/>
      <c r="ACM5" s="370"/>
      <c r="ACN5" s="370"/>
      <c r="ACO5" s="370"/>
      <c r="ACP5" s="370"/>
      <c r="ACQ5" s="370"/>
      <c r="ACR5" s="370"/>
      <c r="ACS5" s="370"/>
      <c r="ACT5" s="370"/>
      <c r="ACU5" s="370"/>
      <c r="ACV5" s="370"/>
      <c r="ACW5" s="370"/>
      <c r="ACX5" s="370"/>
      <c r="ACY5" s="370"/>
      <c r="ACZ5" s="370"/>
      <c r="ADA5" s="370"/>
      <c r="ADB5" s="370"/>
      <c r="ADC5" s="370"/>
      <c r="ADD5" s="370"/>
      <c r="ADE5" s="370"/>
      <c r="ADF5" s="370"/>
      <c r="ADG5" s="370"/>
      <c r="ADH5" s="370"/>
      <c r="ADI5" s="370"/>
      <c r="ADJ5" s="370"/>
      <c r="ADK5" s="370"/>
      <c r="ADL5" s="370"/>
      <c r="ADM5" s="370"/>
      <c r="ADN5" s="370"/>
      <c r="ADO5" s="370"/>
      <c r="ADP5" s="370"/>
      <c r="ADQ5" s="370"/>
      <c r="ADR5" s="370"/>
      <c r="ADS5" s="370"/>
      <c r="ADT5" s="370"/>
      <c r="ADU5" s="370"/>
      <c r="ADV5" s="370"/>
      <c r="ADW5" s="370"/>
      <c r="ADX5" s="370"/>
      <c r="ADY5" s="370"/>
      <c r="ADZ5" s="370"/>
      <c r="AEA5" s="370"/>
      <c r="AEB5" s="370"/>
      <c r="AEC5" s="370"/>
      <c r="AED5" s="370"/>
      <c r="AEE5" s="370"/>
      <c r="AEF5" s="370"/>
      <c r="AEG5" s="370"/>
      <c r="AEH5" s="370"/>
      <c r="AEI5" s="370"/>
      <c r="AEJ5" s="370"/>
      <c r="AEK5" s="370"/>
      <c r="AEL5" s="370"/>
      <c r="AEM5" s="370"/>
      <c r="AEN5" s="370"/>
      <c r="AEO5" s="370"/>
      <c r="AEP5" s="370"/>
      <c r="AEQ5" s="370"/>
      <c r="AER5" s="370"/>
      <c r="AES5" s="370"/>
      <c r="AET5" s="370"/>
      <c r="AEU5" s="370"/>
      <c r="AEV5" s="370"/>
      <c r="AEW5" s="370"/>
      <c r="AEX5" s="370"/>
      <c r="AEY5" s="370"/>
      <c r="AEZ5" s="370"/>
      <c r="AFA5" s="370"/>
      <c r="AFB5" s="370"/>
      <c r="AFC5" s="370"/>
      <c r="AFD5" s="370"/>
      <c r="AFE5" s="370"/>
      <c r="AFF5" s="370"/>
      <c r="AFG5" s="370"/>
      <c r="AFH5" s="370"/>
      <c r="AFI5" s="370"/>
      <c r="AFJ5" s="370"/>
      <c r="AFK5" s="370"/>
      <c r="AFL5" s="370"/>
      <c r="AFM5" s="370"/>
      <c r="AFN5" s="370"/>
      <c r="AFO5" s="370"/>
      <c r="AFP5" s="370"/>
      <c r="AFQ5" s="370"/>
      <c r="AFR5" s="370"/>
      <c r="AFS5" s="370"/>
      <c r="AFT5" s="370"/>
      <c r="AFU5" s="370"/>
      <c r="AFV5" s="370"/>
      <c r="AFW5" s="370"/>
      <c r="AFX5" s="370"/>
      <c r="AFY5" s="370"/>
      <c r="AFZ5" s="370"/>
      <c r="AGA5" s="370"/>
      <c r="AGB5" s="370"/>
      <c r="AGC5" s="370"/>
      <c r="AGD5" s="370"/>
      <c r="AGE5" s="370"/>
      <c r="AGF5" s="370"/>
      <c r="AGG5" s="370"/>
      <c r="AGH5" s="370"/>
      <c r="AGI5" s="370"/>
      <c r="AGJ5" s="370"/>
      <c r="AGK5" s="370"/>
      <c r="AGL5" s="370"/>
      <c r="AGM5" s="370"/>
      <c r="AGN5" s="370"/>
      <c r="AGO5" s="370"/>
      <c r="AGP5" s="370"/>
      <c r="AGQ5" s="370"/>
      <c r="AGR5" s="370"/>
      <c r="AGS5" s="370"/>
      <c r="AGT5" s="370"/>
      <c r="AGU5" s="370"/>
      <c r="AGV5" s="370"/>
      <c r="AGW5" s="370"/>
      <c r="AGX5" s="370"/>
      <c r="AGY5" s="370"/>
      <c r="AGZ5" s="370"/>
      <c r="AHA5" s="370"/>
      <c r="AHB5" s="370"/>
      <c r="AHC5" s="370"/>
      <c r="AHD5" s="370"/>
      <c r="AHE5" s="370"/>
      <c r="AHF5" s="370"/>
      <c r="AHG5" s="370"/>
      <c r="AHH5" s="370"/>
      <c r="AHI5" s="370"/>
      <c r="AHJ5" s="370"/>
      <c r="AHK5" s="370"/>
      <c r="AHL5" s="370"/>
      <c r="AHM5" s="370"/>
      <c r="AHN5" s="370"/>
      <c r="AHO5" s="370"/>
      <c r="AHP5" s="370"/>
      <c r="AHQ5" s="370"/>
      <c r="AHR5" s="370"/>
      <c r="AHS5" s="370"/>
      <c r="AHT5" s="370"/>
      <c r="AHU5" s="370"/>
      <c r="AHV5" s="370"/>
      <c r="AHW5" s="370"/>
      <c r="AHX5" s="370"/>
      <c r="AHY5" s="370"/>
      <c r="AHZ5" s="370"/>
      <c r="AIA5" s="370"/>
      <c r="AIB5" s="370"/>
      <c r="AIC5" s="370"/>
      <c r="AID5" s="370"/>
      <c r="AIE5" s="370"/>
      <c r="AIF5" s="370"/>
      <c r="AIG5" s="370"/>
      <c r="AIH5" s="370"/>
      <c r="AII5" s="370"/>
      <c r="AIJ5" s="370"/>
      <c r="AIK5" s="370"/>
      <c r="AIL5" s="370"/>
      <c r="AIM5" s="370"/>
      <c r="AIN5" s="370"/>
      <c r="AIO5" s="370"/>
      <c r="AIP5" s="370"/>
      <c r="AIQ5" s="370"/>
      <c r="AIR5" s="370"/>
      <c r="AIS5" s="370"/>
      <c r="AIT5" s="370"/>
      <c r="AIU5" s="370"/>
      <c r="AIV5" s="370"/>
      <c r="AIW5" s="370"/>
      <c r="AIX5" s="370"/>
      <c r="AIY5" s="370"/>
      <c r="AIZ5" s="370"/>
      <c r="AJA5" s="370"/>
      <c r="AJB5" s="370"/>
      <c r="AJC5" s="370"/>
      <c r="AJD5" s="370"/>
      <c r="AJE5" s="370"/>
      <c r="AJF5" s="370"/>
      <c r="AJG5" s="370"/>
      <c r="AJH5" s="370"/>
      <c r="AJI5" s="370"/>
      <c r="AJJ5" s="370"/>
      <c r="AJK5" s="370"/>
      <c r="AJL5" s="370"/>
      <c r="AJM5" s="370"/>
      <c r="AJN5" s="370"/>
      <c r="AJO5" s="370"/>
      <c r="AJP5" s="370"/>
      <c r="AJQ5" s="370"/>
      <c r="AJR5" s="370"/>
      <c r="AJS5" s="370"/>
      <c r="AJT5" s="370"/>
      <c r="AJU5" s="370"/>
      <c r="AJV5" s="370"/>
      <c r="AJW5" s="370"/>
      <c r="AJX5" s="370"/>
      <c r="AJY5" s="370"/>
      <c r="AJZ5" s="370"/>
      <c r="AKA5" s="370"/>
      <c r="AKB5" s="370"/>
      <c r="AKC5" s="370"/>
      <c r="AKD5" s="370"/>
      <c r="AKE5" s="370"/>
      <c r="AKF5" s="370"/>
      <c r="AKG5" s="370"/>
      <c r="AKH5" s="370"/>
      <c r="AKI5" s="370"/>
      <c r="AKJ5" s="370"/>
      <c r="AKK5" s="370"/>
      <c r="AKL5" s="370"/>
      <c r="AKM5" s="370"/>
      <c r="AKN5" s="370"/>
      <c r="AKO5" s="370"/>
      <c r="AKP5" s="370"/>
      <c r="AKQ5" s="370"/>
      <c r="AKR5" s="370"/>
      <c r="AKS5" s="370"/>
      <c r="AKT5" s="370"/>
      <c r="AKU5" s="370"/>
      <c r="AKV5" s="370"/>
      <c r="AKW5" s="370"/>
      <c r="AKX5" s="370"/>
      <c r="AKY5" s="370"/>
      <c r="AKZ5" s="370"/>
      <c r="ALA5" s="370"/>
      <c r="ALB5" s="370"/>
      <c r="ALC5" s="370"/>
      <c r="ALD5" s="370"/>
      <c r="ALE5" s="370"/>
      <c r="ALF5" s="370"/>
      <c r="ALG5" s="370"/>
      <c r="ALH5" s="370"/>
      <c r="ALI5" s="370"/>
      <c r="ALJ5" s="370"/>
      <c r="ALK5" s="370"/>
      <c r="ALL5" s="370"/>
      <c r="ALM5" s="370"/>
      <c r="ALN5" s="370"/>
      <c r="ALO5" s="370"/>
      <c r="ALP5" s="370"/>
      <c r="ALQ5" s="370"/>
      <c r="ALR5" s="370"/>
      <c r="ALS5" s="370"/>
      <c r="ALT5" s="370"/>
      <c r="ALU5" s="370"/>
      <c r="ALV5" s="370"/>
      <c r="ALW5" s="370"/>
      <c r="ALX5" s="370"/>
      <c r="ALY5" s="370"/>
      <c r="ALZ5" s="370"/>
      <c r="AMA5" s="370"/>
      <c r="AMB5" s="370"/>
      <c r="AMC5" s="370"/>
      <c r="AMD5" s="370"/>
      <c r="AME5" s="370"/>
      <c r="AMF5" s="370"/>
      <c r="AMG5" s="370"/>
      <c r="AMH5" s="370"/>
      <c r="AMI5" s="370"/>
      <c r="AMJ5" s="370"/>
      <c r="AMK5" s="370"/>
      <c r="AML5" s="370"/>
      <c r="AMM5" s="370"/>
      <c r="AMN5" s="370"/>
      <c r="AMO5" s="370"/>
      <c r="AMP5" s="370"/>
      <c r="AMQ5" s="370"/>
      <c r="AMR5" s="370"/>
      <c r="AMS5" s="370"/>
      <c r="AMT5" s="370"/>
      <c r="AMU5" s="370"/>
      <c r="AMV5" s="370"/>
      <c r="AMW5" s="370"/>
      <c r="AMX5" s="370"/>
      <c r="AMY5" s="370"/>
      <c r="AMZ5" s="370"/>
      <c r="ANA5" s="370"/>
      <c r="ANB5" s="370"/>
      <c r="ANC5" s="370"/>
      <c r="AND5" s="370"/>
      <c r="ANE5" s="370"/>
      <c r="ANF5" s="370"/>
      <c r="ANG5" s="370"/>
      <c r="ANH5" s="370"/>
      <c r="ANI5" s="370"/>
      <c r="ANJ5" s="370"/>
      <c r="ANK5" s="370"/>
      <c r="ANL5" s="370"/>
      <c r="ANM5" s="370"/>
      <c r="ANN5" s="370"/>
      <c r="ANO5" s="370"/>
      <c r="ANP5" s="370"/>
      <c r="ANQ5" s="370"/>
      <c r="ANR5" s="370"/>
      <c r="ANS5" s="370"/>
      <c r="ANT5" s="370"/>
      <c r="ANU5" s="370"/>
      <c r="ANV5" s="370"/>
      <c r="ANW5" s="370"/>
      <c r="ANX5" s="370"/>
      <c r="ANY5" s="370"/>
      <c r="ANZ5" s="370"/>
      <c r="AOA5" s="370"/>
      <c r="AOB5" s="370"/>
      <c r="AOC5" s="370"/>
      <c r="AOD5" s="370"/>
      <c r="AOE5" s="370"/>
      <c r="AOF5" s="370"/>
      <c r="AOG5" s="370"/>
      <c r="AOH5" s="370"/>
      <c r="AOI5" s="370"/>
      <c r="AOJ5" s="370"/>
      <c r="AOK5" s="370"/>
      <c r="AOL5" s="370"/>
      <c r="AOM5" s="370"/>
      <c r="AON5" s="370"/>
      <c r="AOO5" s="370"/>
      <c r="AOP5" s="370"/>
      <c r="AOQ5" s="370"/>
      <c r="AOR5" s="370"/>
      <c r="AOS5" s="370"/>
      <c r="AOT5" s="370"/>
      <c r="AOU5" s="370"/>
      <c r="AOV5" s="370"/>
      <c r="AOW5" s="370"/>
      <c r="AOX5" s="370"/>
      <c r="AOY5" s="370"/>
      <c r="AOZ5" s="370"/>
      <c r="APA5" s="370"/>
      <c r="APB5" s="370"/>
      <c r="APC5" s="370"/>
      <c r="APD5" s="370"/>
      <c r="APE5" s="370"/>
      <c r="APF5" s="370"/>
      <c r="APG5" s="370"/>
      <c r="APH5" s="370"/>
      <c r="API5" s="370"/>
      <c r="APJ5" s="370"/>
      <c r="APK5" s="370"/>
      <c r="APL5" s="370"/>
      <c r="APM5" s="370"/>
      <c r="APN5" s="370"/>
      <c r="APO5" s="370"/>
      <c r="APP5" s="370"/>
      <c r="APQ5" s="370"/>
      <c r="APR5" s="370"/>
      <c r="APS5" s="370"/>
      <c r="APT5" s="370"/>
      <c r="APU5" s="370"/>
      <c r="APV5" s="370"/>
      <c r="APW5" s="370"/>
      <c r="APX5" s="370"/>
      <c r="APY5" s="370"/>
      <c r="APZ5" s="370"/>
      <c r="AQA5" s="370"/>
      <c r="AQB5" s="370"/>
      <c r="AQC5" s="370"/>
      <c r="AQD5" s="370"/>
      <c r="AQE5" s="370"/>
      <c r="AQF5" s="370"/>
      <c r="AQG5" s="370"/>
      <c r="AQH5" s="370"/>
      <c r="AQI5" s="370"/>
      <c r="AQJ5" s="370"/>
      <c r="AQK5" s="370"/>
      <c r="AQL5" s="370"/>
      <c r="AQM5" s="370"/>
      <c r="AQN5" s="370"/>
      <c r="AQO5" s="370"/>
      <c r="AQP5" s="370"/>
      <c r="AQQ5" s="370"/>
      <c r="AQR5" s="370"/>
      <c r="AQS5" s="370"/>
      <c r="AQT5" s="370"/>
      <c r="AQU5" s="370"/>
      <c r="AQV5" s="370"/>
      <c r="AQW5" s="370"/>
      <c r="AQX5" s="370"/>
      <c r="AQY5" s="370"/>
      <c r="AQZ5" s="370"/>
      <c r="ARA5" s="370"/>
      <c r="ARB5" s="370"/>
      <c r="ARC5" s="370"/>
      <c r="ARD5" s="370"/>
      <c r="ARE5" s="370"/>
      <c r="ARF5" s="370"/>
      <c r="ARG5" s="370"/>
      <c r="ARH5" s="370"/>
      <c r="ARI5" s="370"/>
      <c r="ARJ5" s="370"/>
      <c r="ARK5" s="370"/>
      <c r="ARL5" s="370"/>
      <c r="ARM5" s="370"/>
      <c r="ARN5" s="370"/>
      <c r="ARO5" s="370"/>
      <c r="ARP5" s="370"/>
      <c r="ARQ5" s="370"/>
      <c r="ARR5" s="370"/>
      <c r="ARS5" s="370"/>
      <c r="ART5" s="370"/>
      <c r="ARU5" s="370"/>
      <c r="ARV5" s="370"/>
      <c r="ARW5" s="370"/>
      <c r="ARX5" s="370"/>
      <c r="ARY5" s="370"/>
      <c r="ARZ5" s="370"/>
      <c r="ASA5" s="370"/>
      <c r="ASB5" s="370"/>
      <c r="ASC5" s="370"/>
      <c r="ASD5" s="370"/>
      <c r="ASE5" s="370"/>
      <c r="ASF5" s="370"/>
      <c r="ASG5" s="370"/>
      <c r="ASH5" s="370"/>
      <c r="ASI5" s="370"/>
      <c r="ASJ5" s="370"/>
      <c r="ASK5" s="370"/>
      <c r="ASL5" s="370"/>
      <c r="ASM5" s="370"/>
      <c r="ASN5" s="370"/>
      <c r="ASO5" s="370"/>
      <c r="ASP5" s="370"/>
      <c r="ASQ5" s="370"/>
      <c r="ASR5" s="370"/>
      <c r="ASS5" s="370"/>
      <c r="AST5" s="370"/>
      <c r="ASU5" s="370"/>
      <c r="ASV5" s="370"/>
      <c r="ASW5" s="370"/>
      <c r="ASX5" s="370"/>
      <c r="ASY5" s="370"/>
      <c r="ASZ5" s="370"/>
      <c r="ATA5" s="370"/>
      <c r="ATB5" s="370"/>
      <c r="ATC5" s="370"/>
      <c r="ATD5" s="370"/>
      <c r="ATE5" s="370"/>
      <c r="ATF5" s="370"/>
      <c r="ATG5" s="370"/>
      <c r="ATH5" s="370"/>
      <c r="ATI5" s="370"/>
      <c r="ATJ5" s="370"/>
      <c r="ATK5" s="370"/>
      <c r="ATL5" s="370"/>
      <c r="ATM5" s="370"/>
      <c r="ATN5" s="370"/>
      <c r="ATO5" s="370"/>
      <c r="ATP5" s="370"/>
      <c r="ATQ5" s="370"/>
      <c r="ATR5" s="370"/>
      <c r="ATS5" s="370"/>
      <c r="ATT5" s="370"/>
      <c r="ATU5" s="370"/>
      <c r="ATV5" s="370"/>
      <c r="ATW5" s="370"/>
      <c r="ATX5" s="370"/>
      <c r="ATY5" s="370"/>
      <c r="ATZ5" s="370"/>
      <c r="AUA5" s="370"/>
      <c r="AUB5" s="370"/>
      <c r="AUC5" s="370"/>
      <c r="AUD5" s="370"/>
      <c r="AUE5" s="370"/>
      <c r="AUF5" s="370"/>
      <c r="AUG5" s="370"/>
      <c r="AUH5" s="370"/>
      <c r="AUI5" s="370"/>
      <c r="AUJ5" s="370"/>
      <c r="AUK5" s="370"/>
      <c r="AUL5" s="370"/>
      <c r="AUM5" s="370"/>
      <c r="AUN5" s="370"/>
      <c r="AUO5" s="370"/>
      <c r="AUP5" s="370"/>
      <c r="AUQ5" s="370"/>
      <c r="AUR5" s="370"/>
      <c r="AUS5" s="370"/>
      <c r="AUT5" s="370"/>
      <c r="AUU5" s="370"/>
      <c r="AUV5" s="370"/>
      <c r="AUW5" s="370"/>
      <c r="AUX5" s="370"/>
      <c r="AUY5" s="370"/>
      <c r="AUZ5" s="370"/>
      <c r="AVA5" s="370"/>
      <c r="AVB5" s="370"/>
      <c r="AVC5" s="370"/>
      <c r="AVD5" s="370"/>
      <c r="AVE5" s="370"/>
      <c r="AVF5" s="370"/>
      <c r="AVG5" s="370"/>
      <c r="AVH5" s="370"/>
      <c r="AVI5" s="370"/>
      <c r="AVJ5" s="370"/>
      <c r="AVK5" s="370"/>
      <c r="AVL5" s="370"/>
      <c r="AVM5" s="370"/>
      <c r="AVN5" s="370"/>
      <c r="AVO5" s="370"/>
      <c r="AVP5" s="370"/>
      <c r="AVQ5" s="370"/>
      <c r="AVR5" s="370"/>
      <c r="AVS5" s="370"/>
      <c r="AVT5" s="370"/>
      <c r="AVU5" s="370"/>
      <c r="AVV5" s="370"/>
      <c r="AVW5" s="370"/>
      <c r="AVX5" s="370"/>
      <c r="AVY5" s="370"/>
      <c r="AVZ5" s="370"/>
      <c r="AWA5" s="370"/>
      <c r="AWB5" s="370"/>
      <c r="AWC5" s="370"/>
      <c r="AWD5" s="370"/>
      <c r="AWE5" s="370"/>
      <c r="AWF5" s="370"/>
      <c r="AWG5" s="370"/>
      <c r="AWH5" s="370"/>
      <c r="AWI5" s="370"/>
      <c r="AWJ5" s="370"/>
      <c r="AWK5" s="370"/>
      <c r="AWL5" s="370"/>
      <c r="AWM5" s="370"/>
      <c r="AWN5" s="370"/>
      <c r="AWO5" s="370"/>
      <c r="AWP5" s="370"/>
      <c r="AWQ5" s="370"/>
      <c r="AWR5" s="370"/>
      <c r="AWS5" s="370"/>
      <c r="AWT5" s="370"/>
      <c r="AWU5" s="370"/>
      <c r="AWV5" s="370"/>
      <c r="AWW5" s="370"/>
      <c r="AWX5" s="370"/>
      <c r="AWY5" s="370"/>
      <c r="AWZ5" s="370"/>
      <c r="AXA5" s="370"/>
      <c r="AXB5" s="370"/>
      <c r="AXC5" s="370"/>
      <c r="AXD5" s="370"/>
      <c r="AXE5" s="370"/>
      <c r="AXF5" s="370"/>
      <c r="AXG5" s="370"/>
      <c r="AXH5" s="370"/>
      <c r="AXI5" s="370"/>
      <c r="AXJ5" s="370"/>
      <c r="AXK5" s="370"/>
      <c r="AXL5" s="370"/>
      <c r="AXM5" s="370"/>
      <c r="AXN5" s="370"/>
      <c r="AXO5" s="370"/>
      <c r="AXP5" s="370"/>
      <c r="AXQ5" s="370"/>
      <c r="AXR5" s="370"/>
      <c r="AXS5" s="370"/>
      <c r="AXT5" s="370"/>
      <c r="AXU5" s="370"/>
      <c r="AXV5" s="370"/>
      <c r="AXW5" s="370"/>
      <c r="AXX5" s="370"/>
      <c r="AXY5" s="370"/>
      <c r="AXZ5" s="370"/>
      <c r="AYA5" s="370"/>
      <c r="AYB5" s="370"/>
      <c r="AYC5" s="370"/>
      <c r="AYD5" s="370"/>
      <c r="AYE5" s="370"/>
      <c r="AYF5" s="370"/>
      <c r="AYG5" s="370"/>
      <c r="AYH5" s="370"/>
      <c r="AYI5" s="370"/>
      <c r="AYJ5" s="370"/>
      <c r="AYK5" s="370"/>
      <c r="AYL5" s="370"/>
      <c r="AYM5" s="370"/>
      <c r="AYN5" s="370"/>
      <c r="AYO5" s="370"/>
      <c r="AYP5" s="370"/>
      <c r="AYQ5" s="370"/>
      <c r="AYR5" s="370"/>
      <c r="AYS5" s="370"/>
      <c r="AYT5" s="370"/>
      <c r="AYU5" s="370"/>
      <c r="AYV5" s="370"/>
      <c r="AYW5" s="370"/>
      <c r="AYX5" s="370"/>
      <c r="AYY5" s="370"/>
      <c r="AYZ5" s="370"/>
      <c r="AZA5" s="370"/>
      <c r="AZB5" s="370"/>
      <c r="AZC5" s="370"/>
      <c r="AZD5" s="370"/>
      <c r="AZE5" s="370"/>
      <c r="AZF5" s="370"/>
      <c r="AZG5" s="370"/>
      <c r="AZH5" s="370"/>
      <c r="AZI5" s="370"/>
      <c r="AZJ5" s="370"/>
      <c r="AZK5" s="370"/>
      <c r="AZL5" s="370"/>
      <c r="AZM5" s="370"/>
      <c r="AZN5" s="370"/>
      <c r="AZO5" s="370"/>
      <c r="AZP5" s="370"/>
      <c r="AZQ5" s="370"/>
      <c r="AZR5" s="370"/>
      <c r="AZS5" s="370"/>
      <c r="AZT5" s="370"/>
      <c r="AZU5" s="370"/>
      <c r="AZV5" s="370"/>
      <c r="AZW5" s="370"/>
      <c r="AZX5" s="370"/>
      <c r="AZY5" s="370"/>
      <c r="AZZ5" s="370"/>
      <c r="BAA5" s="370"/>
      <c r="BAB5" s="370"/>
      <c r="BAC5" s="370"/>
      <c r="BAD5" s="370"/>
      <c r="BAE5" s="370"/>
      <c r="BAF5" s="370"/>
      <c r="BAG5" s="370"/>
      <c r="BAH5" s="370"/>
      <c r="BAI5" s="370"/>
      <c r="BAJ5" s="370"/>
      <c r="BAK5" s="370"/>
      <c r="BAL5" s="370"/>
      <c r="BAM5" s="370"/>
      <c r="BAN5" s="370"/>
      <c r="BAO5" s="370"/>
      <c r="BAP5" s="370"/>
      <c r="BAQ5" s="370"/>
      <c r="BAR5" s="370"/>
      <c r="BAS5" s="370"/>
      <c r="BAT5" s="370"/>
      <c r="BAU5" s="370"/>
      <c r="BAV5" s="370"/>
      <c r="BAW5" s="370"/>
      <c r="BAX5" s="370"/>
      <c r="BAY5" s="370"/>
      <c r="BAZ5" s="370"/>
      <c r="BBA5" s="370"/>
      <c r="BBB5" s="370"/>
      <c r="BBC5" s="370"/>
      <c r="BBD5" s="370"/>
      <c r="BBE5" s="370"/>
      <c r="BBF5" s="370"/>
      <c r="BBG5" s="370"/>
      <c r="BBH5" s="370"/>
      <c r="BBI5" s="370"/>
      <c r="BBJ5" s="370"/>
      <c r="BBK5" s="370"/>
      <c r="BBL5" s="370"/>
      <c r="BBM5" s="370"/>
      <c r="BBN5" s="370"/>
      <c r="BBO5" s="370"/>
      <c r="BBP5" s="370"/>
      <c r="BBQ5" s="370"/>
      <c r="BBR5" s="370"/>
      <c r="BBS5" s="370"/>
      <c r="BBT5" s="370"/>
      <c r="BBU5" s="370"/>
      <c r="BBV5" s="370"/>
      <c r="BBW5" s="370"/>
      <c r="BBX5" s="370"/>
      <c r="BBY5" s="370"/>
      <c r="BBZ5" s="370"/>
      <c r="BCA5" s="370"/>
      <c r="BCB5" s="370"/>
      <c r="BCC5" s="370"/>
      <c r="BCD5" s="370"/>
      <c r="BCE5" s="370"/>
      <c r="BCF5" s="370"/>
      <c r="BCG5" s="370"/>
      <c r="BCH5" s="370"/>
      <c r="BCI5" s="370"/>
      <c r="BCJ5" s="370"/>
      <c r="BCK5" s="370"/>
      <c r="BCL5" s="370"/>
      <c r="BCM5" s="370"/>
      <c r="BCN5" s="370"/>
      <c r="BCO5" s="370"/>
      <c r="BCP5" s="370"/>
      <c r="BCQ5" s="370"/>
      <c r="BCR5" s="370"/>
      <c r="BCS5" s="370"/>
      <c r="BCT5" s="370"/>
      <c r="BCU5" s="370"/>
      <c r="BCV5" s="370"/>
      <c r="BCW5" s="370"/>
      <c r="BCX5" s="370"/>
      <c r="BCY5" s="370"/>
      <c r="BCZ5" s="370"/>
      <c r="BDA5" s="370"/>
      <c r="BDB5" s="370"/>
      <c r="BDC5" s="370"/>
      <c r="BDD5" s="370"/>
      <c r="BDE5" s="370"/>
      <c r="BDF5" s="370"/>
      <c r="BDG5" s="370"/>
      <c r="BDH5" s="370"/>
      <c r="BDI5" s="370"/>
      <c r="BDJ5" s="370"/>
      <c r="BDK5" s="370"/>
      <c r="BDL5" s="370"/>
      <c r="BDM5" s="370"/>
      <c r="BDN5" s="370"/>
      <c r="BDO5" s="370"/>
      <c r="BDP5" s="370"/>
      <c r="BDQ5" s="370"/>
      <c r="BDR5" s="370"/>
      <c r="BDS5" s="370"/>
      <c r="BDT5" s="370"/>
      <c r="BDU5" s="370"/>
      <c r="BDV5" s="370"/>
      <c r="BDW5" s="370"/>
      <c r="BDX5" s="370"/>
      <c r="BDY5" s="370"/>
      <c r="BDZ5" s="370"/>
      <c r="BEA5" s="370"/>
      <c r="BEB5" s="370"/>
      <c r="BEC5" s="370"/>
      <c r="BED5" s="370"/>
      <c r="BEE5" s="370"/>
      <c r="BEF5" s="370"/>
      <c r="BEG5" s="370"/>
      <c r="BEH5" s="370"/>
      <c r="BEI5" s="370"/>
      <c r="BEJ5" s="370"/>
      <c r="BEK5" s="370"/>
      <c r="BEL5" s="370"/>
      <c r="BEM5" s="370"/>
      <c r="BEN5" s="370"/>
      <c r="BEO5" s="370"/>
      <c r="BEP5" s="370"/>
      <c r="BEQ5" s="370"/>
      <c r="BER5" s="370"/>
      <c r="BES5" s="370"/>
      <c r="BET5" s="370"/>
      <c r="BEU5" s="370"/>
      <c r="BEV5" s="370"/>
      <c r="BEW5" s="370"/>
      <c r="BEX5" s="370"/>
      <c r="BEY5" s="370"/>
      <c r="BEZ5" s="370"/>
      <c r="BFA5" s="370"/>
      <c r="BFB5" s="370"/>
      <c r="BFC5" s="370"/>
      <c r="BFD5" s="370"/>
      <c r="BFE5" s="370"/>
      <c r="BFF5" s="370"/>
      <c r="BFG5" s="370"/>
      <c r="BFH5" s="370"/>
      <c r="BFI5" s="370"/>
      <c r="BFJ5" s="370"/>
      <c r="BFK5" s="370"/>
      <c r="BFL5" s="370"/>
      <c r="BFM5" s="370"/>
      <c r="BFN5" s="370"/>
      <c r="BFO5" s="370"/>
      <c r="BFP5" s="370"/>
      <c r="BFQ5" s="370"/>
      <c r="BFR5" s="370"/>
      <c r="BFS5" s="370"/>
      <c r="BFT5" s="370"/>
      <c r="BFU5" s="370"/>
      <c r="BFV5" s="370"/>
      <c r="BFW5" s="370"/>
      <c r="BFX5" s="370"/>
      <c r="BFY5" s="370"/>
      <c r="BFZ5" s="370"/>
      <c r="BGA5" s="370"/>
      <c r="BGB5" s="370"/>
      <c r="BGC5" s="370"/>
      <c r="BGD5" s="370"/>
      <c r="BGE5" s="370"/>
      <c r="BGF5" s="370"/>
      <c r="BGG5" s="370"/>
      <c r="BGH5" s="370"/>
      <c r="BGI5" s="370"/>
      <c r="BGJ5" s="370"/>
      <c r="BGK5" s="370"/>
      <c r="BGL5" s="370"/>
      <c r="BGM5" s="370"/>
      <c r="BGN5" s="370"/>
      <c r="BGO5" s="370"/>
      <c r="BGP5" s="370"/>
      <c r="BGQ5" s="370"/>
      <c r="BGR5" s="370"/>
      <c r="BGS5" s="370"/>
      <c r="BGT5" s="370"/>
      <c r="BGU5" s="370"/>
      <c r="BGV5" s="370"/>
      <c r="BGW5" s="370"/>
      <c r="BGX5" s="370"/>
      <c r="BGY5" s="370"/>
      <c r="BGZ5" s="370"/>
      <c r="BHA5" s="370"/>
      <c r="BHB5" s="370"/>
      <c r="BHC5" s="370"/>
      <c r="BHD5" s="370"/>
      <c r="BHE5" s="370"/>
      <c r="BHF5" s="370"/>
      <c r="BHG5" s="370"/>
      <c r="BHH5" s="370"/>
      <c r="BHI5" s="370"/>
      <c r="BHJ5" s="370"/>
      <c r="BHK5" s="370"/>
      <c r="BHL5" s="370"/>
      <c r="BHM5" s="370"/>
      <c r="BHN5" s="370"/>
      <c r="BHO5" s="370"/>
      <c r="BHP5" s="370"/>
      <c r="BHQ5" s="370"/>
      <c r="BHR5" s="370"/>
      <c r="BHS5" s="370"/>
      <c r="BHT5" s="370"/>
      <c r="BHU5" s="370"/>
      <c r="BHV5" s="370"/>
      <c r="BHW5" s="370"/>
      <c r="BHX5" s="370"/>
      <c r="BHY5" s="370"/>
      <c r="BHZ5" s="370"/>
      <c r="BIA5" s="370"/>
      <c r="BIB5" s="370"/>
      <c r="BIC5" s="370"/>
      <c r="BID5" s="370"/>
      <c r="BIE5" s="370"/>
      <c r="BIF5" s="370"/>
      <c r="BIG5" s="370"/>
      <c r="BIH5" s="370"/>
      <c r="BII5" s="370"/>
      <c r="BIJ5" s="370"/>
      <c r="BIK5" s="370"/>
      <c r="BIL5" s="370"/>
      <c r="BIM5" s="370"/>
      <c r="BIN5" s="370"/>
      <c r="BIO5" s="370"/>
      <c r="BIP5" s="370"/>
      <c r="BIQ5" s="370"/>
      <c r="BIR5" s="370"/>
      <c r="BIS5" s="370"/>
      <c r="BIT5" s="370"/>
      <c r="BIU5" s="370"/>
      <c r="BIV5" s="370"/>
      <c r="BIW5" s="370"/>
      <c r="BIX5" s="370"/>
      <c r="BIY5" s="370"/>
      <c r="BIZ5" s="370"/>
      <c r="BJA5" s="370"/>
      <c r="BJB5" s="370"/>
      <c r="BJC5" s="370"/>
      <c r="BJD5" s="370"/>
      <c r="BJE5" s="370"/>
      <c r="BJF5" s="370"/>
      <c r="BJG5" s="370"/>
      <c r="BJH5" s="370"/>
      <c r="BJI5" s="370"/>
      <c r="BJJ5" s="370"/>
      <c r="BJK5" s="370"/>
      <c r="BJL5" s="370"/>
      <c r="BJM5" s="370"/>
      <c r="BJN5" s="370"/>
      <c r="BJO5" s="370"/>
      <c r="BJP5" s="370"/>
      <c r="BJQ5" s="370"/>
      <c r="BJR5" s="370"/>
      <c r="BJS5" s="370"/>
      <c r="BJT5" s="370"/>
      <c r="BJU5" s="370"/>
      <c r="BJV5" s="370"/>
      <c r="BJW5" s="370"/>
      <c r="BJX5" s="370"/>
      <c r="BJY5" s="370"/>
      <c r="BJZ5" s="370"/>
      <c r="BKA5" s="370"/>
      <c r="BKB5" s="370"/>
      <c r="BKC5" s="370"/>
      <c r="BKD5" s="370"/>
      <c r="BKE5" s="370"/>
      <c r="BKF5" s="370"/>
      <c r="BKG5" s="370"/>
      <c r="BKH5" s="370"/>
      <c r="BKI5" s="370"/>
      <c r="BKJ5" s="370"/>
      <c r="BKK5" s="370"/>
      <c r="BKL5" s="370"/>
      <c r="BKM5" s="370"/>
      <c r="BKN5" s="370"/>
      <c r="BKO5" s="370"/>
      <c r="BKP5" s="370"/>
      <c r="BKQ5" s="370"/>
      <c r="BKR5" s="370"/>
      <c r="BKS5" s="370"/>
      <c r="BKT5" s="370"/>
      <c r="BKU5" s="370"/>
      <c r="BKV5" s="370"/>
      <c r="BKW5" s="370"/>
      <c r="BKX5" s="370"/>
      <c r="BKY5" s="370"/>
      <c r="BKZ5" s="370"/>
      <c r="BLA5" s="370"/>
      <c r="BLB5" s="370"/>
      <c r="BLC5" s="370"/>
      <c r="BLD5" s="370"/>
      <c r="BLE5" s="370"/>
      <c r="BLF5" s="370"/>
      <c r="BLG5" s="370"/>
      <c r="BLH5" s="370"/>
      <c r="BLI5" s="370"/>
      <c r="BLJ5" s="370"/>
      <c r="BLK5" s="370"/>
      <c r="BLL5" s="370"/>
      <c r="BLM5" s="370"/>
      <c r="BLN5" s="370"/>
      <c r="BLO5" s="370"/>
      <c r="BLP5" s="370"/>
      <c r="BLQ5" s="370"/>
      <c r="BLR5" s="370"/>
      <c r="BLS5" s="370"/>
      <c r="BLT5" s="370"/>
      <c r="BLU5" s="370"/>
      <c r="BLV5" s="370"/>
      <c r="BLW5" s="370"/>
      <c r="BLX5" s="370"/>
      <c r="BLY5" s="370"/>
      <c r="BLZ5" s="370"/>
      <c r="BMA5" s="370"/>
      <c r="BMB5" s="370"/>
      <c r="BMC5" s="370"/>
      <c r="BMD5" s="370"/>
      <c r="BME5" s="370"/>
      <c r="BMF5" s="370"/>
      <c r="BMG5" s="370"/>
      <c r="BMH5" s="370"/>
      <c r="BMI5" s="370"/>
      <c r="BMJ5" s="370"/>
      <c r="BMK5" s="370"/>
      <c r="BML5" s="370"/>
      <c r="BMM5" s="370"/>
      <c r="BMN5" s="370"/>
      <c r="BMO5" s="370"/>
      <c r="BMP5" s="370"/>
      <c r="BMQ5" s="370"/>
      <c r="BMR5" s="370"/>
      <c r="BMS5" s="370"/>
      <c r="BMT5" s="370"/>
      <c r="BMU5" s="370"/>
      <c r="BMV5" s="370"/>
      <c r="BMW5" s="370"/>
      <c r="BMX5" s="370"/>
      <c r="BMY5" s="370"/>
      <c r="BMZ5" s="370"/>
      <c r="BNA5" s="370"/>
      <c r="BNB5" s="370"/>
      <c r="BNC5" s="370"/>
      <c r="BND5" s="370"/>
      <c r="BNE5" s="370"/>
      <c r="BNF5" s="370"/>
      <c r="BNG5" s="370"/>
      <c r="BNH5" s="370"/>
      <c r="BNI5" s="370"/>
      <c r="BNJ5" s="370"/>
      <c r="BNK5" s="370"/>
      <c r="BNL5" s="370"/>
      <c r="BNM5" s="370"/>
      <c r="BNN5" s="370"/>
      <c r="BNO5" s="370"/>
      <c r="BNP5" s="370"/>
      <c r="BNQ5" s="370"/>
      <c r="BNR5" s="370"/>
      <c r="BNS5" s="370"/>
      <c r="BNT5" s="370"/>
      <c r="BNU5" s="370"/>
      <c r="BNV5" s="370"/>
      <c r="BNW5" s="370"/>
      <c r="BNX5" s="370"/>
      <c r="BNY5" s="370"/>
      <c r="BNZ5" s="370"/>
      <c r="BOA5" s="370"/>
      <c r="BOB5" s="370"/>
      <c r="BOC5" s="370"/>
      <c r="BOD5" s="370"/>
      <c r="BOE5" s="370"/>
      <c r="BOF5" s="370"/>
      <c r="BOG5" s="370"/>
      <c r="BOH5" s="370"/>
      <c r="BOI5" s="370"/>
      <c r="BOJ5" s="370"/>
      <c r="BOK5" s="370"/>
      <c r="BOL5" s="370"/>
      <c r="BOM5" s="370"/>
      <c r="BON5" s="370"/>
      <c r="BOO5" s="370"/>
      <c r="BOP5" s="370"/>
      <c r="BOQ5" s="370"/>
      <c r="BOR5" s="370"/>
      <c r="BOS5" s="370"/>
      <c r="BOT5" s="370"/>
      <c r="BOU5" s="370"/>
      <c r="BOV5" s="370"/>
      <c r="BOW5" s="370"/>
      <c r="BOX5" s="370"/>
      <c r="BOY5" s="370"/>
      <c r="BOZ5" s="370"/>
      <c r="BPA5" s="370"/>
      <c r="BPB5" s="370"/>
      <c r="BPC5" s="370"/>
      <c r="BPD5" s="370"/>
      <c r="BPE5" s="370"/>
      <c r="BPF5" s="370"/>
      <c r="BPG5" s="370"/>
      <c r="BPH5" s="370"/>
      <c r="BPI5" s="370"/>
      <c r="BPJ5" s="370"/>
      <c r="BPK5" s="370"/>
      <c r="BPL5" s="370"/>
      <c r="BPM5" s="370"/>
      <c r="BPN5" s="370"/>
      <c r="BPO5" s="370"/>
      <c r="BPP5" s="370"/>
      <c r="BPQ5" s="370"/>
      <c r="BPR5" s="370"/>
      <c r="BPS5" s="370"/>
      <c r="BPT5" s="370"/>
      <c r="BPU5" s="370"/>
      <c r="BPV5" s="370"/>
      <c r="BPW5" s="370"/>
      <c r="BPX5" s="370"/>
      <c r="BPY5" s="370"/>
      <c r="BPZ5" s="370"/>
      <c r="BQA5" s="370"/>
      <c r="BQB5" s="370"/>
      <c r="BQC5" s="370"/>
      <c r="BQD5" s="370"/>
      <c r="BQE5" s="370"/>
      <c r="BQF5" s="370"/>
      <c r="BQG5" s="370"/>
      <c r="BQH5" s="370"/>
      <c r="BQI5" s="370"/>
      <c r="BQJ5" s="370"/>
      <c r="BQK5" s="370"/>
      <c r="BQL5" s="370"/>
      <c r="BQM5" s="370"/>
      <c r="BQN5" s="370"/>
      <c r="BQO5" s="370"/>
      <c r="BQP5" s="370"/>
      <c r="BQQ5" s="370"/>
      <c r="BQR5" s="370"/>
      <c r="BQS5" s="370"/>
      <c r="BQT5" s="370"/>
      <c r="BQU5" s="370"/>
      <c r="BQV5" s="370"/>
      <c r="BQW5" s="370"/>
      <c r="BQX5" s="370"/>
      <c r="BQY5" s="370"/>
      <c r="BQZ5" s="370"/>
      <c r="BRA5" s="370"/>
      <c r="BRB5" s="370"/>
      <c r="BRC5" s="370"/>
      <c r="BRD5" s="370"/>
      <c r="BRE5" s="370"/>
      <c r="BRF5" s="370"/>
      <c r="BRG5" s="370"/>
      <c r="BRH5" s="370"/>
      <c r="BRI5" s="370"/>
      <c r="BRJ5" s="370"/>
      <c r="BRK5" s="370"/>
      <c r="BRL5" s="370"/>
      <c r="BRM5" s="370"/>
      <c r="BRN5" s="370"/>
      <c r="BRO5" s="370"/>
      <c r="BRP5" s="370"/>
      <c r="BRQ5" s="370"/>
      <c r="BRR5" s="370"/>
      <c r="BRS5" s="370"/>
      <c r="BRT5" s="370"/>
      <c r="BRU5" s="370"/>
      <c r="BRV5" s="370"/>
      <c r="BRW5" s="370"/>
      <c r="BRX5" s="370"/>
      <c r="BRY5" s="370"/>
      <c r="BRZ5" s="370"/>
      <c r="BSA5" s="370"/>
      <c r="BSB5" s="370"/>
      <c r="BSC5" s="370"/>
      <c r="BSD5" s="370"/>
      <c r="BSE5" s="370"/>
      <c r="BSF5" s="370"/>
      <c r="BSG5" s="370"/>
      <c r="BSH5" s="370"/>
      <c r="BSI5" s="370"/>
      <c r="BSJ5" s="370"/>
      <c r="BSK5" s="370"/>
      <c r="BSL5" s="370"/>
      <c r="BSM5" s="370"/>
      <c r="BSN5" s="370"/>
      <c r="BSO5" s="370"/>
      <c r="BSP5" s="370"/>
      <c r="BSQ5" s="370"/>
      <c r="BSR5" s="370"/>
      <c r="BSS5" s="370"/>
      <c r="BST5" s="370"/>
      <c r="BSU5" s="370"/>
      <c r="BSV5" s="370"/>
      <c r="BSW5" s="370"/>
      <c r="BSX5" s="370"/>
      <c r="BSY5" s="370"/>
      <c r="BSZ5" s="370"/>
      <c r="BTA5" s="370"/>
      <c r="BTB5" s="370"/>
      <c r="BTC5" s="370"/>
      <c r="BTD5" s="370"/>
      <c r="BTE5" s="370"/>
      <c r="BTF5" s="370"/>
      <c r="BTG5" s="370"/>
      <c r="BTH5" s="370"/>
      <c r="BTI5" s="370"/>
      <c r="BTJ5" s="370"/>
      <c r="BTK5" s="370"/>
      <c r="BTL5" s="370"/>
      <c r="BTM5" s="370"/>
      <c r="BTN5" s="370"/>
      <c r="BTO5" s="370"/>
      <c r="BTP5" s="370"/>
      <c r="BTQ5" s="370"/>
      <c r="BTR5" s="370"/>
      <c r="BTS5" s="370"/>
      <c r="BTT5" s="370"/>
      <c r="BTU5" s="370"/>
      <c r="BTV5" s="370"/>
      <c r="BTW5" s="370"/>
      <c r="BTX5" s="370"/>
      <c r="BTY5" s="370"/>
      <c r="BTZ5" s="370"/>
      <c r="BUA5" s="370"/>
      <c r="BUB5" s="370"/>
      <c r="BUC5" s="370"/>
      <c r="BUD5" s="370"/>
      <c r="BUE5" s="370"/>
      <c r="BUF5" s="370"/>
      <c r="BUG5" s="370"/>
      <c r="BUH5" s="370"/>
      <c r="BUI5" s="370"/>
      <c r="BUJ5" s="370"/>
      <c r="BUK5" s="370"/>
      <c r="BUL5" s="370"/>
      <c r="BUM5" s="370"/>
      <c r="BUN5" s="370"/>
      <c r="BUO5" s="370"/>
      <c r="BUP5" s="370"/>
      <c r="BUQ5" s="370"/>
      <c r="BUR5" s="370"/>
      <c r="BUS5" s="370"/>
      <c r="BUT5" s="370"/>
      <c r="BUU5" s="370"/>
      <c r="BUV5" s="370"/>
      <c r="BUW5" s="370"/>
      <c r="BUX5" s="370"/>
      <c r="BUY5" s="370"/>
      <c r="BUZ5" s="370"/>
      <c r="BVA5" s="370"/>
      <c r="BVB5" s="370"/>
      <c r="BVC5" s="370"/>
      <c r="BVD5" s="370"/>
      <c r="BVE5" s="370"/>
      <c r="BVF5" s="370"/>
      <c r="BVG5" s="370"/>
      <c r="BVH5" s="370"/>
      <c r="BVI5" s="370"/>
      <c r="BVJ5" s="370"/>
      <c r="BVK5" s="370"/>
      <c r="BVL5" s="370"/>
      <c r="BVM5" s="370"/>
      <c r="BVN5" s="370"/>
      <c r="BVO5" s="370"/>
      <c r="BVP5" s="370"/>
      <c r="BVQ5" s="370"/>
      <c r="BVR5" s="370"/>
      <c r="BVS5" s="370"/>
      <c r="BVT5" s="370"/>
      <c r="BVU5" s="370"/>
      <c r="BVV5" s="370"/>
      <c r="BVW5" s="370"/>
      <c r="BVX5" s="370"/>
      <c r="BVY5" s="370"/>
      <c r="BVZ5" s="370"/>
      <c r="BWA5" s="370"/>
      <c r="BWB5" s="370"/>
      <c r="BWC5" s="370"/>
      <c r="BWD5" s="370"/>
      <c r="BWE5" s="370"/>
      <c r="BWF5" s="370"/>
      <c r="BWG5" s="370"/>
      <c r="BWH5" s="370"/>
      <c r="BWI5" s="370"/>
      <c r="BWJ5" s="370"/>
      <c r="BWK5" s="370"/>
      <c r="BWL5" s="370"/>
      <c r="BWM5" s="370"/>
      <c r="BWN5" s="370"/>
      <c r="BWO5" s="370"/>
      <c r="BWP5" s="370"/>
      <c r="BWQ5" s="370"/>
      <c r="BWR5" s="370"/>
      <c r="BWS5" s="370"/>
      <c r="BWT5" s="370"/>
      <c r="BWU5" s="370"/>
      <c r="BWV5" s="370"/>
      <c r="BWW5" s="370"/>
      <c r="BWX5" s="370"/>
      <c r="BWY5" s="370"/>
      <c r="BWZ5" s="370"/>
      <c r="BXA5" s="370"/>
      <c r="BXB5" s="370"/>
      <c r="BXC5" s="370"/>
      <c r="BXD5" s="370"/>
      <c r="BXE5" s="370"/>
      <c r="BXF5" s="370"/>
      <c r="BXG5" s="370"/>
      <c r="BXH5" s="370"/>
      <c r="BXI5" s="370"/>
      <c r="BXJ5" s="370"/>
      <c r="BXK5" s="370"/>
      <c r="BXL5" s="370"/>
      <c r="BXM5" s="370"/>
      <c r="BXN5" s="370"/>
      <c r="BXO5" s="370"/>
      <c r="BXP5" s="370"/>
      <c r="BXQ5" s="370"/>
      <c r="BXR5" s="370"/>
      <c r="BXS5" s="370"/>
      <c r="BXT5" s="370"/>
      <c r="BXU5" s="370"/>
      <c r="BXV5" s="370"/>
      <c r="BXW5" s="370"/>
      <c r="BXX5" s="370"/>
      <c r="BXY5" s="370"/>
      <c r="BXZ5" s="370"/>
      <c r="BYA5" s="370"/>
      <c r="BYB5" s="370"/>
      <c r="BYC5" s="370"/>
      <c r="BYD5" s="370"/>
      <c r="BYE5" s="370"/>
      <c r="BYF5" s="370"/>
      <c r="BYG5" s="370"/>
      <c r="BYH5" s="370"/>
      <c r="BYI5" s="370"/>
      <c r="BYJ5" s="370"/>
      <c r="BYK5" s="370"/>
      <c r="BYL5" s="370"/>
      <c r="BYM5" s="370"/>
      <c r="BYN5" s="370"/>
      <c r="BYO5" s="370"/>
      <c r="BYP5" s="370"/>
      <c r="BYQ5" s="370"/>
      <c r="BYR5" s="370"/>
      <c r="BYS5" s="370"/>
      <c r="BYT5" s="370"/>
      <c r="BYU5" s="370"/>
      <c r="BYV5" s="370"/>
      <c r="BYW5" s="370"/>
      <c r="BYX5" s="370"/>
      <c r="BYY5" s="370"/>
      <c r="BYZ5" s="370"/>
      <c r="BZA5" s="370"/>
      <c r="BZB5" s="370"/>
      <c r="BZC5" s="370"/>
      <c r="BZD5" s="370"/>
      <c r="BZE5" s="370"/>
      <c r="BZF5" s="370"/>
      <c r="BZG5" s="370"/>
      <c r="BZH5" s="370"/>
      <c r="BZI5" s="370"/>
      <c r="BZJ5" s="370"/>
      <c r="BZK5" s="370"/>
      <c r="BZL5" s="370"/>
      <c r="BZM5" s="370"/>
      <c r="BZN5" s="370"/>
      <c r="BZO5" s="370"/>
      <c r="BZP5" s="370"/>
      <c r="BZQ5" s="370"/>
      <c r="BZR5" s="370"/>
      <c r="BZS5" s="370"/>
      <c r="BZT5" s="370"/>
      <c r="BZU5" s="370"/>
      <c r="BZV5" s="370"/>
      <c r="BZW5" s="370"/>
      <c r="BZX5" s="370"/>
      <c r="BZY5" s="370"/>
      <c r="BZZ5" s="370"/>
      <c r="CAA5" s="370"/>
      <c r="CAB5" s="370"/>
      <c r="CAC5" s="370"/>
      <c r="CAD5" s="370"/>
      <c r="CAE5" s="370"/>
      <c r="CAF5" s="370"/>
      <c r="CAG5" s="370"/>
      <c r="CAH5" s="370"/>
      <c r="CAI5" s="370"/>
      <c r="CAJ5" s="370"/>
      <c r="CAK5" s="370"/>
      <c r="CAL5" s="370"/>
      <c r="CAM5" s="370"/>
      <c r="CAN5" s="370"/>
      <c r="CAO5" s="370"/>
      <c r="CAP5" s="370"/>
      <c r="CAQ5" s="370"/>
      <c r="CAR5" s="370"/>
      <c r="CAS5" s="370"/>
      <c r="CAT5" s="370"/>
      <c r="CAU5" s="370"/>
      <c r="CAV5" s="370"/>
      <c r="CAW5" s="370"/>
      <c r="CAX5" s="370"/>
      <c r="CAY5" s="370"/>
      <c r="CAZ5" s="370"/>
      <c r="CBA5" s="370"/>
      <c r="CBB5" s="370"/>
      <c r="CBC5" s="370"/>
      <c r="CBD5" s="370"/>
      <c r="CBE5" s="370"/>
      <c r="CBF5" s="370"/>
      <c r="CBG5" s="370"/>
      <c r="CBH5" s="370"/>
      <c r="CBI5" s="370"/>
      <c r="CBJ5" s="370"/>
      <c r="CBK5" s="370"/>
      <c r="CBL5" s="370"/>
      <c r="CBM5" s="370"/>
      <c r="CBN5" s="370"/>
      <c r="CBO5" s="370"/>
      <c r="CBP5" s="370"/>
      <c r="CBQ5" s="370"/>
      <c r="CBR5" s="370"/>
    </row>
    <row r="6" spans="1:2098" ht="17.399999999999999" customHeight="1">
      <c r="A6" s="904" t="s">
        <v>10</v>
      </c>
      <c r="B6" s="905"/>
      <c r="C6" s="905"/>
      <c r="D6" s="906">
        <v>2</v>
      </c>
      <c r="E6" s="906"/>
      <c r="F6" s="906"/>
      <c r="G6" s="906"/>
      <c r="H6" s="907"/>
    </row>
    <row r="7" spans="1:2098" ht="17.399999999999999" customHeight="1">
      <c r="A7" s="904" t="s">
        <v>9</v>
      </c>
      <c r="B7" s="905"/>
      <c r="C7" s="905"/>
      <c r="D7" s="783" t="s">
        <v>328</v>
      </c>
      <c r="E7" s="908"/>
      <c r="F7" s="908"/>
      <c r="G7" s="908"/>
      <c r="H7" s="909"/>
    </row>
    <row r="8" spans="1:2098" ht="17.399999999999999" customHeight="1">
      <c r="A8" s="904" t="s">
        <v>13</v>
      </c>
      <c r="B8" s="905"/>
      <c r="C8" s="905"/>
      <c r="D8" s="785" t="s">
        <v>403</v>
      </c>
      <c r="E8" s="910"/>
      <c r="F8" s="910"/>
      <c r="G8" s="910"/>
      <c r="H8" s="911"/>
    </row>
    <row r="9" spans="1:2098" ht="17.399999999999999" customHeight="1">
      <c r="A9" s="904" t="s">
        <v>330</v>
      </c>
      <c r="B9" s="905"/>
      <c r="C9" s="905"/>
      <c r="D9" s="785" t="s">
        <v>553</v>
      </c>
      <c r="E9" s="910"/>
      <c r="F9" s="910"/>
      <c r="G9" s="910"/>
      <c r="H9" s="911"/>
    </row>
    <row r="10" spans="1:2098" ht="10.35" customHeight="1">
      <c r="A10" s="226"/>
      <c r="B10" s="226"/>
      <c r="C10" s="226"/>
      <c r="D10" s="226"/>
      <c r="E10" s="226"/>
      <c r="F10" s="226"/>
      <c r="G10" s="226"/>
      <c r="H10" s="226"/>
    </row>
    <row r="11" spans="1:2098" ht="15" customHeight="1">
      <c r="A11" s="912" t="s">
        <v>138</v>
      </c>
      <c r="B11" s="912"/>
      <c r="C11" s="912"/>
      <c r="D11" s="912"/>
      <c r="E11" s="912"/>
      <c r="F11" s="912"/>
      <c r="G11" s="912"/>
      <c r="H11" s="912"/>
    </row>
    <row r="12" spans="1:2098" s="371" customFormat="1" ht="17.850000000000001" customHeight="1">
      <c r="A12" s="779" t="s">
        <v>2916</v>
      </c>
      <c r="B12" s="902"/>
      <c r="C12" s="902"/>
      <c r="D12" s="902"/>
      <c r="E12" s="902"/>
      <c r="F12" s="902"/>
      <c r="G12" s="902"/>
      <c r="H12" s="902"/>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c r="DF12" s="370"/>
      <c r="DG12" s="370"/>
      <c r="DH12" s="370"/>
      <c r="DI12" s="370"/>
      <c r="DJ12" s="370"/>
      <c r="DK12" s="370"/>
      <c r="DL12" s="370"/>
      <c r="DM12" s="370"/>
      <c r="DN12" s="370"/>
      <c r="DO12" s="370"/>
      <c r="DP12" s="370"/>
      <c r="DQ12" s="370"/>
      <c r="DR12" s="370"/>
      <c r="DS12" s="370"/>
      <c r="DT12" s="370"/>
      <c r="DU12" s="370"/>
      <c r="DV12" s="370"/>
      <c r="DW12" s="370"/>
      <c r="DX12" s="370"/>
      <c r="DY12" s="370"/>
      <c r="DZ12" s="370"/>
      <c r="EA12" s="370"/>
      <c r="EB12" s="370"/>
      <c r="EC12" s="370"/>
      <c r="ED12" s="370"/>
      <c r="EE12" s="370"/>
      <c r="EF12" s="370"/>
      <c r="EG12" s="370"/>
      <c r="EH12" s="370"/>
      <c r="EI12" s="370"/>
      <c r="EJ12" s="370"/>
      <c r="EK12" s="370"/>
      <c r="EL12" s="370"/>
      <c r="EM12" s="370"/>
      <c r="EN12" s="370"/>
      <c r="EO12" s="370"/>
      <c r="EP12" s="370"/>
      <c r="EQ12" s="370"/>
      <c r="ER12" s="370"/>
      <c r="ES12" s="370"/>
      <c r="ET12" s="370"/>
      <c r="EU12" s="370"/>
      <c r="EV12" s="370"/>
      <c r="EW12" s="370"/>
      <c r="EX12" s="370"/>
      <c r="EY12" s="370"/>
      <c r="EZ12" s="370"/>
      <c r="FA12" s="370"/>
      <c r="FB12" s="370"/>
      <c r="FC12" s="370"/>
      <c r="FD12" s="370"/>
      <c r="FE12" s="370"/>
      <c r="FF12" s="370"/>
      <c r="FG12" s="370"/>
      <c r="FH12" s="370"/>
      <c r="FI12" s="370"/>
      <c r="FJ12" s="370"/>
      <c r="FK12" s="370"/>
      <c r="FL12" s="370"/>
      <c r="FM12" s="370"/>
      <c r="FN12" s="370"/>
      <c r="FO12" s="370"/>
      <c r="FP12" s="370"/>
      <c r="FQ12" s="370"/>
      <c r="FR12" s="370"/>
      <c r="FS12" s="370"/>
      <c r="FT12" s="370"/>
      <c r="FU12" s="370"/>
      <c r="FV12" s="370"/>
      <c r="FW12" s="370"/>
      <c r="FX12" s="370"/>
      <c r="FY12" s="370"/>
      <c r="FZ12" s="370"/>
      <c r="GA12" s="370"/>
      <c r="GB12" s="370"/>
      <c r="GC12" s="370"/>
      <c r="GD12" s="370"/>
      <c r="GE12" s="370"/>
      <c r="GF12" s="370"/>
      <c r="GG12" s="370"/>
      <c r="GH12" s="370"/>
      <c r="GI12" s="370"/>
      <c r="GJ12" s="370"/>
      <c r="GK12" s="370"/>
      <c r="GL12" s="370"/>
      <c r="GM12" s="370"/>
      <c r="GN12" s="370"/>
      <c r="GO12" s="370"/>
      <c r="GP12" s="370"/>
      <c r="GQ12" s="370"/>
      <c r="GR12" s="370"/>
      <c r="GS12" s="370"/>
      <c r="GT12" s="370"/>
      <c r="GU12" s="370"/>
      <c r="GV12" s="370"/>
      <c r="GW12" s="370"/>
      <c r="GX12" s="370"/>
      <c r="GY12" s="370"/>
      <c r="GZ12" s="370"/>
      <c r="HA12" s="370"/>
      <c r="HB12" s="370"/>
      <c r="HC12" s="370"/>
      <c r="HD12" s="370"/>
      <c r="HE12" s="370"/>
      <c r="HF12" s="370"/>
      <c r="HG12" s="370"/>
      <c r="HH12" s="370"/>
      <c r="HI12" s="370"/>
      <c r="HJ12" s="370"/>
      <c r="HK12" s="370"/>
      <c r="HL12" s="370"/>
      <c r="HM12" s="370"/>
      <c r="HN12" s="370"/>
      <c r="HO12" s="370"/>
      <c r="HP12" s="370"/>
      <c r="HQ12" s="370"/>
      <c r="HR12" s="370"/>
      <c r="HS12" s="370"/>
      <c r="HT12" s="370"/>
      <c r="HU12" s="370"/>
      <c r="HV12" s="370"/>
      <c r="HW12" s="370"/>
      <c r="HX12" s="370"/>
      <c r="HY12" s="370"/>
      <c r="HZ12" s="370"/>
      <c r="IA12" s="370"/>
      <c r="IB12" s="370"/>
      <c r="IC12" s="370"/>
      <c r="ID12" s="370"/>
      <c r="IE12" s="370"/>
      <c r="IF12" s="370"/>
      <c r="IG12" s="370"/>
      <c r="IH12" s="370"/>
      <c r="II12" s="370"/>
      <c r="IJ12" s="370"/>
      <c r="IK12" s="370"/>
      <c r="IL12" s="370"/>
      <c r="IM12" s="370"/>
      <c r="IN12" s="370"/>
      <c r="IO12" s="370"/>
      <c r="IP12" s="370"/>
      <c r="IQ12" s="370"/>
      <c r="IR12" s="370"/>
      <c r="IS12" s="370"/>
      <c r="IT12" s="370"/>
      <c r="IU12" s="370"/>
      <c r="IV12" s="370"/>
      <c r="IW12" s="370"/>
      <c r="IX12" s="370"/>
      <c r="IY12" s="370"/>
      <c r="IZ12" s="370"/>
      <c r="JA12" s="370"/>
      <c r="JB12" s="370"/>
      <c r="JC12" s="370"/>
      <c r="JD12" s="370"/>
      <c r="JE12" s="370"/>
      <c r="JF12" s="370"/>
      <c r="JG12" s="370"/>
      <c r="JH12" s="370"/>
      <c r="JI12" s="370"/>
      <c r="JJ12" s="370"/>
      <c r="JK12" s="370"/>
      <c r="JL12" s="370"/>
      <c r="JM12" s="370"/>
      <c r="JN12" s="370"/>
      <c r="JO12" s="370"/>
      <c r="JP12" s="370"/>
      <c r="JQ12" s="370"/>
      <c r="JR12" s="370"/>
      <c r="JS12" s="370"/>
      <c r="JT12" s="370"/>
      <c r="JU12" s="370"/>
      <c r="JV12" s="370"/>
      <c r="JW12" s="370"/>
      <c r="JX12" s="370"/>
      <c r="JY12" s="370"/>
      <c r="JZ12" s="370"/>
      <c r="KA12" s="370"/>
      <c r="KB12" s="370"/>
      <c r="KC12" s="370"/>
      <c r="KD12" s="370"/>
      <c r="KE12" s="370"/>
      <c r="KF12" s="370"/>
      <c r="KG12" s="370"/>
      <c r="KH12" s="370"/>
      <c r="KI12" s="370"/>
      <c r="KJ12" s="370"/>
      <c r="KK12" s="370"/>
      <c r="KL12" s="370"/>
      <c r="KM12" s="370"/>
      <c r="KN12" s="370"/>
      <c r="KO12" s="370"/>
      <c r="KP12" s="370"/>
      <c r="KQ12" s="370"/>
      <c r="KR12" s="370"/>
      <c r="KS12" s="370"/>
      <c r="KT12" s="370"/>
      <c r="KU12" s="370"/>
      <c r="KV12" s="370"/>
      <c r="KW12" s="370"/>
      <c r="KX12" s="370"/>
      <c r="KY12" s="370"/>
      <c r="KZ12" s="370"/>
      <c r="LA12" s="370"/>
      <c r="LB12" s="370"/>
      <c r="LC12" s="370"/>
      <c r="LD12" s="370"/>
      <c r="LE12" s="370"/>
      <c r="LF12" s="370"/>
      <c r="LG12" s="370"/>
      <c r="LH12" s="370"/>
      <c r="LI12" s="370"/>
      <c r="LJ12" s="370"/>
      <c r="LK12" s="370"/>
      <c r="LL12" s="370"/>
      <c r="LM12" s="370"/>
      <c r="LN12" s="370"/>
      <c r="LO12" s="370"/>
      <c r="LP12" s="370"/>
      <c r="LQ12" s="370"/>
      <c r="LR12" s="370"/>
      <c r="LS12" s="370"/>
      <c r="LT12" s="370"/>
      <c r="LU12" s="370"/>
      <c r="LV12" s="370"/>
      <c r="LW12" s="370"/>
      <c r="LX12" s="370"/>
      <c r="LY12" s="370"/>
      <c r="LZ12" s="370"/>
      <c r="MA12" s="370"/>
      <c r="MB12" s="370"/>
      <c r="MC12" s="370"/>
      <c r="MD12" s="370"/>
      <c r="ME12" s="370"/>
      <c r="MF12" s="370"/>
      <c r="MG12" s="370"/>
      <c r="MH12" s="370"/>
      <c r="MI12" s="370"/>
      <c r="MJ12" s="370"/>
      <c r="MK12" s="370"/>
      <c r="ML12" s="370"/>
      <c r="MM12" s="370"/>
      <c r="MN12" s="370"/>
      <c r="MO12" s="370"/>
      <c r="MP12" s="370"/>
      <c r="MQ12" s="370"/>
      <c r="MR12" s="370"/>
      <c r="MS12" s="370"/>
      <c r="MT12" s="370"/>
      <c r="MU12" s="370"/>
      <c r="MV12" s="370"/>
      <c r="MW12" s="370"/>
      <c r="MX12" s="370"/>
      <c r="MY12" s="370"/>
      <c r="MZ12" s="370"/>
      <c r="NA12" s="370"/>
      <c r="NB12" s="370"/>
      <c r="NC12" s="370"/>
      <c r="ND12" s="370"/>
      <c r="NE12" s="370"/>
      <c r="NF12" s="370"/>
      <c r="NG12" s="370"/>
      <c r="NH12" s="370"/>
      <c r="NI12" s="370"/>
      <c r="NJ12" s="370"/>
      <c r="NK12" s="370"/>
      <c r="NL12" s="370"/>
      <c r="NM12" s="370"/>
      <c r="NN12" s="370"/>
      <c r="NO12" s="370"/>
      <c r="NP12" s="370"/>
      <c r="NQ12" s="370"/>
      <c r="NR12" s="370"/>
      <c r="NS12" s="370"/>
      <c r="NT12" s="370"/>
      <c r="NU12" s="370"/>
      <c r="NV12" s="370"/>
      <c r="NW12" s="370"/>
      <c r="NX12" s="370"/>
      <c r="NY12" s="370"/>
      <c r="NZ12" s="370"/>
      <c r="OA12" s="370"/>
      <c r="OB12" s="370"/>
      <c r="OC12" s="370"/>
      <c r="OD12" s="370"/>
      <c r="OE12" s="370"/>
      <c r="OF12" s="370"/>
      <c r="OG12" s="370"/>
      <c r="OH12" s="370"/>
      <c r="OI12" s="370"/>
      <c r="OJ12" s="370"/>
      <c r="OK12" s="370"/>
      <c r="OL12" s="370"/>
      <c r="OM12" s="370"/>
      <c r="ON12" s="370"/>
      <c r="OO12" s="370"/>
      <c r="OP12" s="370"/>
      <c r="OQ12" s="370"/>
      <c r="OR12" s="370"/>
      <c r="OS12" s="370"/>
      <c r="OT12" s="370"/>
      <c r="OU12" s="370"/>
      <c r="OV12" s="370"/>
      <c r="OW12" s="370"/>
      <c r="OX12" s="370"/>
      <c r="OY12" s="370"/>
      <c r="OZ12" s="370"/>
      <c r="PA12" s="370"/>
      <c r="PB12" s="370"/>
      <c r="PC12" s="370"/>
      <c r="PD12" s="370"/>
      <c r="PE12" s="370"/>
      <c r="PF12" s="370"/>
      <c r="PG12" s="370"/>
      <c r="PH12" s="370"/>
      <c r="PI12" s="370"/>
      <c r="PJ12" s="370"/>
      <c r="PK12" s="370"/>
      <c r="PL12" s="370"/>
      <c r="PM12" s="370"/>
      <c r="PN12" s="370"/>
      <c r="PO12" s="370"/>
      <c r="PP12" s="370"/>
      <c r="PQ12" s="370"/>
      <c r="PR12" s="370"/>
      <c r="PS12" s="370"/>
      <c r="PT12" s="370"/>
      <c r="PU12" s="370"/>
      <c r="PV12" s="370"/>
      <c r="PW12" s="370"/>
      <c r="PX12" s="370"/>
      <c r="PY12" s="370"/>
      <c r="PZ12" s="370"/>
      <c r="QA12" s="370"/>
      <c r="QB12" s="370"/>
      <c r="QC12" s="370"/>
      <c r="QD12" s="370"/>
      <c r="QE12" s="370"/>
      <c r="QF12" s="370"/>
      <c r="QG12" s="370"/>
      <c r="QH12" s="370"/>
      <c r="QI12" s="370"/>
      <c r="QJ12" s="370"/>
      <c r="QK12" s="370"/>
      <c r="QL12" s="370"/>
      <c r="QM12" s="370"/>
      <c r="QN12" s="370"/>
      <c r="QO12" s="370"/>
      <c r="QP12" s="370"/>
      <c r="QQ12" s="370"/>
      <c r="QR12" s="370"/>
      <c r="QS12" s="370"/>
      <c r="QT12" s="370"/>
      <c r="QU12" s="370"/>
      <c r="QV12" s="370"/>
      <c r="QW12" s="370"/>
      <c r="QX12" s="370"/>
      <c r="QY12" s="370"/>
      <c r="QZ12" s="370"/>
      <c r="RA12" s="370"/>
      <c r="RB12" s="370"/>
      <c r="RC12" s="370"/>
      <c r="RD12" s="370"/>
      <c r="RE12" s="370"/>
      <c r="RF12" s="370"/>
      <c r="RG12" s="370"/>
      <c r="RH12" s="370"/>
      <c r="RI12" s="370"/>
      <c r="RJ12" s="370"/>
      <c r="RK12" s="370"/>
      <c r="RL12" s="370"/>
      <c r="RM12" s="370"/>
      <c r="RN12" s="370"/>
      <c r="RO12" s="370"/>
      <c r="RP12" s="370"/>
      <c r="RQ12" s="370"/>
      <c r="RR12" s="370"/>
      <c r="RS12" s="370"/>
      <c r="RT12" s="370"/>
      <c r="RU12" s="370"/>
      <c r="RV12" s="370"/>
      <c r="RW12" s="370"/>
      <c r="RX12" s="370"/>
      <c r="RY12" s="370"/>
      <c r="RZ12" s="370"/>
      <c r="SA12" s="370"/>
      <c r="SB12" s="370"/>
      <c r="SC12" s="370"/>
      <c r="SD12" s="370"/>
      <c r="SE12" s="370"/>
      <c r="SF12" s="370"/>
      <c r="SG12" s="370"/>
      <c r="SH12" s="370"/>
      <c r="SI12" s="370"/>
      <c r="SJ12" s="370"/>
      <c r="SK12" s="370"/>
      <c r="SL12" s="370"/>
      <c r="SM12" s="370"/>
      <c r="SN12" s="370"/>
      <c r="SO12" s="370"/>
      <c r="SP12" s="370"/>
      <c r="SQ12" s="370"/>
      <c r="SR12" s="370"/>
      <c r="SS12" s="370"/>
      <c r="ST12" s="370"/>
      <c r="SU12" s="370"/>
      <c r="SV12" s="370"/>
      <c r="SW12" s="370"/>
      <c r="SX12" s="370"/>
      <c r="SY12" s="370"/>
      <c r="SZ12" s="370"/>
      <c r="TA12" s="370"/>
      <c r="TB12" s="370"/>
      <c r="TC12" s="370"/>
      <c r="TD12" s="370"/>
      <c r="TE12" s="370"/>
      <c r="TF12" s="370"/>
      <c r="TG12" s="370"/>
      <c r="TH12" s="370"/>
      <c r="TI12" s="370"/>
      <c r="TJ12" s="370"/>
      <c r="TK12" s="370"/>
      <c r="TL12" s="370"/>
      <c r="TM12" s="370"/>
      <c r="TN12" s="370"/>
      <c r="TO12" s="370"/>
      <c r="TP12" s="370"/>
      <c r="TQ12" s="370"/>
      <c r="TR12" s="370"/>
      <c r="TS12" s="370"/>
      <c r="TT12" s="370"/>
      <c r="TU12" s="370"/>
      <c r="TV12" s="370"/>
      <c r="TW12" s="370"/>
      <c r="TX12" s="370"/>
      <c r="TY12" s="370"/>
      <c r="TZ12" s="370"/>
      <c r="UA12" s="370"/>
      <c r="UB12" s="370"/>
      <c r="UC12" s="370"/>
      <c r="UD12" s="370"/>
      <c r="UE12" s="370"/>
      <c r="UF12" s="370"/>
      <c r="UG12" s="370"/>
      <c r="UH12" s="370"/>
      <c r="UI12" s="370"/>
      <c r="UJ12" s="370"/>
      <c r="UK12" s="370"/>
      <c r="UL12" s="370"/>
      <c r="UM12" s="370"/>
      <c r="UN12" s="370"/>
      <c r="UO12" s="370"/>
      <c r="UP12" s="370"/>
      <c r="UQ12" s="370"/>
      <c r="UR12" s="370"/>
      <c r="US12" s="370"/>
      <c r="UT12" s="370"/>
      <c r="UU12" s="370"/>
      <c r="UV12" s="370"/>
      <c r="UW12" s="370"/>
      <c r="UX12" s="370"/>
      <c r="UY12" s="370"/>
      <c r="UZ12" s="370"/>
      <c r="VA12" s="370"/>
      <c r="VB12" s="370"/>
      <c r="VC12" s="370"/>
      <c r="VD12" s="370"/>
      <c r="VE12" s="370"/>
      <c r="VF12" s="370"/>
      <c r="VG12" s="370"/>
      <c r="VH12" s="370"/>
      <c r="VI12" s="370"/>
      <c r="VJ12" s="370"/>
      <c r="VK12" s="370"/>
      <c r="VL12" s="370"/>
      <c r="VM12" s="370"/>
      <c r="VN12" s="370"/>
      <c r="VO12" s="370"/>
      <c r="VP12" s="370"/>
      <c r="VQ12" s="370"/>
      <c r="VR12" s="370"/>
      <c r="VS12" s="370"/>
      <c r="VT12" s="370"/>
      <c r="VU12" s="370"/>
      <c r="VV12" s="370"/>
      <c r="VW12" s="370"/>
      <c r="VX12" s="370"/>
      <c r="VY12" s="370"/>
      <c r="VZ12" s="370"/>
      <c r="WA12" s="370"/>
      <c r="WB12" s="370"/>
      <c r="WC12" s="370"/>
      <c r="WD12" s="370"/>
      <c r="WE12" s="370"/>
      <c r="WF12" s="370"/>
      <c r="WG12" s="370"/>
      <c r="WH12" s="370"/>
      <c r="WI12" s="370"/>
      <c r="WJ12" s="370"/>
      <c r="WK12" s="370"/>
      <c r="WL12" s="370"/>
      <c r="WM12" s="370"/>
      <c r="WN12" s="370"/>
      <c r="WO12" s="370"/>
      <c r="WP12" s="370"/>
      <c r="WQ12" s="370"/>
      <c r="WR12" s="370"/>
      <c r="WS12" s="370"/>
      <c r="WT12" s="370"/>
      <c r="WU12" s="370"/>
      <c r="WV12" s="370"/>
      <c r="WW12" s="370"/>
      <c r="WX12" s="370"/>
      <c r="WY12" s="370"/>
      <c r="WZ12" s="370"/>
      <c r="XA12" s="370"/>
      <c r="XB12" s="370"/>
      <c r="XC12" s="370"/>
      <c r="XD12" s="370"/>
      <c r="XE12" s="370"/>
      <c r="XF12" s="370"/>
      <c r="XG12" s="370"/>
      <c r="XH12" s="370"/>
      <c r="XI12" s="370"/>
      <c r="XJ12" s="370"/>
      <c r="XK12" s="370"/>
      <c r="XL12" s="370"/>
      <c r="XM12" s="370"/>
      <c r="XN12" s="370"/>
      <c r="XO12" s="370"/>
      <c r="XP12" s="370"/>
      <c r="XQ12" s="370"/>
      <c r="XR12" s="370"/>
      <c r="XS12" s="370"/>
      <c r="XT12" s="370"/>
      <c r="XU12" s="370"/>
      <c r="XV12" s="370"/>
      <c r="XW12" s="370"/>
      <c r="XX12" s="370"/>
      <c r="XY12" s="370"/>
      <c r="XZ12" s="370"/>
      <c r="YA12" s="370"/>
      <c r="YB12" s="370"/>
      <c r="YC12" s="370"/>
      <c r="YD12" s="370"/>
      <c r="YE12" s="370"/>
      <c r="YF12" s="370"/>
      <c r="YG12" s="370"/>
      <c r="YH12" s="370"/>
      <c r="YI12" s="370"/>
      <c r="YJ12" s="370"/>
      <c r="YK12" s="370"/>
      <c r="YL12" s="370"/>
      <c r="YM12" s="370"/>
      <c r="YN12" s="370"/>
      <c r="YO12" s="370"/>
      <c r="YP12" s="370"/>
      <c r="YQ12" s="370"/>
      <c r="YR12" s="370"/>
      <c r="YS12" s="370"/>
      <c r="YT12" s="370"/>
      <c r="YU12" s="370"/>
      <c r="YV12" s="370"/>
      <c r="YW12" s="370"/>
      <c r="YX12" s="370"/>
      <c r="YY12" s="370"/>
      <c r="YZ12" s="370"/>
      <c r="ZA12" s="370"/>
      <c r="ZB12" s="370"/>
      <c r="ZC12" s="370"/>
      <c r="ZD12" s="370"/>
      <c r="ZE12" s="370"/>
      <c r="ZF12" s="370"/>
      <c r="ZG12" s="370"/>
      <c r="ZH12" s="370"/>
      <c r="ZI12" s="370"/>
      <c r="ZJ12" s="370"/>
      <c r="ZK12" s="370"/>
      <c r="ZL12" s="370"/>
      <c r="ZM12" s="370"/>
      <c r="ZN12" s="370"/>
      <c r="ZO12" s="370"/>
      <c r="ZP12" s="370"/>
      <c r="ZQ12" s="370"/>
      <c r="ZR12" s="370"/>
      <c r="ZS12" s="370"/>
      <c r="ZT12" s="370"/>
      <c r="ZU12" s="370"/>
      <c r="ZV12" s="370"/>
      <c r="ZW12" s="370"/>
      <c r="ZX12" s="370"/>
      <c r="ZY12" s="370"/>
      <c r="ZZ12" s="370"/>
      <c r="AAA12" s="370"/>
      <c r="AAB12" s="370"/>
      <c r="AAC12" s="370"/>
      <c r="AAD12" s="370"/>
      <c r="AAE12" s="370"/>
      <c r="AAF12" s="370"/>
      <c r="AAG12" s="370"/>
      <c r="AAH12" s="370"/>
      <c r="AAI12" s="370"/>
      <c r="AAJ12" s="370"/>
      <c r="AAK12" s="370"/>
      <c r="AAL12" s="370"/>
      <c r="AAM12" s="370"/>
      <c r="AAN12" s="370"/>
      <c r="AAO12" s="370"/>
      <c r="AAP12" s="370"/>
      <c r="AAQ12" s="370"/>
      <c r="AAR12" s="370"/>
      <c r="AAS12" s="370"/>
      <c r="AAT12" s="370"/>
      <c r="AAU12" s="370"/>
      <c r="AAV12" s="370"/>
      <c r="AAW12" s="370"/>
      <c r="AAX12" s="370"/>
      <c r="AAY12" s="370"/>
      <c r="AAZ12" s="370"/>
      <c r="ABA12" s="370"/>
      <c r="ABB12" s="370"/>
      <c r="ABC12" s="370"/>
      <c r="ABD12" s="370"/>
      <c r="ABE12" s="370"/>
      <c r="ABF12" s="370"/>
      <c r="ABG12" s="370"/>
      <c r="ABH12" s="370"/>
      <c r="ABI12" s="370"/>
      <c r="ABJ12" s="370"/>
      <c r="ABK12" s="370"/>
      <c r="ABL12" s="370"/>
      <c r="ABM12" s="370"/>
      <c r="ABN12" s="370"/>
      <c r="ABO12" s="370"/>
      <c r="ABP12" s="370"/>
      <c r="ABQ12" s="370"/>
      <c r="ABR12" s="370"/>
      <c r="ABS12" s="370"/>
      <c r="ABT12" s="370"/>
      <c r="ABU12" s="370"/>
      <c r="ABV12" s="370"/>
      <c r="ABW12" s="370"/>
      <c r="ABX12" s="370"/>
      <c r="ABY12" s="370"/>
      <c r="ABZ12" s="370"/>
      <c r="ACA12" s="370"/>
      <c r="ACB12" s="370"/>
      <c r="ACC12" s="370"/>
      <c r="ACD12" s="370"/>
      <c r="ACE12" s="370"/>
      <c r="ACF12" s="370"/>
      <c r="ACG12" s="370"/>
      <c r="ACH12" s="370"/>
      <c r="ACI12" s="370"/>
      <c r="ACJ12" s="370"/>
      <c r="ACK12" s="370"/>
      <c r="ACL12" s="370"/>
      <c r="ACM12" s="370"/>
      <c r="ACN12" s="370"/>
      <c r="ACO12" s="370"/>
      <c r="ACP12" s="370"/>
      <c r="ACQ12" s="370"/>
      <c r="ACR12" s="370"/>
      <c r="ACS12" s="370"/>
      <c r="ACT12" s="370"/>
      <c r="ACU12" s="370"/>
      <c r="ACV12" s="370"/>
      <c r="ACW12" s="370"/>
      <c r="ACX12" s="370"/>
      <c r="ACY12" s="370"/>
      <c r="ACZ12" s="370"/>
      <c r="ADA12" s="370"/>
      <c r="ADB12" s="370"/>
      <c r="ADC12" s="370"/>
      <c r="ADD12" s="370"/>
      <c r="ADE12" s="370"/>
      <c r="ADF12" s="370"/>
      <c r="ADG12" s="370"/>
      <c r="ADH12" s="370"/>
      <c r="ADI12" s="370"/>
      <c r="ADJ12" s="370"/>
      <c r="ADK12" s="370"/>
      <c r="ADL12" s="370"/>
      <c r="ADM12" s="370"/>
      <c r="ADN12" s="370"/>
      <c r="ADO12" s="370"/>
      <c r="ADP12" s="370"/>
      <c r="ADQ12" s="370"/>
      <c r="ADR12" s="370"/>
      <c r="ADS12" s="370"/>
      <c r="ADT12" s="370"/>
      <c r="ADU12" s="370"/>
      <c r="ADV12" s="370"/>
      <c r="ADW12" s="370"/>
      <c r="ADX12" s="370"/>
      <c r="ADY12" s="370"/>
      <c r="ADZ12" s="370"/>
      <c r="AEA12" s="370"/>
      <c r="AEB12" s="370"/>
      <c r="AEC12" s="370"/>
      <c r="AED12" s="370"/>
      <c r="AEE12" s="370"/>
      <c r="AEF12" s="370"/>
      <c r="AEG12" s="370"/>
      <c r="AEH12" s="370"/>
      <c r="AEI12" s="370"/>
      <c r="AEJ12" s="370"/>
      <c r="AEK12" s="370"/>
      <c r="AEL12" s="370"/>
      <c r="AEM12" s="370"/>
      <c r="AEN12" s="370"/>
      <c r="AEO12" s="370"/>
      <c r="AEP12" s="370"/>
      <c r="AEQ12" s="370"/>
      <c r="AER12" s="370"/>
      <c r="AES12" s="370"/>
      <c r="AET12" s="370"/>
      <c r="AEU12" s="370"/>
      <c r="AEV12" s="370"/>
      <c r="AEW12" s="370"/>
      <c r="AEX12" s="370"/>
      <c r="AEY12" s="370"/>
      <c r="AEZ12" s="370"/>
      <c r="AFA12" s="370"/>
      <c r="AFB12" s="370"/>
      <c r="AFC12" s="370"/>
      <c r="AFD12" s="370"/>
      <c r="AFE12" s="370"/>
      <c r="AFF12" s="370"/>
      <c r="AFG12" s="370"/>
      <c r="AFH12" s="370"/>
      <c r="AFI12" s="370"/>
      <c r="AFJ12" s="370"/>
      <c r="AFK12" s="370"/>
      <c r="AFL12" s="370"/>
      <c r="AFM12" s="370"/>
      <c r="AFN12" s="370"/>
      <c r="AFO12" s="370"/>
      <c r="AFP12" s="370"/>
      <c r="AFQ12" s="370"/>
      <c r="AFR12" s="370"/>
      <c r="AFS12" s="370"/>
      <c r="AFT12" s="370"/>
      <c r="AFU12" s="370"/>
      <c r="AFV12" s="370"/>
      <c r="AFW12" s="370"/>
      <c r="AFX12" s="370"/>
      <c r="AFY12" s="370"/>
      <c r="AFZ12" s="370"/>
      <c r="AGA12" s="370"/>
      <c r="AGB12" s="370"/>
      <c r="AGC12" s="370"/>
      <c r="AGD12" s="370"/>
      <c r="AGE12" s="370"/>
      <c r="AGF12" s="370"/>
      <c r="AGG12" s="370"/>
      <c r="AGH12" s="370"/>
      <c r="AGI12" s="370"/>
      <c r="AGJ12" s="370"/>
      <c r="AGK12" s="370"/>
      <c r="AGL12" s="370"/>
      <c r="AGM12" s="370"/>
      <c r="AGN12" s="370"/>
      <c r="AGO12" s="370"/>
      <c r="AGP12" s="370"/>
      <c r="AGQ12" s="370"/>
      <c r="AGR12" s="370"/>
      <c r="AGS12" s="370"/>
      <c r="AGT12" s="370"/>
      <c r="AGU12" s="370"/>
      <c r="AGV12" s="370"/>
      <c r="AGW12" s="370"/>
      <c r="AGX12" s="370"/>
      <c r="AGY12" s="370"/>
      <c r="AGZ12" s="370"/>
      <c r="AHA12" s="370"/>
      <c r="AHB12" s="370"/>
      <c r="AHC12" s="370"/>
      <c r="AHD12" s="370"/>
      <c r="AHE12" s="370"/>
      <c r="AHF12" s="370"/>
      <c r="AHG12" s="370"/>
      <c r="AHH12" s="370"/>
      <c r="AHI12" s="370"/>
      <c r="AHJ12" s="370"/>
      <c r="AHK12" s="370"/>
      <c r="AHL12" s="370"/>
      <c r="AHM12" s="370"/>
      <c r="AHN12" s="370"/>
      <c r="AHO12" s="370"/>
      <c r="AHP12" s="370"/>
      <c r="AHQ12" s="370"/>
      <c r="AHR12" s="370"/>
      <c r="AHS12" s="370"/>
      <c r="AHT12" s="370"/>
      <c r="AHU12" s="370"/>
      <c r="AHV12" s="370"/>
      <c r="AHW12" s="370"/>
      <c r="AHX12" s="370"/>
      <c r="AHY12" s="370"/>
      <c r="AHZ12" s="370"/>
      <c r="AIA12" s="370"/>
      <c r="AIB12" s="370"/>
      <c r="AIC12" s="370"/>
      <c r="AID12" s="370"/>
      <c r="AIE12" s="370"/>
      <c r="AIF12" s="370"/>
      <c r="AIG12" s="370"/>
      <c r="AIH12" s="370"/>
      <c r="AII12" s="370"/>
      <c r="AIJ12" s="370"/>
      <c r="AIK12" s="370"/>
      <c r="AIL12" s="370"/>
      <c r="AIM12" s="370"/>
      <c r="AIN12" s="370"/>
      <c r="AIO12" s="370"/>
      <c r="AIP12" s="370"/>
      <c r="AIQ12" s="370"/>
      <c r="AIR12" s="370"/>
      <c r="AIS12" s="370"/>
      <c r="AIT12" s="370"/>
      <c r="AIU12" s="370"/>
      <c r="AIV12" s="370"/>
      <c r="AIW12" s="370"/>
      <c r="AIX12" s="370"/>
      <c r="AIY12" s="370"/>
      <c r="AIZ12" s="370"/>
      <c r="AJA12" s="370"/>
      <c r="AJB12" s="370"/>
      <c r="AJC12" s="370"/>
      <c r="AJD12" s="370"/>
      <c r="AJE12" s="370"/>
      <c r="AJF12" s="370"/>
      <c r="AJG12" s="370"/>
      <c r="AJH12" s="370"/>
      <c r="AJI12" s="370"/>
      <c r="AJJ12" s="370"/>
      <c r="AJK12" s="370"/>
      <c r="AJL12" s="370"/>
      <c r="AJM12" s="370"/>
      <c r="AJN12" s="370"/>
      <c r="AJO12" s="370"/>
      <c r="AJP12" s="370"/>
      <c r="AJQ12" s="370"/>
      <c r="AJR12" s="370"/>
      <c r="AJS12" s="370"/>
      <c r="AJT12" s="370"/>
      <c r="AJU12" s="370"/>
      <c r="AJV12" s="370"/>
      <c r="AJW12" s="370"/>
      <c r="AJX12" s="370"/>
      <c r="AJY12" s="370"/>
      <c r="AJZ12" s="370"/>
      <c r="AKA12" s="370"/>
      <c r="AKB12" s="370"/>
      <c r="AKC12" s="370"/>
      <c r="AKD12" s="370"/>
      <c r="AKE12" s="370"/>
      <c r="AKF12" s="370"/>
      <c r="AKG12" s="370"/>
      <c r="AKH12" s="370"/>
      <c r="AKI12" s="370"/>
      <c r="AKJ12" s="370"/>
      <c r="AKK12" s="370"/>
      <c r="AKL12" s="370"/>
      <c r="AKM12" s="370"/>
      <c r="AKN12" s="370"/>
      <c r="AKO12" s="370"/>
      <c r="AKP12" s="370"/>
      <c r="AKQ12" s="370"/>
      <c r="AKR12" s="370"/>
      <c r="AKS12" s="370"/>
      <c r="AKT12" s="370"/>
      <c r="AKU12" s="370"/>
      <c r="AKV12" s="370"/>
      <c r="AKW12" s="370"/>
      <c r="AKX12" s="370"/>
      <c r="AKY12" s="370"/>
      <c r="AKZ12" s="370"/>
      <c r="ALA12" s="370"/>
      <c r="ALB12" s="370"/>
      <c r="ALC12" s="370"/>
      <c r="ALD12" s="370"/>
      <c r="ALE12" s="370"/>
      <c r="ALF12" s="370"/>
      <c r="ALG12" s="370"/>
      <c r="ALH12" s="370"/>
      <c r="ALI12" s="370"/>
      <c r="ALJ12" s="370"/>
      <c r="ALK12" s="370"/>
      <c r="ALL12" s="370"/>
      <c r="ALM12" s="370"/>
      <c r="ALN12" s="370"/>
      <c r="ALO12" s="370"/>
      <c r="ALP12" s="370"/>
      <c r="ALQ12" s="370"/>
      <c r="ALR12" s="370"/>
      <c r="ALS12" s="370"/>
      <c r="ALT12" s="370"/>
      <c r="ALU12" s="370"/>
      <c r="ALV12" s="370"/>
      <c r="ALW12" s="370"/>
      <c r="ALX12" s="370"/>
      <c r="ALY12" s="370"/>
      <c r="ALZ12" s="370"/>
      <c r="AMA12" s="370"/>
      <c r="AMB12" s="370"/>
      <c r="AMC12" s="370"/>
      <c r="AMD12" s="370"/>
      <c r="AME12" s="370"/>
      <c r="AMF12" s="370"/>
      <c r="AMG12" s="370"/>
      <c r="AMH12" s="370"/>
      <c r="AMI12" s="370"/>
      <c r="AMJ12" s="370"/>
      <c r="AMK12" s="370"/>
      <c r="AML12" s="370"/>
      <c r="AMM12" s="370"/>
      <c r="AMN12" s="370"/>
      <c r="AMO12" s="370"/>
      <c r="AMP12" s="370"/>
      <c r="AMQ12" s="370"/>
      <c r="AMR12" s="370"/>
      <c r="AMS12" s="370"/>
      <c r="AMT12" s="370"/>
      <c r="AMU12" s="370"/>
      <c r="AMV12" s="370"/>
      <c r="AMW12" s="370"/>
      <c r="AMX12" s="370"/>
      <c r="AMY12" s="370"/>
      <c r="AMZ12" s="370"/>
      <c r="ANA12" s="370"/>
      <c r="ANB12" s="370"/>
      <c r="ANC12" s="370"/>
      <c r="AND12" s="370"/>
      <c r="ANE12" s="370"/>
      <c r="ANF12" s="370"/>
      <c r="ANG12" s="370"/>
      <c r="ANH12" s="370"/>
      <c r="ANI12" s="370"/>
      <c r="ANJ12" s="370"/>
      <c r="ANK12" s="370"/>
      <c r="ANL12" s="370"/>
      <c r="ANM12" s="370"/>
      <c r="ANN12" s="370"/>
      <c r="ANO12" s="370"/>
      <c r="ANP12" s="370"/>
      <c r="ANQ12" s="370"/>
      <c r="ANR12" s="370"/>
      <c r="ANS12" s="370"/>
      <c r="ANT12" s="370"/>
      <c r="ANU12" s="370"/>
      <c r="ANV12" s="370"/>
      <c r="ANW12" s="370"/>
      <c r="ANX12" s="370"/>
      <c r="ANY12" s="370"/>
      <c r="ANZ12" s="370"/>
      <c r="AOA12" s="370"/>
      <c r="AOB12" s="370"/>
      <c r="AOC12" s="370"/>
      <c r="AOD12" s="370"/>
      <c r="AOE12" s="370"/>
      <c r="AOF12" s="370"/>
      <c r="AOG12" s="370"/>
      <c r="AOH12" s="370"/>
      <c r="AOI12" s="370"/>
      <c r="AOJ12" s="370"/>
      <c r="AOK12" s="370"/>
      <c r="AOL12" s="370"/>
      <c r="AOM12" s="370"/>
      <c r="AON12" s="370"/>
      <c r="AOO12" s="370"/>
      <c r="AOP12" s="370"/>
      <c r="AOQ12" s="370"/>
      <c r="AOR12" s="370"/>
      <c r="AOS12" s="370"/>
      <c r="AOT12" s="370"/>
      <c r="AOU12" s="370"/>
      <c r="AOV12" s="370"/>
      <c r="AOW12" s="370"/>
      <c r="AOX12" s="370"/>
      <c r="AOY12" s="370"/>
      <c r="AOZ12" s="370"/>
      <c r="APA12" s="370"/>
      <c r="APB12" s="370"/>
      <c r="APC12" s="370"/>
      <c r="APD12" s="370"/>
      <c r="APE12" s="370"/>
      <c r="APF12" s="370"/>
      <c r="APG12" s="370"/>
      <c r="APH12" s="370"/>
      <c r="API12" s="370"/>
      <c r="APJ12" s="370"/>
      <c r="APK12" s="370"/>
      <c r="APL12" s="370"/>
      <c r="APM12" s="370"/>
      <c r="APN12" s="370"/>
      <c r="APO12" s="370"/>
      <c r="APP12" s="370"/>
      <c r="APQ12" s="370"/>
      <c r="APR12" s="370"/>
      <c r="APS12" s="370"/>
      <c r="APT12" s="370"/>
      <c r="APU12" s="370"/>
      <c r="APV12" s="370"/>
      <c r="APW12" s="370"/>
      <c r="APX12" s="370"/>
      <c r="APY12" s="370"/>
      <c r="APZ12" s="370"/>
      <c r="AQA12" s="370"/>
      <c r="AQB12" s="370"/>
      <c r="AQC12" s="370"/>
      <c r="AQD12" s="370"/>
      <c r="AQE12" s="370"/>
      <c r="AQF12" s="370"/>
      <c r="AQG12" s="370"/>
      <c r="AQH12" s="370"/>
      <c r="AQI12" s="370"/>
      <c r="AQJ12" s="370"/>
      <c r="AQK12" s="370"/>
      <c r="AQL12" s="370"/>
      <c r="AQM12" s="370"/>
      <c r="AQN12" s="370"/>
      <c r="AQO12" s="370"/>
      <c r="AQP12" s="370"/>
      <c r="AQQ12" s="370"/>
      <c r="AQR12" s="370"/>
      <c r="AQS12" s="370"/>
      <c r="AQT12" s="370"/>
      <c r="AQU12" s="370"/>
      <c r="AQV12" s="370"/>
      <c r="AQW12" s="370"/>
      <c r="AQX12" s="370"/>
      <c r="AQY12" s="370"/>
      <c r="AQZ12" s="370"/>
      <c r="ARA12" s="370"/>
      <c r="ARB12" s="370"/>
      <c r="ARC12" s="370"/>
      <c r="ARD12" s="370"/>
      <c r="ARE12" s="370"/>
      <c r="ARF12" s="370"/>
      <c r="ARG12" s="370"/>
      <c r="ARH12" s="370"/>
      <c r="ARI12" s="370"/>
      <c r="ARJ12" s="370"/>
      <c r="ARK12" s="370"/>
      <c r="ARL12" s="370"/>
      <c r="ARM12" s="370"/>
      <c r="ARN12" s="370"/>
      <c r="ARO12" s="370"/>
      <c r="ARP12" s="370"/>
      <c r="ARQ12" s="370"/>
      <c r="ARR12" s="370"/>
      <c r="ARS12" s="370"/>
      <c r="ART12" s="370"/>
      <c r="ARU12" s="370"/>
      <c r="ARV12" s="370"/>
      <c r="ARW12" s="370"/>
      <c r="ARX12" s="370"/>
      <c r="ARY12" s="370"/>
      <c r="ARZ12" s="370"/>
      <c r="ASA12" s="370"/>
      <c r="ASB12" s="370"/>
      <c r="ASC12" s="370"/>
      <c r="ASD12" s="370"/>
      <c r="ASE12" s="370"/>
      <c r="ASF12" s="370"/>
      <c r="ASG12" s="370"/>
      <c r="ASH12" s="370"/>
      <c r="ASI12" s="370"/>
      <c r="ASJ12" s="370"/>
      <c r="ASK12" s="370"/>
      <c r="ASL12" s="370"/>
      <c r="ASM12" s="370"/>
      <c r="ASN12" s="370"/>
      <c r="ASO12" s="370"/>
      <c r="ASP12" s="370"/>
      <c r="ASQ12" s="370"/>
      <c r="ASR12" s="370"/>
      <c r="ASS12" s="370"/>
      <c r="AST12" s="370"/>
      <c r="ASU12" s="370"/>
      <c r="ASV12" s="370"/>
      <c r="ASW12" s="370"/>
      <c r="ASX12" s="370"/>
      <c r="ASY12" s="370"/>
      <c r="ASZ12" s="370"/>
      <c r="ATA12" s="370"/>
      <c r="ATB12" s="370"/>
      <c r="ATC12" s="370"/>
      <c r="ATD12" s="370"/>
      <c r="ATE12" s="370"/>
      <c r="ATF12" s="370"/>
      <c r="ATG12" s="370"/>
      <c r="ATH12" s="370"/>
      <c r="ATI12" s="370"/>
      <c r="ATJ12" s="370"/>
      <c r="ATK12" s="370"/>
      <c r="ATL12" s="370"/>
      <c r="ATM12" s="370"/>
      <c r="ATN12" s="370"/>
      <c r="ATO12" s="370"/>
      <c r="ATP12" s="370"/>
      <c r="ATQ12" s="370"/>
      <c r="ATR12" s="370"/>
      <c r="ATS12" s="370"/>
      <c r="ATT12" s="370"/>
      <c r="ATU12" s="370"/>
      <c r="ATV12" s="370"/>
      <c r="ATW12" s="370"/>
      <c r="ATX12" s="370"/>
      <c r="ATY12" s="370"/>
      <c r="ATZ12" s="370"/>
      <c r="AUA12" s="370"/>
      <c r="AUB12" s="370"/>
      <c r="AUC12" s="370"/>
      <c r="AUD12" s="370"/>
      <c r="AUE12" s="370"/>
      <c r="AUF12" s="370"/>
      <c r="AUG12" s="370"/>
      <c r="AUH12" s="370"/>
      <c r="AUI12" s="370"/>
      <c r="AUJ12" s="370"/>
      <c r="AUK12" s="370"/>
      <c r="AUL12" s="370"/>
      <c r="AUM12" s="370"/>
      <c r="AUN12" s="370"/>
      <c r="AUO12" s="370"/>
      <c r="AUP12" s="370"/>
      <c r="AUQ12" s="370"/>
      <c r="AUR12" s="370"/>
      <c r="AUS12" s="370"/>
      <c r="AUT12" s="370"/>
      <c r="AUU12" s="370"/>
      <c r="AUV12" s="370"/>
      <c r="AUW12" s="370"/>
      <c r="AUX12" s="370"/>
      <c r="AUY12" s="370"/>
      <c r="AUZ12" s="370"/>
      <c r="AVA12" s="370"/>
      <c r="AVB12" s="370"/>
      <c r="AVC12" s="370"/>
      <c r="AVD12" s="370"/>
      <c r="AVE12" s="370"/>
      <c r="AVF12" s="370"/>
      <c r="AVG12" s="370"/>
      <c r="AVH12" s="370"/>
      <c r="AVI12" s="370"/>
      <c r="AVJ12" s="370"/>
      <c r="AVK12" s="370"/>
      <c r="AVL12" s="370"/>
      <c r="AVM12" s="370"/>
      <c r="AVN12" s="370"/>
      <c r="AVO12" s="370"/>
      <c r="AVP12" s="370"/>
      <c r="AVQ12" s="370"/>
      <c r="AVR12" s="370"/>
      <c r="AVS12" s="370"/>
      <c r="AVT12" s="370"/>
      <c r="AVU12" s="370"/>
      <c r="AVV12" s="370"/>
      <c r="AVW12" s="370"/>
      <c r="AVX12" s="370"/>
      <c r="AVY12" s="370"/>
      <c r="AVZ12" s="370"/>
      <c r="AWA12" s="370"/>
      <c r="AWB12" s="370"/>
      <c r="AWC12" s="370"/>
      <c r="AWD12" s="370"/>
      <c r="AWE12" s="370"/>
      <c r="AWF12" s="370"/>
      <c r="AWG12" s="370"/>
      <c r="AWH12" s="370"/>
      <c r="AWI12" s="370"/>
      <c r="AWJ12" s="370"/>
      <c r="AWK12" s="370"/>
      <c r="AWL12" s="370"/>
      <c r="AWM12" s="370"/>
      <c r="AWN12" s="370"/>
      <c r="AWO12" s="370"/>
      <c r="AWP12" s="370"/>
      <c r="AWQ12" s="370"/>
      <c r="AWR12" s="370"/>
      <c r="AWS12" s="370"/>
      <c r="AWT12" s="370"/>
      <c r="AWU12" s="370"/>
      <c r="AWV12" s="370"/>
      <c r="AWW12" s="370"/>
      <c r="AWX12" s="370"/>
      <c r="AWY12" s="370"/>
      <c r="AWZ12" s="370"/>
      <c r="AXA12" s="370"/>
      <c r="AXB12" s="370"/>
      <c r="AXC12" s="370"/>
      <c r="AXD12" s="370"/>
      <c r="AXE12" s="370"/>
      <c r="AXF12" s="370"/>
      <c r="AXG12" s="370"/>
      <c r="AXH12" s="370"/>
      <c r="AXI12" s="370"/>
      <c r="AXJ12" s="370"/>
      <c r="AXK12" s="370"/>
      <c r="AXL12" s="370"/>
      <c r="AXM12" s="370"/>
      <c r="AXN12" s="370"/>
      <c r="AXO12" s="370"/>
      <c r="AXP12" s="370"/>
      <c r="AXQ12" s="370"/>
      <c r="AXR12" s="370"/>
      <c r="AXS12" s="370"/>
      <c r="AXT12" s="370"/>
      <c r="AXU12" s="370"/>
      <c r="AXV12" s="370"/>
      <c r="AXW12" s="370"/>
      <c r="AXX12" s="370"/>
      <c r="AXY12" s="370"/>
      <c r="AXZ12" s="370"/>
      <c r="AYA12" s="370"/>
      <c r="AYB12" s="370"/>
      <c r="AYC12" s="370"/>
      <c r="AYD12" s="370"/>
      <c r="AYE12" s="370"/>
      <c r="AYF12" s="370"/>
      <c r="AYG12" s="370"/>
      <c r="AYH12" s="370"/>
      <c r="AYI12" s="370"/>
      <c r="AYJ12" s="370"/>
      <c r="AYK12" s="370"/>
      <c r="AYL12" s="370"/>
      <c r="AYM12" s="370"/>
      <c r="AYN12" s="370"/>
      <c r="AYO12" s="370"/>
      <c r="AYP12" s="370"/>
      <c r="AYQ12" s="370"/>
      <c r="AYR12" s="370"/>
      <c r="AYS12" s="370"/>
      <c r="AYT12" s="370"/>
      <c r="AYU12" s="370"/>
      <c r="AYV12" s="370"/>
      <c r="AYW12" s="370"/>
      <c r="AYX12" s="370"/>
      <c r="AYY12" s="370"/>
      <c r="AYZ12" s="370"/>
      <c r="AZA12" s="370"/>
      <c r="AZB12" s="370"/>
      <c r="AZC12" s="370"/>
      <c r="AZD12" s="370"/>
      <c r="AZE12" s="370"/>
      <c r="AZF12" s="370"/>
      <c r="AZG12" s="370"/>
      <c r="AZH12" s="370"/>
      <c r="AZI12" s="370"/>
      <c r="AZJ12" s="370"/>
      <c r="AZK12" s="370"/>
      <c r="AZL12" s="370"/>
      <c r="AZM12" s="370"/>
      <c r="AZN12" s="370"/>
      <c r="AZO12" s="370"/>
      <c r="AZP12" s="370"/>
      <c r="AZQ12" s="370"/>
      <c r="AZR12" s="370"/>
      <c r="AZS12" s="370"/>
      <c r="AZT12" s="370"/>
      <c r="AZU12" s="370"/>
      <c r="AZV12" s="370"/>
      <c r="AZW12" s="370"/>
      <c r="AZX12" s="370"/>
      <c r="AZY12" s="370"/>
      <c r="AZZ12" s="370"/>
      <c r="BAA12" s="370"/>
      <c r="BAB12" s="370"/>
      <c r="BAC12" s="370"/>
      <c r="BAD12" s="370"/>
      <c r="BAE12" s="370"/>
      <c r="BAF12" s="370"/>
      <c r="BAG12" s="370"/>
      <c r="BAH12" s="370"/>
      <c r="BAI12" s="370"/>
      <c r="BAJ12" s="370"/>
      <c r="BAK12" s="370"/>
      <c r="BAL12" s="370"/>
      <c r="BAM12" s="370"/>
      <c r="BAN12" s="370"/>
      <c r="BAO12" s="370"/>
      <c r="BAP12" s="370"/>
      <c r="BAQ12" s="370"/>
      <c r="BAR12" s="370"/>
      <c r="BAS12" s="370"/>
      <c r="BAT12" s="370"/>
      <c r="BAU12" s="370"/>
      <c r="BAV12" s="370"/>
      <c r="BAW12" s="370"/>
      <c r="BAX12" s="370"/>
      <c r="BAY12" s="370"/>
      <c r="BAZ12" s="370"/>
      <c r="BBA12" s="370"/>
      <c r="BBB12" s="370"/>
      <c r="BBC12" s="370"/>
      <c r="BBD12" s="370"/>
      <c r="BBE12" s="370"/>
      <c r="BBF12" s="370"/>
      <c r="BBG12" s="370"/>
      <c r="BBH12" s="370"/>
      <c r="BBI12" s="370"/>
      <c r="BBJ12" s="370"/>
      <c r="BBK12" s="370"/>
      <c r="BBL12" s="370"/>
      <c r="BBM12" s="370"/>
      <c r="BBN12" s="370"/>
      <c r="BBO12" s="370"/>
      <c r="BBP12" s="370"/>
      <c r="BBQ12" s="370"/>
      <c r="BBR12" s="370"/>
      <c r="BBS12" s="370"/>
      <c r="BBT12" s="370"/>
      <c r="BBU12" s="370"/>
      <c r="BBV12" s="370"/>
      <c r="BBW12" s="370"/>
      <c r="BBX12" s="370"/>
      <c r="BBY12" s="370"/>
      <c r="BBZ12" s="370"/>
      <c r="BCA12" s="370"/>
      <c r="BCB12" s="370"/>
      <c r="BCC12" s="370"/>
      <c r="BCD12" s="370"/>
      <c r="BCE12" s="370"/>
      <c r="BCF12" s="370"/>
      <c r="BCG12" s="370"/>
      <c r="BCH12" s="370"/>
      <c r="BCI12" s="370"/>
      <c r="BCJ12" s="370"/>
      <c r="BCK12" s="370"/>
      <c r="BCL12" s="370"/>
      <c r="BCM12" s="370"/>
      <c r="BCN12" s="370"/>
      <c r="BCO12" s="370"/>
      <c r="BCP12" s="370"/>
      <c r="BCQ12" s="370"/>
      <c r="BCR12" s="370"/>
      <c r="BCS12" s="370"/>
      <c r="BCT12" s="370"/>
      <c r="BCU12" s="370"/>
      <c r="BCV12" s="370"/>
      <c r="BCW12" s="370"/>
      <c r="BCX12" s="370"/>
      <c r="BCY12" s="370"/>
      <c r="BCZ12" s="370"/>
      <c r="BDA12" s="370"/>
      <c r="BDB12" s="370"/>
      <c r="BDC12" s="370"/>
      <c r="BDD12" s="370"/>
      <c r="BDE12" s="370"/>
      <c r="BDF12" s="370"/>
      <c r="BDG12" s="370"/>
      <c r="BDH12" s="370"/>
      <c r="BDI12" s="370"/>
      <c r="BDJ12" s="370"/>
      <c r="BDK12" s="370"/>
      <c r="BDL12" s="370"/>
      <c r="BDM12" s="370"/>
      <c r="BDN12" s="370"/>
      <c r="BDO12" s="370"/>
      <c r="BDP12" s="370"/>
      <c r="BDQ12" s="370"/>
      <c r="BDR12" s="370"/>
      <c r="BDS12" s="370"/>
      <c r="BDT12" s="370"/>
      <c r="BDU12" s="370"/>
      <c r="BDV12" s="370"/>
      <c r="BDW12" s="370"/>
      <c r="BDX12" s="370"/>
      <c r="BDY12" s="370"/>
      <c r="BDZ12" s="370"/>
      <c r="BEA12" s="370"/>
      <c r="BEB12" s="370"/>
      <c r="BEC12" s="370"/>
      <c r="BED12" s="370"/>
      <c r="BEE12" s="370"/>
      <c r="BEF12" s="370"/>
      <c r="BEG12" s="370"/>
      <c r="BEH12" s="370"/>
      <c r="BEI12" s="370"/>
      <c r="BEJ12" s="370"/>
      <c r="BEK12" s="370"/>
      <c r="BEL12" s="370"/>
      <c r="BEM12" s="370"/>
      <c r="BEN12" s="370"/>
      <c r="BEO12" s="370"/>
      <c r="BEP12" s="370"/>
      <c r="BEQ12" s="370"/>
      <c r="BER12" s="370"/>
      <c r="BES12" s="370"/>
      <c r="BET12" s="370"/>
      <c r="BEU12" s="370"/>
      <c r="BEV12" s="370"/>
      <c r="BEW12" s="370"/>
      <c r="BEX12" s="370"/>
      <c r="BEY12" s="370"/>
      <c r="BEZ12" s="370"/>
      <c r="BFA12" s="370"/>
      <c r="BFB12" s="370"/>
      <c r="BFC12" s="370"/>
      <c r="BFD12" s="370"/>
      <c r="BFE12" s="370"/>
      <c r="BFF12" s="370"/>
      <c r="BFG12" s="370"/>
      <c r="BFH12" s="370"/>
      <c r="BFI12" s="370"/>
      <c r="BFJ12" s="370"/>
      <c r="BFK12" s="370"/>
      <c r="BFL12" s="370"/>
      <c r="BFM12" s="370"/>
      <c r="BFN12" s="370"/>
      <c r="BFO12" s="370"/>
      <c r="BFP12" s="370"/>
      <c r="BFQ12" s="370"/>
      <c r="BFR12" s="370"/>
      <c r="BFS12" s="370"/>
      <c r="BFT12" s="370"/>
      <c r="BFU12" s="370"/>
      <c r="BFV12" s="370"/>
      <c r="BFW12" s="370"/>
      <c r="BFX12" s="370"/>
      <c r="BFY12" s="370"/>
      <c r="BFZ12" s="370"/>
      <c r="BGA12" s="370"/>
      <c r="BGB12" s="370"/>
      <c r="BGC12" s="370"/>
      <c r="BGD12" s="370"/>
      <c r="BGE12" s="370"/>
      <c r="BGF12" s="370"/>
      <c r="BGG12" s="370"/>
      <c r="BGH12" s="370"/>
      <c r="BGI12" s="370"/>
      <c r="BGJ12" s="370"/>
      <c r="BGK12" s="370"/>
      <c r="BGL12" s="370"/>
      <c r="BGM12" s="370"/>
      <c r="BGN12" s="370"/>
      <c r="BGO12" s="370"/>
      <c r="BGP12" s="370"/>
      <c r="BGQ12" s="370"/>
      <c r="BGR12" s="370"/>
      <c r="BGS12" s="370"/>
      <c r="BGT12" s="370"/>
      <c r="BGU12" s="370"/>
      <c r="BGV12" s="370"/>
      <c r="BGW12" s="370"/>
      <c r="BGX12" s="370"/>
      <c r="BGY12" s="370"/>
      <c r="BGZ12" s="370"/>
      <c r="BHA12" s="370"/>
      <c r="BHB12" s="370"/>
      <c r="BHC12" s="370"/>
      <c r="BHD12" s="370"/>
      <c r="BHE12" s="370"/>
      <c r="BHF12" s="370"/>
      <c r="BHG12" s="370"/>
      <c r="BHH12" s="370"/>
      <c r="BHI12" s="370"/>
      <c r="BHJ12" s="370"/>
      <c r="BHK12" s="370"/>
      <c r="BHL12" s="370"/>
      <c r="BHM12" s="370"/>
      <c r="BHN12" s="370"/>
      <c r="BHO12" s="370"/>
      <c r="BHP12" s="370"/>
      <c r="BHQ12" s="370"/>
      <c r="BHR12" s="370"/>
      <c r="BHS12" s="370"/>
      <c r="BHT12" s="370"/>
      <c r="BHU12" s="370"/>
      <c r="BHV12" s="370"/>
      <c r="BHW12" s="370"/>
      <c r="BHX12" s="370"/>
      <c r="BHY12" s="370"/>
      <c r="BHZ12" s="370"/>
      <c r="BIA12" s="370"/>
      <c r="BIB12" s="370"/>
      <c r="BIC12" s="370"/>
      <c r="BID12" s="370"/>
      <c r="BIE12" s="370"/>
      <c r="BIF12" s="370"/>
      <c r="BIG12" s="370"/>
      <c r="BIH12" s="370"/>
      <c r="BII12" s="370"/>
      <c r="BIJ12" s="370"/>
      <c r="BIK12" s="370"/>
      <c r="BIL12" s="370"/>
      <c r="BIM12" s="370"/>
      <c r="BIN12" s="370"/>
      <c r="BIO12" s="370"/>
      <c r="BIP12" s="370"/>
      <c r="BIQ12" s="370"/>
      <c r="BIR12" s="370"/>
      <c r="BIS12" s="370"/>
      <c r="BIT12" s="370"/>
      <c r="BIU12" s="370"/>
      <c r="BIV12" s="370"/>
      <c r="BIW12" s="370"/>
      <c r="BIX12" s="370"/>
      <c r="BIY12" s="370"/>
      <c r="BIZ12" s="370"/>
      <c r="BJA12" s="370"/>
      <c r="BJB12" s="370"/>
      <c r="BJC12" s="370"/>
      <c r="BJD12" s="370"/>
      <c r="BJE12" s="370"/>
      <c r="BJF12" s="370"/>
      <c r="BJG12" s="370"/>
      <c r="BJH12" s="370"/>
      <c r="BJI12" s="370"/>
      <c r="BJJ12" s="370"/>
      <c r="BJK12" s="370"/>
      <c r="BJL12" s="370"/>
      <c r="BJM12" s="370"/>
      <c r="BJN12" s="370"/>
      <c r="BJO12" s="370"/>
      <c r="BJP12" s="370"/>
      <c r="BJQ12" s="370"/>
      <c r="BJR12" s="370"/>
      <c r="BJS12" s="370"/>
      <c r="BJT12" s="370"/>
      <c r="BJU12" s="370"/>
      <c r="BJV12" s="370"/>
      <c r="BJW12" s="370"/>
      <c r="BJX12" s="370"/>
      <c r="BJY12" s="370"/>
      <c r="BJZ12" s="370"/>
      <c r="BKA12" s="370"/>
      <c r="BKB12" s="370"/>
      <c r="BKC12" s="370"/>
      <c r="BKD12" s="370"/>
      <c r="BKE12" s="370"/>
      <c r="BKF12" s="370"/>
      <c r="BKG12" s="370"/>
      <c r="BKH12" s="370"/>
      <c r="BKI12" s="370"/>
      <c r="BKJ12" s="370"/>
      <c r="BKK12" s="370"/>
      <c r="BKL12" s="370"/>
      <c r="BKM12" s="370"/>
      <c r="BKN12" s="370"/>
      <c r="BKO12" s="370"/>
      <c r="BKP12" s="370"/>
      <c r="BKQ12" s="370"/>
      <c r="BKR12" s="370"/>
      <c r="BKS12" s="370"/>
      <c r="BKT12" s="370"/>
      <c r="BKU12" s="370"/>
      <c r="BKV12" s="370"/>
      <c r="BKW12" s="370"/>
      <c r="BKX12" s="370"/>
      <c r="BKY12" s="370"/>
      <c r="BKZ12" s="370"/>
      <c r="BLA12" s="370"/>
      <c r="BLB12" s="370"/>
      <c r="BLC12" s="370"/>
      <c r="BLD12" s="370"/>
      <c r="BLE12" s="370"/>
      <c r="BLF12" s="370"/>
      <c r="BLG12" s="370"/>
      <c r="BLH12" s="370"/>
      <c r="BLI12" s="370"/>
      <c r="BLJ12" s="370"/>
      <c r="BLK12" s="370"/>
      <c r="BLL12" s="370"/>
      <c r="BLM12" s="370"/>
      <c r="BLN12" s="370"/>
      <c r="BLO12" s="370"/>
      <c r="BLP12" s="370"/>
      <c r="BLQ12" s="370"/>
      <c r="BLR12" s="370"/>
      <c r="BLS12" s="370"/>
      <c r="BLT12" s="370"/>
      <c r="BLU12" s="370"/>
      <c r="BLV12" s="370"/>
      <c r="BLW12" s="370"/>
      <c r="BLX12" s="370"/>
      <c r="BLY12" s="370"/>
      <c r="BLZ12" s="370"/>
      <c r="BMA12" s="370"/>
      <c r="BMB12" s="370"/>
      <c r="BMC12" s="370"/>
      <c r="BMD12" s="370"/>
      <c r="BME12" s="370"/>
      <c r="BMF12" s="370"/>
      <c r="BMG12" s="370"/>
      <c r="BMH12" s="370"/>
      <c r="BMI12" s="370"/>
      <c r="BMJ12" s="370"/>
      <c r="BMK12" s="370"/>
      <c r="BML12" s="370"/>
      <c r="BMM12" s="370"/>
      <c r="BMN12" s="370"/>
      <c r="BMO12" s="370"/>
      <c r="BMP12" s="370"/>
      <c r="BMQ12" s="370"/>
      <c r="BMR12" s="370"/>
      <c r="BMS12" s="370"/>
      <c r="BMT12" s="370"/>
      <c r="BMU12" s="370"/>
      <c r="BMV12" s="370"/>
      <c r="BMW12" s="370"/>
      <c r="BMX12" s="370"/>
      <c r="BMY12" s="370"/>
      <c r="BMZ12" s="370"/>
      <c r="BNA12" s="370"/>
      <c r="BNB12" s="370"/>
      <c r="BNC12" s="370"/>
      <c r="BND12" s="370"/>
      <c r="BNE12" s="370"/>
      <c r="BNF12" s="370"/>
      <c r="BNG12" s="370"/>
      <c r="BNH12" s="370"/>
      <c r="BNI12" s="370"/>
      <c r="BNJ12" s="370"/>
      <c r="BNK12" s="370"/>
      <c r="BNL12" s="370"/>
      <c r="BNM12" s="370"/>
      <c r="BNN12" s="370"/>
      <c r="BNO12" s="370"/>
      <c r="BNP12" s="370"/>
      <c r="BNQ12" s="370"/>
      <c r="BNR12" s="370"/>
      <c r="BNS12" s="370"/>
      <c r="BNT12" s="370"/>
      <c r="BNU12" s="370"/>
      <c r="BNV12" s="370"/>
      <c r="BNW12" s="370"/>
      <c r="BNX12" s="370"/>
      <c r="BNY12" s="370"/>
      <c r="BNZ12" s="370"/>
      <c r="BOA12" s="370"/>
      <c r="BOB12" s="370"/>
      <c r="BOC12" s="370"/>
      <c r="BOD12" s="370"/>
      <c r="BOE12" s="370"/>
      <c r="BOF12" s="370"/>
      <c r="BOG12" s="370"/>
      <c r="BOH12" s="370"/>
      <c r="BOI12" s="370"/>
      <c r="BOJ12" s="370"/>
      <c r="BOK12" s="370"/>
      <c r="BOL12" s="370"/>
      <c r="BOM12" s="370"/>
      <c r="BON12" s="370"/>
      <c r="BOO12" s="370"/>
      <c r="BOP12" s="370"/>
      <c r="BOQ12" s="370"/>
      <c r="BOR12" s="370"/>
      <c r="BOS12" s="370"/>
      <c r="BOT12" s="370"/>
      <c r="BOU12" s="370"/>
      <c r="BOV12" s="370"/>
      <c r="BOW12" s="370"/>
      <c r="BOX12" s="370"/>
      <c r="BOY12" s="370"/>
      <c r="BOZ12" s="370"/>
      <c r="BPA12" s="370"/>
      <c r="BPB12" s="370"/>
      <c r="BPC12" s="370"/>
      <c r="BPD12" s="370"/>
      <c r="BPE12" s="370"/>
      <c r="BPF12" s="370"/>
      <c r="BPG12" s="370"/>
      <c r="BPH12" s="370"/>
      <c r="BPI12" s="370"/>
      <c r="BPJ12" s="370"/>
      <c r="BPK12" s="370"/>
      <c r="BPL12" s="370"/>
      <c r="BPM12" s="370"/>
      <c r="BPN12" s="370"/>
      <c r="BPO12" s="370"/>
      <c r="BPP12" s="370"/>
      <c r="BPQ12" s="370"/>
      <c r="BPR12" s="370"/>
      <c r="BPS12" s="370"/>
      <c r="BPT12" s="370"/>
      <c r="BPU12" s="370"/>
      <c r="BPV12" s="370"/>
      <c r="BPW12" s="370"/>
      <c r="BPX12" s="370"/>
      <c r="BPY12" s="370"/>
      <c r="BPZ12" s="370"/>
      <c r="BQA12" s="370"/>
      <c r="BQB12" s="370"/>
      <c r="BQC12" s="370"/>
      <c r="BQD12" s="370"/>
      <c r="BQE12" s="370"/>
      <c r="BQF12" s="370"/>
      <c r="BQG12" s="370"/>
      <c r="BQH12" s="370"/>
      <c r="BQI12" s="370"/>
      <c r="BQJ12" s="370"/>
      <c r="BQK12" s="370"/>
      <c r="BQL12" s="370"/>
      <c r="BQM12" s="370"/>
      <c r="BQN12" s="370"/>
      <c r="BQO12" s="370"/>
      <c r="BQP12" s="370"/>
      <c r="BQQ12" s="370"/>
      <c r="BQR12" s="370"/>
      <c r="BQS12" s="370"/>
      <c r="BQT12" s="370"/>
      <c r="BQU12" s="370"/>
      <c r="BQV12" s="370"/>
      <c r="BQW12" s="370"/>
      <c r="BQX12" s="370"/>
      <c r="BQY12" s="370"/>
      <c r="BQZ12" s="370"/>
      <c r="BRA12" s="370"/>
      <c r="BRB12" s="370"/>
      <c r="BRC12" s="370"/>
      <c r="BRD12" s="370"/>
      <c r="BRE12" s="370"/>
      <c r="BRF12" s="370"/>
      <c r="BRG12" s="370"/>
      <c r="BRH12" s="370"/>
      <c r="BRI12" s="370"/>
      <c r="BRJ12" s="370"/>
      <c r="BRK12" s="370"/>
      <c r="BRL12" s="370"/>
      <c r="BRM12" s="370"/>
      <c r="BRN12" s="370"/>
      <c r="BRO12" s="370"/>
      <c r="BRP12" s="370"/>
      <c r="BRQ12" s="370"/>
      <c r="BRR12" s="370"/>
      <c r="BRS12" s="370"/>
      <c r="BRT12" s="370"/>
      <c r="BRU12" s="370"/>
      <c r="BRV12" s="370"/>
      <c r="BRW12" s="370"/>
      <c r="BRX12" s="370"/>
      <c r="BRY12" s="370"/>
      <c r="BRZ12" s="370"/>
      <c r="BSA12" s="370"/>
      <c r="BSB12" s="370"/>
      <c r="BSC12" s="370"/>
      <c r="BSD12" s="370"/>
      <c r="BSE12" s="370"/>
      <c r="BSF12" s="370"/>
      <c r="BSG12" s="370"/>
      <c r="BSH12" s="370"/>
      <c r="BSI12" s="370"/>
      <c r="BSJ12" s="370"/>
      <c r="BSK12" s="370"/>
      <c r="BSL12" s="370"/>
      <c r="BSM12" s="370"/>
      <c r="BSN12" s="370"/>
      <c r="BSO12" s="370"/>
      <c r="BSP12" s="370"/>
      <c r="BSQ12" s="370"/>
      <c r="BSR12" s="370"/>
      <c r="BSS12" s="370"/>
      <c r="BST12" s="370"/>
      <c r="BSU12" s="370"/>
      <c r="BSV12" s="370"/>
      <c r="BSW12" s="370"/>
      <c r="BSX12" s="370"/>
      <c r="BSY12" s="370"/>
      <c r="BSZ12" s="370"/>
      <c r="BTA12" s="370"/>
      <c r="BTB12" s="370"/>
      <c r="BTC12" s="370"/>
      <c r="BTD12" s="370"/>
      <c r="BTE12" s="370"/>
      <c r="BTF12" s="370"/>
      <c r="BTG12" s="370"/>
      <c r="BTH12" s="370"/>
      <c r="BTI12" s="370"/>
      <c r="BTJ12" s="370"/>
      <c r="BTK12" s="370"/>
      <c r="BTL12" s="370"/>
      <c r="BTM12" s="370"/>
      <c r="BTN12" s="370"/>
      <c r="BTO12" s="370"/>
      <c r="BTP12" s="370"/>
      <c r="BTQ12" s="370"/>
      <c r="BTR12" s="370"/>
      <c r="BTS12" s="370"/>
      <c r="BTT12" s="370"/>
      <c r="BTU12" s="370"/>
      <c r="BTV12" s="370"/>
      <c r="BTW12" s="370"/>
      <c r="BTX12" s="370"/>
      <c r="BTY12" s="370"/>
      <c r="BTZ12" s="370"/>
      <c r="BUA12" s="370"/>
      <c r="BUB12" s="370"/>
      <c r="BUC12" s="370"/>
      <c r="BUD12" s="370"/>
      <c r="BUE12" s="370"/>
      <c r="BUF12" s="370"/>
      <c r="BUG12" s="370"/>
      <c r="BUH12" s="370"/>
      <c r="BUI12" s="370"/>
      <c r="BUJ12" s="370"/>
      <c r="BUK12" s="370"/>
      <c r="BUL12" s="370"/>
      <c r="BUM12" s="370"/>
      <c r="BUN12" s="370"/>
      <c r="BUO12" s="370"/>
      <c r="BUP12" s="370"/>
      <c r="BUQ12" s="370"/>
      <c r="BUR12" s="370"/>
      <c r="BUS12" s="370"/>
      <c r="BUT12" s="370"/>
      <c r="BUU12" s="370"/>
      <c r="BUV12" s="370"/>
      <c r="BUW12" s="370"/>
      <c r="BUX12" s="370"/>
      <c r="BUY12" s="370"/>
      <c r="BUZ12" s="370"/>
      <c r="BVA12" s="370"/>
      <c r="BVB12" s="370"/>
      <c r="BVC12" s="370"/>
      <c r="BVD12" s="370"/>
      <c r="BVE12" s="370"/>
      <c r="BVF12" s="370"/>
      <c r="BVG12" s="370"/>
      <c r="BVH12" s="370"/>
      <c r="BVI12" s="370"/>
      <c r="BVJ12" s="370"/>
      <c r="BVK12" s="370"/>
      <c r="BVL12" s="370"/>
      <c r="BVM12" s="370"/>
      <c r="BVN12" s="370"/>
      <c r="BVO12" s="370"/>
      <c r="BVP12" s="370"/>
      <c r="BVQ12" s="370"/>
      <c r="BVR12" s="370"/>
      <c r="BVS12" s="370"/>
      <c r="BVT12" s="370"/>
      <c r="BVU12" s="370"/>
      <c r="BVV12" s="370"/>
      <c r="BVW12" s="370"/>
      <c r="BVX12" s="370"/>
      <c r="BVY12" s="370"/>
      <c r="BVZ12" s="370"/>
      <c r="BWA12" s="370"/>
      <c r="BWB12" s="370"/>
      <c r="BWC12" s="370"/>
      <c r="BWD12" s="370"/>
      <c r="BWE12" s="370"/>
      <c r="BWF12" s="370"/>
      <c r="BWG12" s="370"/>
      <c r="BWH12" s="370"/>
      <c r="BWI12" s="370"/>
      <c r="BWJ12" s="370"/>
      <c r="BWK12" s="370"/>
      <c r="BWL12" s="370"/>
      <c r="BWM12" s="370"/>
      <c r="BWN12" s="370"/>
      <c r="BWO12" s="370"/>
      <c r="BWP12" s="370"/>
      <c r="BWQ12" s="370"/>
      <c r="BWR12" s="370"/>
      <c r="BWS12" s="370"/>
      <c r="BWT12" s="370"/>
      <c r="BWU12" s="370"/>
      <c r="BWV12" s="370"/>
      <c r="BWW12" s="370"/>
      <c r="BWX12" s="370"/>
      <c r="BWY12" s="370"/>
      <c r="BWZ12" s="370"/>
      <c r="BXA12" s="370"/>
      <c r="BXB12" s="370"/>
      <c r="BXC12" s="370"/>
      <c r="BXD12" s="370"/>
      <c r="BXE12" s="370"/>
      <c r="BXF12" s="370"/>
      <c r="BXG12" s="370"/>
      <c r="BXH12" s="370"/>
      <c r="BXI12" s="370"/>
      <c r="BXJ12" s="370"/>
      <c r="BXK12" s="370"/>
      <c r="BXL12" s="370"/>
      <c r="BXM12" s="370"/>
      <c r="BXN12" s="370"/>
      <c r="BXO12" s="370"/>
      <c r="BXP12" s="370"/>
      <c r="BXQ12" s="370"/>
      <c r="BXR12" s="370"/>
      <c r="BXS12" s="370"/>
      <c r="BXT12" s="370"/>
      <c r="BXU12" s="370"/>
      <c r="BXV12" s="370"/>
      <c r="BXW12" s="370"/>
      <c r="BXX12" s="370"/>
      <c r="BXY12" s="370"/>
      <c r="BXZ12" s="370"/>
      <c r="BYA12" s="370"/>
      <c r="BYB12" s="370"/>
      <c r="BYC12" s="370"/>
      <c r="BYD12" s="370"/>
      <c r="BYE12" s="370"/>
      <c r="BYF12" s="370"/>
      <c r="BYG12" s="370"/>
      <c r="BYH12" s="370"/>
      <c r="BYI12" s="370"/>
      <c r="BYJ12" s="370"/>
      <c r="BYK12" s="370"/>
      <c r="BYL12" s="370"/>
      <c r="BYM12" s="370"/>
      <c r="BYN12" s="370"/>
      <c r="BYO12" s="370"/>
      <c r="BYP12" s="370"/>
      <c r="BYQ12" s="370"/>
      <c r="BYR12" s="370"/>
      <c r="BYS12" s="370"/>
      <c r="BYT12" s="370"/>
      <c r="BYU12" s="370"/>
      <c r="BYV12" s="370"/>
      <c r="BYW12" s="370"/>
      <c r="BYX12" s="370"/>
      <c r="BYY12" s="370"/>
      <c r="BYZ12" s="370"/>
      <c r="BZA12" s="370"/>
      <c r="BZB12" s="370"/>
      <c r="BZC12" s="370"/>
      <c r="BZD12" s="370"/>
      <c r="BZE12" s="370"/>
      <c r="BZF12" s="370"/>
      <c r="BZG12" s="370"/>
      <c r="BZH12" s="370"/>
      <c r="BZI12" s="370"/>
      <c r="BZJ12" s="370"/>
      <c r="BZK12" s="370"/>
      <c r="BZL12" s="370"/>
      <c r="BZM12" s="370"/>
      <c r="BZN12" s="370"/>
      <c r="BZO12" s="370"/>
      <c r="BZP12" s="370"/>
      <c r="BZQ12" s="370"/>
      <c r="BZR12" s="370"/>
      <c r="BZS12" s="370"/>
      <c r="BZT12" s="370"/>
      <c r="BZU12" s="370"/>
      <c r="BZV12" s="370"/>
      <c r="BZW12" s="370"/>
      <c r="BZX12" s="370"/>
      <c r="BZY12" s="370"/>
      <c r="BZZ12" s="370"/>
      <c r="CAA12" s="370"/>
      <c r="CAB12" s="370"/>
      <c r="CAC12" s="370"/>
      <c r="CAD12" s="370"/>
      <c r="CAE12" s="370"/>
      <c r="CAF12" s="370"/>
      <c r="CAG12" s="370"/>
      <c r="CAH12" s="370"/>
      <c r="CAI12" s="370"/>
      <c r="CAJ12" s="370"/>
      <c r="CAK12" s="370"/>
      <c r="CAL12" s="370"/>
      <c r="CAM12" s="370"/>
      <c r="CAN12" s="370"/>
      <c r="CAO12" s="370"/>
      <c r="CAP12" s="370"/>
      <c r="CAQ12" s="370"/>
      <c r="CAR12" s="370"/>
      <c r="CAS12" s="370"/>
      <c r="CAT12" s="370"/>
      <c r="CAU12" s="370"/>
      <c r="CAV12" s="370"/>
      <c r="CAW12" s="370"/>
      <c r="CAX12" s="370"/>
      <c r="CAY12" s="370"/>
      <c r="CAZ12" s="370"/>
      <c r="CBA12" s="370"/>
      <c r="CBB12" s="370"/>
      <c r="CBC12" s="370"/>
      <c r="CBD12" s="370"/>
      <c r="CBE12" s="370"/>
      <c r="CBF12" s="370"/>
      <c r="CBG12" s="370"/>
      <c r="CBH12" s="370"/>
      <c r="CBI12" s="370"/>
      <c r="CBJ12" s="370"/>
      <c r="CBK12" s="370"/>
      <c r="CBL12" s="370"/>
      <c r="CBM12" s="370"/>
      <c r="CBN12" s="370"/>
      <c r="CBO12" s="370"/>
      <c r="CBP12" s="370"/>
      <c r="CBQ12" s="370"/>
      <c r="CBR12" s="370"/>
    </row>
    <row r="13" spans="1:2098" ht="17.850000000000001" customHeight="1">
      <c r="A13" s="904" t="s">
        <v>277</v>
      </c>
      <c r="B13" s="905"/>
      <c r="C13" s="905"/>
      <c r="D13" s="905"/>
      <c r="E13" s="781" t="s">
        <v>139</v>
      </c>
      <c r="F13" s="906"/>
      <c r="G13" s="906"/>
      <c r="H13" s="907"/>
    </row>
    <row r="14" spans="1:2098" ht="17.850000000000001" customHeight="1">
      <c r="A14" s="904" t="s">
        <v>332</v>
      </c>
      <c r="B14" s="905"/>
      <c r="C14" s="905"/>
      <c r="D14" s="905"/>
      <c r="E14" s="781" t="s">
        <v>333</v>
      </c>
      <c r="F14" s="906"/>
      <c r="G14" s="906"/>
      <c r="H14" s="907"/>
    </row>
    <row r="15" spans="1:2098" ht="17.850000000000001" customHeight="1">
      <c r="A15" s="904" t="s">
        <v>334</v>
      </c>
      <c r="B15" s="905"/>
      <c r="C15" s="905"/>
      <c r="D15" s="905"/>
      <c r="E15" s="788" t="s">
        <v>662</v>
      </c>
      <c r="F15" s="913"/>
      <c r="G15" s="913"/>
      <c r="H15" s="914"/>
    </row>
    <row r="16" spans="1:2098" ht="17.850000000000001" customHeight="1">
      <c r="A16" s="904" t="s">
        <v>282</v>
      </c>
      <c r="B16" s="905"/>
      <c r="C16" s="905"/>
      <c r="D16" s="905"/>
      <c r="E16" s="781" t="s">
        <v>283</v>
      </c>
      <c r="F16" s="906"/>
      <c r="G16" s="906"/>
      <c r="H16" s="907"/>
    </row>
    <row r="17" spans="1:8" ht="10.35" customHeight="1">
      <c r="A17" s="226"/>
      <c r="B17" s="226"/>
      <c r="C17" s="226"/>
      <c r="D17" s="226"/>
      <c r="E17" s="226"/>
      <c r="F17" s="226"/>
      <c r="G17" s="226"/>
      <c r="H17" s="226"/>
    </row>
    <row r="18" spans="1:8" ht="15" customHeight="1">
      <c r="A18" s="912" t="s">
        <v>336</v>
      </c>
      <c r="B18" s="912"/>
      <c r="C18" s="912"/>
      <c r="D18" s="912"/>
      <c r="E18" s="912"/>
      <c r="F18" s="912"/>
      <c r="G18" s="912"/>
      <c r="H18" s="912"/>
    </row>
    <row r="19" spans="1:8" ht="36.9" customHeight="1">
      <c r="A19" s="915" t="s">
        <v>337</v>
      </c>
      <c r="B19" s="915"/>
      <c r="C19" s="916" t="s">
        <v>704</v>
      </c>
      <c r="D19" s="916"/>
      <c r="E19" s="916"/>
      <c r="F19" s="916"/>
      <c r="G19" s="916"/>
      <c r="H19" s="917"/>
    </row>
    <row r="20" spans="1:8" ht="10.35" customHeight="1">
      <c r="A20" s="226"/>
      <c r="B20" s="226"/>
      <c r="C20" s="226"/>
      <c r="D20" s="226"/>
      <c r="E20" s="226"/>
      <c r="F20" s="226"/>
      <c r="G20" s="226"/>
      <c r="H20" s="226"/>
    </row>
    <row r="21" spans="1:8" ht="15" customHeight="1">
      <c r="A21" s="918" t="s">
        <v>339</v>
      </c>
      <c r="B21" s="918"/>
      <c r="C21" s="918"/>
      <c r="D21" s="918"/>
      <c r="E21" s="226"/>
      <c r="F21" s="226"/>
      <c r="G21" s="226"/>
      <c r="H21" s="226"/>
    </row>
    <row r="22" spans="1:8">
      <c r="A22" s="919" t="s">
        <v>141</v>
      </c>
      <c r="B22" s="920" t="s">
        <v>142</v>
      </c>
      <c r="C22" s="920"/>
      <c r="D22" s="920"/>
      <c r="E22" s="920"/>
      <c r="F22" s="920"/>
      <c r="G22" s="920" t="s">
        <v>340</v>
      </c>
      <c r="H22" s="921"/>
    </row>
    <row r="23" spans="1:8" ht="35.25" customHeight="1">
      <c r="A23" s="919"/>
      <c r="B23" s="920"/>
      <c r="C23" s="920"/>
      <c r="D23" s="920"/>
      <c r="E23" s="920"/>
      <c r="F23" s="920"/>
      <c r="G23" s="478" t="s">
        <v>341</v>
      </c>
      <c r="H23" s="479" t="s">
        <v>145</v>
      </c>
    </row>
    <row r="24" spans="1:8" ht="17.850000000000001" customHeight="1">
      <c r="A24" s="919" t="s">
        <v>146</v>
      </c>
      <c r="B24" s="920"/>
      <c r="C24" s="920"/>
      <c r="D24" s="920"/>
      <c r="E24" s="920"/>
      <c r="F24" s="920"/>
      <c r="G24" s="920"/>
      <c r="H24" s="921"/>
    </row>
    <row r="25" spans="1:8" ht="30" customHeight="1">
      <c r="A25" s="477" t="s">
        <v>705</v>
      </c>
      <c r="B25" s="917" t="s">
        <v>706</v>
      </c>
      <c r="C25" s="915"/>
      <c r="D25" s="915"/>
      <c r="E25" s="915"/>
      <c r="F25" s="922"/>
      <c r="G25" s="478" t="s">
        <v>707</v>
      </c>
      <c r="H25" s="479" t="s">
        <v>154</v>
      </c>
    </row>
    <row r="26" spans="1:8" ht="48" customHeight="1">
      <c r="A26" s="477" t="s">
        <v>708</v>
      </c>
      <c r="B26" s="916" t="s">
        <v>753</v>
      </c>
      <c r="C26" s="916"/>
      <c r="D26" s="916"/>
      <c r="E26" s="916"/>
      <c r="F26" s="916"/>
      <c r="G26" s="490" t="s">
        <v>709</v>
      </c>
      <c r="H26" s="258" t="s">
        <v>154</v>
      </c>
    </row>
    <row r="27" spans="1:8" ht="17.850000000000001" customHeight="1">
      <c r="A27" s="919" t="s">
        <v>255</v>
      </c>
      <c r="B27" s="920"/>
      <c r="C27" s="920"/>
      <c r="D27" s="920"/>
      <c r="E27" s="920"/>
      <c r="F27" s="920"/>
      <c r="G27" s="920"/>
      <c r="H27" s="921"/>
    </row>
    <row r="28" spans="1:8" ht="28.5" customHeight="1">
      <c r="A28" s="477" t="s">
        <v>710</v>
      </c>
      <c r="B28" s="916" t="s">
        <v>711</v>
      </c>
      <c r="C28" s="916"/>
      <c r="D28" s="916"/>
      <c r="E28" s="916"/>
      <c r="F28" s="916"/>
      <c r="G28" s="490" t="s">
        <v>190</v>
      </c>
      <c r="H28" s="258" t="s">
        <v>154</v>
      </c>
    </row>
    <row r="29" spans="1:8" ht="28.5" customHeight="1">
      <c r="A29" s="477" t="s">
        <v>712</v>
      </c>
      <c r="B29" s="917" t="s">
        <v>713</v>
      </c>
      <c r="C29" s="915"/>
      <c r="D29" s="915"/>
      <c r="E29" s="915"/>
      <c r="F29" s="922"/>
      <c r="G29" s="490" t="s">
        <v>190</v>
      </c>
      <c r="H29" s="258" t="s">
        <v>154</v>
      </c>
    </row>
    <row r="30" spans="1:8" ht="17.850000000000001" customHeight="1">
      <c r="A30" s="919" t="s">
        <v>352</v>
      </c>
      <c r="B30" s="920"/>
      <c r="C30" s="920"/>
      <c r="D30" s="920"/>
      <c r="E30" s="920"/>
      <c r="F30" s="920"/>
      <c r="G30" s="920"/>
      <c r="H30" s="921"/>
    </row>
    <row r="31" spans="1:8" ht="50.25" customHeight="1">
      <c r="A31" s="477" t="s">
        <v>714</v>
      </c>
      <c r="B31" s="916" t="s">
        <v>715</v>
      </c>
      <c r="C31" s="916"/>
      <c r="D31" s="916"/>
      <c r="E31" s="916"/>
      <c r="F31" s="916"/>
      <c r="G31" s="490" t="s">
        <v>233</v>
      </c>
      <c r="H31" s="258" t="s">
        <v>154</v>
      </c>
    </row>
    <row r="32" spans="1:8" ht="10.35" customHeight="1">
      <c r="A32" s="226"/>
      <c r="B32" s="226"/>
      <c r="C32" s="226"/>
      <c r="D32" s="226"/>
      <c r="E32" s="226"/>
      <c r="F32" s="226"/>
      <c r="G32" s="226"/>
      <c r="H32" s="226"/>
    </row>
    <row r="33" spans="1:2098" ht="15" customHeight="1">
      <c r="A33" s="476" t="s">
        <v>355</v>
      </c>
      <c r="B33" s="226"/>
      <c r="C33" s="226"/>
      <c r="D33" s="226"/>
      <c r="E33" s="226"/>
      <c r="F33" s="226"/>
      <c r="G33" s="226"/>
      <c r="H33" s="226"/>
    </row>
    <row r="34" spans="1:2098" s="348" customFormat="1" ht="17.850000000000001" customHeight="1">
      <c r="A34" s="923" t="s">
        <v>356</v>
      </c>
      <c r="B34" s="923"/>
      <c r="C34" s="923"/>
      <c r="D34" s="923"/>
      <c r="E34" s="923"/>
      <c r="F34" s="923"/>
      <c r="G34" s="308">
        <v>15</v>
      </c>
      <c r="H34" s="461" t="s">
        <v>357</v>
      </c>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0"/>
      <c r="CB34" s="260"/>
      <c r="CC34" s="260"/>
      <c r="CD34" s="260"/>
      <c r="CE34" s="260"/>
      <c r="CF34" s="260"/>
      <c r="CG34" s="260"/>
      <c r="CH34" s="260"/>
      <c r="CI34" s="260"/>
      <c r="CJ34" s="260"/>
      <c r="CK34" s="260"/>
      <c r="CL34" s="260"/>
      <c r="CM34" s="260"/>
      <c r="CN34" s="260"/>
      <c r="CO34" s="260"/>
      <c r="CP34" s="260"/>
      <c r="CQ34" s="260"/>
      <c r="CR34" s="260"/>
      <c r="CS34" s="260"/>
      <c r="CT34" s="260"/>
      <c r="CU34" s="260"/>
      <c r="CV34" s="260"/>
      <c r="CW34" s="260"/>
      <c r="CX34" s="260"/>
      <c r="CY34" s="260"/>
      <c r="CZ34" s="260"/>
      <c r="DA34" s="260"/>
      <c r="DB34" s="260"/>
      <c r="DC34" s="260"/>
      <c r="DD34" s="260"/>
      <c r="DE34" s="260"/>
      <c r="DF34" s="260"/>
      <c r="DG34" s="260"/>
      <c r="DH34" s="260"/>
      <c r="DI34" s="260"/>
      <c r="DJ34" s="260"/>
      <c r="DK34" s="260"/>
      <c r="DL34" s="260"/>
      <c r="DM34" s="260"/>
      <c r="DN34" s="260"/>
      <c r="DO34" s="260"/>
      <c r="DP34" s="260"/>
      <c r="DQ34" s="260"/>
      <c r="DR34" s="260"/>
      <c r="DS34" s="260"/>
      <c r="DT34" s="260"/>
      <c r="DU34" s="260"/>
      <c r="DV34" s="260"/>
      <c r="DW34" s="260"/>
      <c r="DX34" s="260"/>
      <c r="DY34" s="260"/>
      <c r="DZ34" s="260"/>
      <c r="EA34" s="260"/>
      <c r="EB34" s="260"/>
      <c r="EC34" s="260"/>
      <c r="ED34" s="260"/>
      <c r="EE34" s="260"/>
      <c r="EF34" s="260"/>
      <c r="EG34" s="260"/>
      <c r="EH34" s="260"/>
      <c r="EI34" s="260"/>
      <c r="EJ34" s="260"/>
      <c r="EK34" s="260"/>
      <c r="EL34" s="260"/>
      <c r="EM34" s="260"/>
      <c r="EN34" s="260"/>
      <c r="EO34" s="260"/>
      <c r="EP34" s="260"/>
      <c r="EQ34" s="260"/>
      <c r="ER34" s="260"/>
      <c r="ES34" s="260"/>
      <c r="ET34" s="260"/>
      <c r="EU34" s="260"/>
      <c r="EV34" s="260"/>
      <c r="EW34" s="260"/>
      <c r="EX34" s="260"/>
      <c r="EY34" s="260"/>
      <c r="EZ34" s="260"/>
      <c r="FA34" s="260"/>
      <c r="FB34" s="260"/>
      <c r="FC34" s="260"/>
      <c r="FD34" s="260"/>
      <c r="FE34" s="260"/>
      <c r="FF34" s="260"/>
      <c r="FG34" s="260"/>
      <c r="FH34" s="260"/>
      <c r="FI34" s="260"/>
      <c r="FJ34" s="260"/>
      <c r="FK34" s="260"/>
      <c r="FL34" s="260"/>
      <c r="FM34" s="260"/>
      <c r="FN34" s="260"/>
      <c r="FO34" s="260"/>
      <c r="FP34" s="260"/>
      <c r="FQ34" s="260"/>
      <c r="FR34" s="260"/>
      <c r="FS34" s="260"/>
      <c r="FT34" s="260"/>
      <c r="FU34" s="260"/>
      <c r="FV34" s="260"/>
      <c r="FW34" s="260"/>
      <c r="FX34" s="260"/>
      <c r="FY34" s="260"/>
      <c r="FZ34" s="260"/>
      <c r="GA34" s="260"/>
      <c r="GB34" s="260"/>
      <c r="GC34" s="260"/>
      <c r="GD34" s="260"/>
      <c r="GE34" s="260"/>
      <c r="GF34" s="260"/>
      <c r="GG34" s="260"/>
      <c r="GH34" s="260"/>
      <c r="GI34" s="260"/>
      <c r="GJ34" s="260"/>
      <c r="GK34" s="260"/>
      <c r="GL34" s="260"/>
      <c r="GM34" s="260"/>
      <c r="GN34" s="260"/>
      <c r="GO34" s="260"/>
      <c r="GP34" s="260"/>
      <c r="GQ34" s="260"/>
      <c r="GR34" s="260"/>
      <c r="GS34" s="260"/>
      <c r="GT34" s="260"/>
      <c r="GU34" s="260"/>
      <c r="GV34" s="260"/>
      <c r="GW34" s="260"/>
      <c r="GX34" s="260"/>
      <c r="GY34" s="260"/>
      <c r="GZ34" s="260"/>
      <c r="HA34" s="260"/>
      <c r="HB34" s="260"/>
      <c r="HC34" s="260"/>
      <c r="HD34" s="260"/>
      <c r="HE34" s="260"/>
      <c r="HF34" s="260"/>
      <c r="HG34" s="260"/>
      <c r="HH34" s="260"/>
      <c r="HI34" s="260"/>
      <c r="HJ34" s="260"/>
      <c r="HK34" s="260"/>
      <c r="HL34" s="260"/>
      <c r="HM34" s="260"/>
      <c r="HN34" s="260"/>
      <c r="HO34" s="260"/>
      <c r="HP34" s="260"/>
      <c r="HQ34" s="260"/>
      <c r="HR34" s="260"/>
      <c r="HS34" s="260"/>
      <c r="HT34" s="260"/>
      <c r="HU34" s="260"/>
      <c r="HV34" s="260"/>
      <c r="HW34" s="260"/>
      <c r="HX34" s="260"/>
      <c r="HY34" s="260"/>
      <c r="HZ34" s="260"/>
      <c r="IA34" s="260"/>
      <c r="IB34" s="260"/>
      <c r="IC34" s="260"/>
      <c r="ID34" s="260"/>
      <c r="IE34" s="260"/>
      <c r="IF34" s="260"/>
      <c r="IG34" s="260"/>
      <c r="IH34" s="260"/>
      <c r="II34" s="260"/>
      <c r="IJ34" s="260"/>
      <c r="IK34" s="260"/>
      <c r="IL34" s="260"/>
      <c r="IM34" s="260"/>
      <c r="IN34" s="260"/>
      <c r="IO34" s="260"/>
      <c r="IP34" s="260"/>
      <c r="IQ34" s="260"/>
      <c r="IR34" s="260"/>
      <c r="IS34" s="260"/>
      <c r="IT34" s="260"/>
      <c r="IU34" s="260"/>
      <c r="IV34" s="260"/>
      <c r="IW34" s="260"/>
      <c r="IX34" s="260"/>
      <c r="IY34" s="260"/>
      <c r="IZ34" s="260"/>
      <c r="JA34" s="260"/>
      <c r="JB34" s="260"/>
      <c r="JC34" s="260"/>
      <c r="JD34" s="260"/>
      <c r="JE34" s="260"/>
      <c r="JF34" s="260"/>
      <c r="JG34" s="260"/>
      <c r="JH34" s="260"/>
      <c r="JI34" s="260"/>
      <c r="JJ34" s="260"/>
      <c r="JK34" s="260"/>
      <c r="JL34" s="260"/>
      <c r="JM34" s="260"/>
      <c r="JN34" s="260"/>
      <c r="JO34" s="260"/>
      <c r="JP34" s="260"/>
      <c r="JQ34" s="260"/>
      <c r="JR34" s="260"/>
      <c r="JS34" s="260"/>
      <c r="JT34" s="260"/>
      <c r="JU34" s="260"/>
      <c r="JV34" s="260"/>
      <c r="JW34" s="260"/>
      <c r="JX34" s="260"/>
      <c r="JY34" s="260"/>
      <c r="JZ34" s="260"/>
      <c r="KA34" s="260"/>
      <c r="KB34" s="260"/>
      <c r="KC34" s="260"/>
      <c r="KD34" s="260"/>
      <c r="KE34" s="260"/>
      <c r="KF34" s="260"/>
      <c r="KG34" s="260"/>
      <c r="KH34" s="260"/>
      <c r="KI34" s="260"/>
      <c r="KJ34" s="260"/>
      <c r="KK34" s="260"/>
      <c r="KL34" s="260"/>
      <c r="KM34" s="260"/>
      <c r="KN34" s="260"/>
      <c r="KO34" s="260"/>
      <c r="KP34" s="260"/>
      <c r="KQ34" s="260"/>
      <c r="KR34" s="260"/>
      <c r="KS34" s="260"/>
      <c r="KT34" s="260"/>
      <c r="KU34" s="260"/>
      <c r="KV34" s="260"/>
      <c r="KW34" s="260"/>
      <c r="KX34" s="260"/>
      <c r="KY34" s="260"/>
      <c r="KZ34" s="260"/>
      <c r="LA34" s="260"/>
      <c r="LB34" s="260"/>
      <c r="LC34" s="260"/>
      <c r="LD34" s="260"/>
      <c r="LE34" s="260"/>
      <c r="LF34" s="260"/>
      <c r="LG34" s="260"/>
      <c r="LH34" s="260"/>
      <c r="LI34" s="260"/>
      <c r="LJ34" s="260"/>
      <c r="LK34" s="260"/>
      <c r="LL34" s="260"/>
      <c r="LM34" s="260"/>
      <c r="LN34" s="260"/>
      <c r="LO34" s="260"/>
      <c r="LP34" s="260"/>
      <c r="LQ34" s="260"/>
      <c r="LR34" s="260"/>
      <c r="LS34" s="260"/>
      <c r="LT34" s="260"/>
      <c r="LU34" s="260"/>
      <c r="LV34" s="260"/>
      <c r="LW34" s="260"/>
      <c r="LX34" s="260"/>
      <c r="LY34" s="260"/>
      <c r="LZ34" s="260"/>
      <c r="MA34" s="260"/>
      <c r="MB34" s="260"/>
      <c r="MC34" s="260"/>
      <c r="MD34" s="260"/>
      <c r="ME34" s="260"/>
      <c r="MF34" s="260"/>
      <c r="MG34" s="260"/>
      <c r="MH34" s="260"/>
      <c r="MI34" s="260"/>
      <c r="MJ34" s="260"/>
      <c r="MK34" s="260"/>
      <c r="ML34" s="260"/>
      <c r="MM34" s="260"/>
      <c r="MN34" s="260"/>
      <c r="MO34" s="260"/>
      <c r="MP34" s="260"/>
      <c r="MQ34" s="260"/>
      <c r="MR34" s="260"/>
      <c r="MS34" s="260"/>
      <c r="MT34" s="260"/>
      <c r="MU34" s="260"/>
      <c r="MV34" s="260"/>
      <c r="MW34" s="260"/>
      <c r="MX34" s="260"/>
      <c r="MY34" s="260"/>
      <c r="MZ34" s="260"/>
      <c r="NA34" s="260"/>
      <c r="NB34" s="260"/>
      <c r="NC34" s="260"/>
      <c r="ND34" s="260"/>
      <c r="NE34" s="260"/>
      <c r="NF34" s="260"/>
      <c r="NG34" s="260"/>
      <c r="NH34" s="260"/>
      <c r="NI34" s="260"/>
      <c r="NJ34" s="260"/>
      <c r="NK34" s="260"/>
      <c r="NL34" s="260"/>
      <c r="NM34" s="260"/>
      <c r="NN34" s="260"/>
      <c r="NO34" s="260"/>
      <c r="NP34" s="260"/>
      <c r="NQ34" s="260"/>
      <c r="NR34" s="260"/>
      <c r="NS34" s="260"/>
      <c r="NT34" s="260"/>
      <c r="NU34" s="260"/>
      <c r="NV34" s="260"/>
      <c r="NW34" s="260"/>
      <c r="NX34" s="260"/>
      <c r="NY34" s="260"/>
      <c r="NZ34" s="260"/>
      <c r="OA34" s="260"/>
      <c r="OB34" s="260"/>
      <c r="OC34" s="260"/>
      <c r="OD34" s="260"/>
      <c r="OE34" s="260"/>
      <c r="OF34" s="260"/>
      <c r="OG34" s="260"/>
      <c r="OH34" s="260"/>
      <c r="OI34" s="260"/>
      <c r="OJ34" s="260"/>
      <c r="OK34" s="260"/>
      <c r="OL34" s="260"/>
      <c r="OM34" s="260"/>
      <c r="ON34" s="260"/>
      <c r="OO34" s="260"/>
      <c r="OP34" s="260"/>
      <c r="OQ34" s="260"/>
      <c r="OR34" s="260"/>
      <c r="OS34" s="260"/>
      <c r="OT34" s="260"/>
      <c r="OU34" s="260"/>
      <c r="OV34" s="260"/>
      <c r="OW34" s="260"/>
      <c r="OX34" s="260"/>
      <c r="OY34" s="260"/>
      <c r="OZ34" s="260"/>
      <c r="PA34" s="260"/>
      <c r="PB34" s="260"/>
      <c r="PC34" s="260"/>
      <c r="PD34" s="260"/>
      <c r="PE34" s="260"/>
      <c r="PF34" s="260"/>
      <c r="PG34" s="260"/>
      <c r="PH34" s="260"/>
      <c r="PI34" s="260"/>
      <c r="PJ34" s="260"/>
      <c r="PK34" s="260"/>
      <c r="PL34" s="260"/>
      <c r="PM34" s="260"/>
      <c r="PN34" s="260"/>
      <c r="PO34" s="260"/>
      <c r="PP34" s="260"/>
      <c r="PQ34" s="260"/>
      <c r="PR34" s="260"/>
      <c r="PS34" s="260"/>
      <c r="PT34" s="260"/>
      <c r="PU34" s="260"/>
      <c r="PV34" s="260"/>
      <c r="PW34" s="260"/>
      <c r="PX34" s="260"/>
      <c r="PY34" s="260"/>
      <c r="PZ34" s="260"/>
      <c r="QA34" s="260"/>
      <c r="QB34" s="260"/>
      <c r="QC34" s="260"/>
      <c r="QD34" s="260"/>
      <c r="QE34" s="260"/>
      <c r="QF34" s="260"/>
      <c r="QG34" s="260"/>
      <c r="QH34" s="260"/>
      <c r="QI34" s="260"/>
      <c r="QJ34" s="260"/>
      <c r="QK34" s="260"/>
      <c r="QL34" s="260"/>
      <c r="QM34" s="260"/>
      <c r="QN34" s="260"/>
      <c r="QO34" s="260"/>
      <c r="QP34" s="260"/>
      <c r="QQ34" s="260"/>
      <c r="QR34" s="260"/>
      <c r="QS34" s="260"/>
      <c r="QT34" s="260"/>
      <c r="QU34" s="260"/>
      <c r="QV34" s="260"/>
      <c r="QW34" s="260"/>
      <c r="QX34" s="260"/>
      <c r="QY34" s="260"/>
      <c r="QZ34" s="260"/>
      <c r="RA34" s="260"/>
      <c r="RB34" s="260"/>
      <c r="RC34" s="260"/>
      <c r="RD34" s="260"/>
      <c r="RE34" s="260"/>
      <c r="RF34" s="260"/>
      <c r="RG34" s="260"/>
      <c r="RH34" s="260"/>
      <c r="RI34" s="260"/>
      <c r="RJ34" s="260"/>
      <c r="RK34" s="260"/>
      <c r="RL34" s="260"/>
      <c r="RM34" s="260"/>
      <c r="RN34" s="260"/>
      <c r="RO34" s="260"/>
      <c r="RP34" s="260"/>
      <c r="RQ34" s="260"/>
      <c r="RR34" s="260"/>
      <c r="RS34" s="260"/>
      <c r="RT34" s="260"/>
      <c r="RU34" s="260"/>
      <c r="RV34" s="260"/>
      <c r="RW34" s="260"/>
      <c r="RX34" s="260"/>
      <c r="RY34" s="260"/>
      <c r="RZ34" s="260"/>
      <c r="SA34" s="260"/>
      <c r="SB34" s="260"/>
      <c r="SC34" s="260"/>
      <c r="SD34" s="260"/>
      <c r="SE34" s="260"/>
      <c r="SF34" s="260"/>
      <c r="SG34" s="260"/>
      <c r="SH34" s="260"/>
      <c r="SI34" s="260"/>
      <c r="SJ34" s="260"/>
      <c r="SK34" s="260"/>
      <c r="SL34" s="260"/>
      <c r="SM34" s="260"/>
      <c r="SN34" s="260"/>
      <c r="SO34" s="260"/>
      <c r="SP34" s="260"/>
      <c r="SQ34" s="260"/>
      <c r="SR34" s="260"/>
      <c r="SS34" s="260"/>
      <c r="ST34" s="260"/>
      <c r="SU34" s="260"/>
      <c r="SV34" s="260"/>
      <c r="SW34" s="260"/>
      <c r="SX34" s="260"/>
      <c r="SY34" s="260"/>
      <c r="SZ34" s="260"/>
      <c r="TA34" s="260"/>
      <c r="TB34" s="260"/>
      <c r="TC34" s="260"/>
      <c r="TD34" s="260"/>
      <c r="TE34" s="260"/>
      <c r="TF34" s="260"/>
      <c r="TG34" s="260"/>
      <c r="TH34" s="260"/>
      <c r="TI34" s="260"/>
      <c r="TJ34" s="260"/>
      <c r="TK34" s="260"/>
      <c r="TL34" s="260"/>
      <c r="TM34" s="260"/>
      <c r="TN34" s="260"/>
      <c r="TO34" s="260"/>
      <c r="TP34" s="260"/>
      <c r="TQ34" s="260"/>
      <c r="TR34" s="260"/>
      <c r="TS34" s="260"/>
      <c r="TT34" s="260"/>
      <c r="TU34" s="260"/>
      <c r="TV34" s="260"/>
      <c r="TW34" s="260"/>
      <c r="TX34" s="260"/>
      <c r="TY34" s="260"/>
      <c r="TZ34" s="260"/>
      <c r="UA34" s="260"/>
      <c r="UB34" s="260"/>
      <c r="UC34" s="260"/>
      <c r="UD34" s="260"/>
      <c r="UE34" s="260"/>
      <c r="UF34" s="260"/>
      <c r="UG34" s="260"/>
      <c r="UH34" s="260"/>
      <c r="UI34" s="260"/>
      <c r="UJ34" s="260"/>
      <c r="UK34" s="260"/>
      <c r="UL34" s="260"/>
      <c r="UM34" s="260"/>
      <c r="UN34" s="260"/>
      <c r="UO34" s="260"/>
      <c r="UP34" s="260"/>
      <c r="UQ34" s="260"/>
      <c r="UR34" s="260"/>
      <c r="US34" s="260"/>
      <c r="UT34" s="260"/>
      <c r="UU34" s="260"/>
      <c r="UV34" s="260"/>
      <c r="UW34" s="260"/>
      <c r="UX34" s="260"/>
      <c r="UY34" s="260"/>
      <c r="UZ34" s="260"/>
      <c r="VA34" s="260"/>
      <c r="VB34" s="260"/>
      <c r="VC34" s="260"/>
      <c r="VD34" s="260"/>
      <c r="VE34" s="260"/>
      <c r="VF34" s="260"/>
      <c r="VG34" s="260"/>
      <c r="VH34" s="260"/>
      <c r="VI34" s="260"/>
      <c r="VJ34" s="260"/>
      <c r="VK34" s="260"/>
      <c r="VL34" s="260"/>
      <c r="VM34" s="260"/>
      <c r="VN34" s="260"/>
      <c r="VO34" s="260"/>
      <c r="VP34" s="260"/>
      <c r="VQ34" s="260"/>
      <c r="VR34" s="260"/>
      <c r="VS34" s="260"/>
      <c r="VT34" s="260"/>
      <c r="VU34" s="260"/>
      <c r="VV34" s="260"/>
      <c r="VW34" s="260"/>
      <c r="VX34" s="260"/>
      <c r="VY34" s="260"/>
      <c r="VZ34" s="260"/>
      <c r="WA34" s="260"/>
      <c r="WB34" s="260"/>
      <c r="WC34" s="260"/>
      <c r="WD34" s="260"/>
      <c r="WE34" s="260"/>
      <c r="WF34" s="260"/>
      <c r="WG34" s="260"/>
      <c r="WH34" s="260"/>
      <c r="WI34" s="260"/>
      <c r="WJ34" s="260"/>
      <c r="WK34" s="260"/>
      <c r="WL34" s="260"/>
      <c r="WM34" s="260"/>
      <c r="WN34" s="260"/>
      <c r="WO34" s="260"/>
      <c r="WP34" s="260"/>
      <c r="WQ34" s="260"/>
      <c r="WR34" s="260"/>
      <c r="WS34" s="260"/>
      <c r="WT34" s="260"/>
      <c r="WU34" s="260"/>
      <c r="WV34" s="260"/>
      <c r="WW34" s="260"/>
      <c r="WX34" s="260"/>
      <c r="WY34" s="260"/>
      <c r="WZ34" s="260"/>
      <c r="XA34" s="260"/>
      <c r="XB34" s="260"/>
      <c r="XC34" s="260"/>
      <c r="XD34" s="260"/>
      <c r="XE34" s="260"/>
      <c r="XF34" s="260"/>
      <c r="XG34" s="260"/>
      <c r="XH34" s="260"/>
      <c r="XI34" s="260"/>
      <c r="XJ34" s="260"/>
      <c r="XK34" s="260"/>
      <c r="XL34" s="260"/>
      <c r="XM34" s="260"/>
      <c r="XN34" s="260"/>
      <c r="XO34" s="260"/>
      <c r="XP34" s="260"/>
      <c r="XQ34" s="260"/>
      <c r="XR34" s="260"/>
      <c r="XS34" s="260"/>
      <c r="XT34" s="260"/>
      <c r="XU34" s="260"/>
      <c r="XV34" s="260"/>
      <c r="XW34" s="260"/>
      <c r="XX34" s="260"/>
      <c r="XY34" s="260"/>
      <c r="XZ34" s="260"/>
      <c r="YA34" s="260"/>
      <c r="YB34" s="260"/>
      <c r="YC34" s="260"/>
      <c r="YD34" s="260"/>
      <c r="YE34" s="260"/>
      <c r="YF34" s="260"/>
      <c r="YG34" s="260"/>
      <c r="YH34" s="260"/>
      <c r="YI34" s="260"/>
      <c r="YJ34" s="260"/>
      <c r="YK34" s="260"/>
      <c r="YL34" s="260"/>
      <c r="YM34" s="260"/>
      <c r="YN34" s="260"/>
      <c r="YO34" s="260"/>
      <c r="YP34" s="260"/>
      <c r="YQ34" s="260"/>
      <c r="YR34" s="260"/>
      <c r="YS34" s="260"/>
      <c r="YT34" s="260"/>
      <c r="YU34" s="260"/>
      <c r="YV34" s="260"/>
      <c r="YW34" s="260"/>
      <c r="YX34" s="260"/>
      <c r="YY34" s="260"/>
      <c r="YZ34" s="260"/>
      <c r="ZA34" s="260"/>
      <c r="ZB34" s="260"/>
      <c r="ZC34" s="260"/>
      <c r="ZD34" s="260"/>
      <c r="ZE34" s="260"/>
      <c r="ZF34" s="260"/>
      <c r="ZG34" s="260"/>
      <c r="ZH34" s="260"/>
      <c r="ZI34" s="260"/>
      <c r="ZJ34" s="260"/>
      <c r="ZK34" s="260"/>
      <c r="ZL34" s="260"/>
      <c r="ZM34" s="260"/>
      <c r="ZN34" s="260"/>
      <c r="ZO34" s="260"/>
      <c r="ZP34" s="260"/>
      <c r="ZQ34" s="260"/>
      <c r="ZR34" s="260"/>
      <c r="ZS34" s="260"/>
      <c r="ZT34" s="260"/>
      <c r="ZU34" s="260"/>
      <c r="ZV34" s="260"/>
      <c r="ZW34" s="260"/>
      <c r="ZX34" s="260"/>
      <c r="ZY34" s="260"/>
      <c r="ZZ34" s="260"/>
      <c r="AAA34" s="260"/>
      <c r="AAB34" s="260"/>
      <c r="AAC34" s="260"/>
      <c r="AAD34" s="260"/>
      <c r="AAE34" s="260"/>
      <c r="AAF34" s="260"/>
      <c r="AAG34" s="260"/>
      <c r="AAH34" s="260"/>
      <c r="AAI34" s="260"/>
      <c r="AAJ34" s="260"/>
      <c r="AAK34" s="260"/>
      <c r="AAL34" s="260"/>
      <c r="AAM34" s="260"/>
      <c r="AAN34" s="260"/>
      <c r="AAO34" s="260"/>
      <c r="AAP34" s="260"/>
      <c r="AAQ34" s="260"/>
      <c r="AAR34" s="260"/>
      <c r="AAS34" s="260"/>
      <c r="AAT34" s="260"/>
      <c r="AAU34" s="260"/>
      <c r="AAV34" s="260"/>
      <c r="AAW34" s="260"/>
      <c r="AAX34" s="260"/>
      <c r="AAY34" s="260"/>
      <c r="AAZ34" s="260"/>
      <c r="ABA34" s="260"/>
      <c r="ABB34" s="260"/>
      <c r="ABC34" s="260"/>
      <c r="ABD34" s="260"/>
      <c r="ABE34" s="260"/>
      <c r="ABF34" s="260"/>
      <c r="ABG34" s="260"/>
      <c r="ABH34" s="260"/>
      <c r="ABI34" s="260"/>
      <c r="ABJ34" s="260"/>
      <c r="ABK34" s="260"/>
      <c r="ABL34" s="260"/>
      <c r="ABM34" s="260"/>
      <c r="ABN34" s="260"/>
      <c r="ABO34" s="260"/>
      <c r="ABP34" s="260"/>
      <c r="ABQ34" s="260"/>
      <c r="ABR34" s="260"/>
      <c r="ABS34" s="260"/>
      <c r="ABT34" s="260"/>
      <c r="ABU34" s="260"/>
      <c r="ABV34" s="260"/>
      <c r="ABW34" s="260"/>
      <c r="ABX34" s="260"/>
      <c r="ABY34" s="260"/>
      <c r="ABZ34" s="260"/>
      <c r="ACA34" s="260"/>
      <c r="ACB34" s="260"/>
      <c r="ACC34" s="260"/>
      <c r="ACD34" s="260"/>
      <c r="ACE34" s="260"/>
      <c r="ACF34" s="260"/>
      <c r="ACG34" s="260"/>
      <c r="ACH34" s="260"/>
      <c r="ACI34" s="260"/>
      <c r="ACJ34" s="260"/>
      <c r="ACK34" s="260"/>
      <c r="ACL34" s="260"/>
      <c r="ACM34" s="260"/>
      <c r="ACN34" s="260"/>
      <c r="ACO34" s="260"/>
      <c r="ACP34" s="260"/>
      <c r="ACQ34" s="260"/>
      <c r="ACR34" s="260"/>
      <c r="ACS34" s="260"/>
      <c r="ACT34" s="260"/>
      <c r="ACU34" s="260"/>
      <c r="ACV34" s="260"/>
      <c r="ACW34" s="260"/>
      <c r="ACX34" s="260"/>
      <c r="ACY34" s="260"/>
      <c r="ACZ34" s="260"/>
      <c r="ADA34" s="260"/>
      <c r="ADB34" s="260"/>
      <c r="ADC34" s="260"/>
      <c r="ADD34" s="260"/>
      <c r="ADE34" s="260"/>
      <c r="ADF34" s="260"/>
      <c r="ADG34" s="260"/>
      <c r="ADH34" s="260"/>
      <c r="ADI34" s="260"/>
      <c r="ADJ34" s="260"/>
      <c r="ADK34" s="260"/>
      <c r="ADL34" s="260"/>
      <c r="ADM34" s="260"/>
      <c r="ADN34" s="260"/>
      <c r="ADO34" s="260"/>
      <c r="ADP34" s="260"/>
      <c r="ADQ34" s="260"/>
      <c r="ADR34" s="260"/>
      <c r="ADS34" s="260"/>
      <c r="ADT34" s="260"/>
      <c r="ADU34" s="260"/>
      <c r="ADV34" s="260"/>
      <c r="ADW34" s="260"/>
      <c r="ADX34" s="260"/>
      <c r="ADY34" s="260"/>
      <c r="ADZ34" s="260"/>
      <c r="AEA34" s="260"/>
      <c r="AEB34" s="260"/>
      <c r="AEC34" s="260"/>
      <c r="AED34" s="260"/>
      <c r="AEE34" s="260"/>
      <c r="AEF34" s="260"/>
      <c r="AEG34" s="260"/>
      <c r="AEH34" s="260"/>
      <c r="AEI34" s="260"/>
      <c r="AEJ34" s="260"/>
      <c r="AEK34" s="260"/>
      <c r="AEL34" s="260"/>
      <c r="AEM34" s="260"/>
      <c r="AEN34" s="260"/>
      <c r="AEO34" s="260"/>
      <c r="AEP34" s="260"/>
      <c r="AEQ34" s="260"/>
      <c r="AER34" s="260"/>
      <c r="AES34" s="260"/>
      <c r="AET34" s="260"/>
      <c r="AEU34" s="260"/>
      <c r="AEV34" s="260"/>
      <c r="AEW34" s="260"/>
      <c r="AEX34" s="260"/>
      <c r="AEY34" s="260"/>
      <c r="AEZ34" s="260"/>
      <c r="AFA34" s="260"/>
      <c r="AFB34" s="260"/>
      <c r="AFC34" s="260"/>
      <c r="AFD34" s="260"/>
      <c r="AFE34" s="260"/>
      <c r="AFF34" s="260"/>
      <c r="AFG34" s="260"/>
      <c r="AFH34" s="260"/>
      <c r="AFI34" s="260"/>
      <c r="AFJ34" s="260"/>
      <c r="AFK34" s="260"/>
      <c r="AFL34" s="260"/>
      <c r="AFM34" s="260"/>
      <c r="AFN34" s="260"/>
      <c r="AFO34" s="260"/>
      <c r="AFP34" s="260"/>
      <c r="AFQ34" s="260"/>
      <c r="AFR34" s="260"/>
      <c r="AFS34" s="260"/>
      <c r="AFT34" s="260"/>
      <c r="AFU34" s="260"/>
      <c r="AFV34" s="260"/>
      <c r="AFW34" s="260"/>
      <c r="AFX34" s="260"/>
      <c r="AFY34" s="260"/>
      <c r="AFZ34" s="260"/>
      <c r="AGA34" s="260"/>
      <c r="AGB34" s="260"/>
      <c r="AGC34" s="260"/>
      <c r="AGD34" s="260"/>
      <c r="AGE34" s="260"/>
      <c r="AGF34" s="260"/>
      <c r="AGG34" s="260"/>
      <c r="AGH34" s="260"/>
      <c r="AGI34" s="260"/>
      <c r="AGJ34" s="260"/>
      <c r="AGK34" s="260"/>
      <c r="AGL34" s="260"/>
      <c r="AGM34" s="260"/>
      <c r="AGN34" s="260"/>
      <c r="AGO34" s="260"/>
      <c r="AGP34" s="260"/>
      <c r="AGQ34" s="260"/>
      <c r="AGR34" s="260"/>
      <c r="AGS34" s="260"/>
      <c r="AGT34" s="260"/>
      <c r="AGU34" s="260"/>
      <c r="AGV34" s="260"/>
      <c r="AGW34" s="260"/>
      <c r="AGX34" s="260"/>
      <c r="AGY34" s="260"/>
      <c r="AGZ34" s="260"/>
      <c r="AHA34" s="260"/>
      <c r="AHB34" s="260"/>
      <c r="AHC34" s="260"/>
      <c r="AHD34" s="260"/>
      <c r="AHE34" s="260"/>
      <c r="AHF34" s="260"/>
      <c r="AHG34" s="260"/>
      <c r="AHH34" s="260"/>
      <c r="AHI34" s="260"/>
      <c r="AHJ34" s="260"/>
      <c r="AHK34" s="260"/>
      <c r="AHL34" s="260"/>
      <c r="AHM34" s="260"/>
      <c r="AHN34" s="260"/>
      <c r="AHO34" s="260"/>
      <c r="AHP34" s="260"/>
      <c r="AHQ34" s="260"/>
      <c r="AHR34" s="260"/>
      <c r="AHS34" s="260"/>
      <c r="AHT34" s="260"/>
      <c r="AHU34" s="260"/>
      <c r="AHV34" s="260"/>
      <c r="AHW34" s="260"/>
      <c r="AHX34" s="260"/>
      <c r="AHY34" s="260"/>
      <c r="AHZ34" s="260"/>
      <c r="AIA34" s="260"/>
      <c r="AIB34" s="260"/>
      <c r="AIC34" s="260"/>
      <c r="AID34" s="260"/>
      <c r="AIE34" s="260"/>
      <c r="AIF34" s="260"/>
      <c r="AIG34" s="260"/>
      <c r="AIH34" s="260"/>
      <c r="AII34" s="260"/>
      <c r="AIJ34" s="260"/>
      <c r="AIK34" s="260"/>
      <c r="AIL34" s="260"/>
      <c r="AIM34" s="260"/>
      <c r="AIN34" s="260"/>
      <c r="AIO34" s="260"/>
      <c r="AIP34" s="260"/>
      <c r="AIQ34" s="260"/>
      <c r="AIR34" s="260"/>
      <c r="AIS34" s="260"/>
      <c r="AIT34" s="260"/>
      <c r="AIU34" s="260"/>
      <c r="AIV34" s="260"/>
      <c r="AIW34" s="260"/>
      <c r="AIX34" s="260"/>
      <c r="AIY34" s="260"/>
      <c r="AIZ34" s="260"/>
      <c r="AJA34" s="260"/>
      <c r="AJB34" s="260"/>
      <c r="AJC34" s="260"/>
      <c r="AJD34" s="260"/>
      <c r="AJE34" s="260"/>
      <c r="AJF34" s="260"/>
      <c r="AJG34" s="260"/>
      <c r="AJH34" s="260"/>
      <c r="AJI34" s="260"/>
      <c r="AJJ34" s="260"/>
      <c r="AJK34" s="260"/>
      <c r="AJL34" s="260"/>
      <c r="AJM34" s="260"/>
      <c r="AJN34" s="260"/>
      <c r="AJO34" s="260"/>
      <c r="AJP34" s="260"/>
      <c r="AJQ34" s="260"/>
      <c r="AJR34" s="260"/>
      <c r="AJS34" s="260"/>
      <c r="AJT34" s="260"/>
      <c r="AJU34" s="260"/>
      <c r="AJV34" s="260"/>
      <c r="AJW34" s="260"/>
      <c r="AJX34" s="260"/>
      <c r="AJY34" s="260"/>
      <c r="AJZ34" s="260"/>
      <c r="AKA34" s="260"/>
      <c r="AKB34" s="260"/>
      <c r="AKC34" s="260"/>
      <c r="AKD34" s="260"/>
      <c r="AKE34" s="260"/>
      <c r="AKF34" s="260"/>
      <c r="AKG34" s="260"/>
      <c r="AKH34" s="260"/>
      <c r="AKI34" s="260"/>
      <c r="AKJ34" s="260"/>
      <c r="AKK34" s="260"/>
      <c r="AKL34" s="260"/>
      <c r="AKM34" s="260"/>
      <c r="AKN34" s="260"/>
      <c r="AKO34" s="260"/>
      <c r="AKP34" s="260"/>
      <c r="AKQ34" s="260"/>
      <c r="AKR34" s="260"/>
      <c r="AKS34" s="260"/>
      <c r="AKT34" s="260"/>
      <c r="AKU34" s="260"/>
      <c r="AKV34" s="260"/>
      <c r="AKW34" s="260"/>
      <c r="AKX34" s="260"/>
      <c r="AKY34" s="260"/>
      <c r="AKZ34" s="260"/>
      <c r="ALA34" s="260"/>
      <c r="ALB34" s="260"/>
      <c r="ALC34" s="260"/>
      <c r="ALD34" s="260"/>
      <c r="ALE34" s="260"/>
      <c r="ALF34" s="260"/>
      <c r="ALG34" s="260"/>
      <c r="ALH34" s="260"/>
      <c r="ALI34" s="260"/>
      <c r="ALJ34" s="260"/>
      <c r="ALK34" s="260"/>
      <c r="ALL34" s="260"/>
      <c r="ALM34" s="260"/>
      <c r="ALN34" s="260"/>
      <c r="ALO34" s="260"/>
      <c r="ALP34" s="260"/>
      <c r="ALQ34" s="260"/>
      <c r="ALR34" s="260"/>
      <c r="ALS34" s="260"/>
      <c r="ALT34" s="260"/>
      <c r="ALU34" s="260"/>
      <c r="ALV34" s="260"/>
      <c r="ALW34" s="260"/>
      <c r="ALX34" s="260"/>
      <c r="ALY34" s="260"/>
      <c r="ALZ34" s="260"/>
      <c r="AMA34" s="260"/>
      <c r="AMB34" s="260"/>
      <c r="AMC34" s="260"/>
      <c r="AMD34" s="260"/>
      <c r="AME34" s="260"/>
      <c r="AMF34" s="260"/>
      <c r="AMG34" s="260"/>
      <c r="AMH34" s="260"/>
      <c r="AMI34" s="260"/>
      <c r="AMJ34" s="260"/>
      <c r="AMK34" s="260"/>
      <c r="AML34" s="260"/>
      <c r="AMM34" s="260"/>
      <c r="AMN34" s="260"/>
      <c r="AMO34" s="260"/>
      <c r="AMP34" s="260"/>
      <c r="AMQ34" s="260"/>
      <c r="AMR34" s="260"/>
      <c r="AMS34" s="260"/>
      <c r="AMT34" s="260"/>
      <c r="AMU34" s="260"/>
      <c r="AMV34" s="260"/>
      <c r="AMW34" s="260"/>
      <c r="AMX34" s="260"/>
      <c r="AMY34" s="260"/>
      <c r="AMZ34" s="260"/>
      <c r="ANA34" s="260"/>
      <c r="ANB34" s="260"/>
      <c r="ANC34" s="260"/>
      <c r="AND34" s="260"/>
      <c r="ANE34" s="260"/>
      <c r="ANF34" s="260"/>
      <c r="ANG34" s="260"/>
      <c r="ANH34" s="260"/>
      <c r="ANI34" s="260"/>
      <c r="ANJ34" s="260"/>
      <c r="ANK34" s="260"/>
      <c r="ANL34" s="260"/>
      <c r="ANM34" s="260"/>
      <c r="ANN34" s="260"/>
      <c r="ANO34" s="260"/>
      <c r="ANP34" s="260"/>
      <c r="ANQ34" s="260"/>
      <c r="ANR34" s="260"/>
      <c r="ANS34" s="260"/>
      <c r="ANT34" s="260"/>
      <c r="ANU34" s="260"/>
      <c r="ANV34" s="260"/>
      <c r="ANW34" s="260"/>
      <c r="ANX34" s="260"/>
      <c r="ANY34" s="260"/>
      <c r="ANZ34" s="260"/>
      <c r="AOA34" s="260"/>
      <c r="AOB34" s="260"/>
      <c r="AOC34" s="260"/>
      <c r="AOD34" s="260"/>
      <c r="AOE34" s="260"/>
      <c r="AOF34" s="260"/>
      <c r="AOG34" s="260"/>
      <c r="AOH34" s="260"/>
      <c r="AOI34" s="260"/>
      <c r="AOJ34" s="260"/>
      <c r="AOK34" s="260"/>
      <c r="AOL34" s="260"/>
      <c r="AOM34" s="260"/>
      <c r="AON34" s="260"/>
      <c r="AOO34" s="260"/>
      <c r="AOP34" s="260"/>
      <c r="AOQ34" s="260"/>
      <c r="AOR34" s="260"/>
      <c r="AOS34" s="260"/>
      <c r="AOT34" s="260"/>
      <c r="AOU34" s="260"/>
      <c r="AOV34" s="260"/>
      <c r="AOW34" s="260"/>
      <c r="AOX34" s="260"/>
      <c r="AOY34" s="260"/>
      <c r="AOZ34" s="260"/>
      <c r="APA34" s="260"/>
      <c r="APB34" s="260"/>
      <c r="APC34" s="260"/>
      <c r="APD34" s="260"/>
      <c r="APE34" s="260"/>
      <c r="APF34" s="260"/>
      <c r="APG34" s="260"/>
      <c r="APH34" s="260"/>
      <c r="API34" s="260"/>
      <c r="APJ34" s="260"/>
      <c r="APK34" s="260"/>
      <c r="APL34" s="260"/>
      <c r="APM34" s="260"/>
      <c r="APN34" s="260"/>
      <c r="APO34" s="260"/>
      <c r="APP34" s="260"/>
      <c r="APQ34" s="260"/>
      <c r="APR34" s="260"/>
      <c r="APS34" s="260"/>
      <c r="APT34" s="260"/>
      <c r="APU34" s="260"/>
      <c r="APV34" s="260"/>
      <c r="APW34" s="260"/>
      <c r="APX34" s="260"/>
      <c r="APY34" s="260"/>
      <c r="APZ34" s="260"/>
      <c r="AQA34" s="260"/>
      <c r="AQB34" s="260"/>
      <c r="AQC34" s="260"/>
      <c r="AQD34" s="260"/>
      <c r="AQE34" s="260"/>
      <c r="AQF34" s="260"/>
      <c r="AQG34" s="260"/>
      <c r="AQH34" s="260"/>
      <c r="AQI34" s="260"/>
      <c r="AQJ34" s="260"/>
      <c r="AQK34" s="260"/>
      <c r="AQL34" s="260"/>
      <c r="AQM34" s="260"/>
      <c r="AQN34" s="260"/>
      <c r="AQO34" s="260"/>
      <c r="AQP34" s="260"/>
      <c r="AQQ34" s="260"/>
      <c r="AQR34" s="260"/>
      <c r="AQS34" s="260"/>
      <c r="AQT34" s="260"/>
      <c r="AQU34" s="260"/>
      <c r="AQV34" s="260"/>
      <c r="AQW34" s="260"/>
      <c r="AQX34" s="260"/>
      <c r="AQY34" s="260"/>
      <c r="AQZ34" s="260"/>
      <c r="ARA34" s="260"/>
      <c r="ARB34" s="260"/>
      <c r="ARC34" s="260"/>
      <c r="ARD34" s="260"/>
      <c r="ARE34" s="260"/>
      <c r="ARF34" s="260"/>
      <c r="ARG34" s="260"/>
      <c r="ARH34" s="260"/>
      <c r="ARI34" s="260"/>
      <c r="ARJ34" s="260"/>
      <c r="ARK34" s="260"/>
      <c r="ARL34" s="260"/>
      <c r="ARM34" s="260"/>
      <c r="ARN34" s="260"/>
      <c r="ARO34" s="260"/>
      <c r="ARP34" s="260"/>
      <c r="ARQ34" s="260"/>
      <c r="ARR34" s="260"/>
      <c r="ARS34" s="260"/>
      <c r="ART34" s="260"/>
      <c r="ARU34" s="260"/>
      <c r="ARV34" s="260"/>
      <c r="ARW34" s="260"/>
      <c r="ARX34" s="260"/>
      <c r="ARY34" s="260"/>
      <c r="ARZ34" s="260"/>
      <c r="ASA34" s="260"/>
      <c r="ASB34" s="260"/>
      <c r="ASC34" s="260"/>
      <c r="ASD34" s="260"/>
      <c r="ASE34" s="260"/>
      <c r="ASF34" s="260"/>
      <c r="ASG34" s="260"/>
      <c r="ASH34" s="260"/>
      <c r="ASI34" s="260"/>
      <c r="ASJ34" s="260"/>
      <c r="ASK34" s="260"/>
      <c r="ASL34" s="260"/>
      <c r="ASM34" s="260"/>
      <c r="ASN34" s="260"/>
      <c r="ASO34" s="260"/>
      <c r="ASP34" s="260"/>
      <c r="ASQ34" s="260"/>
      <c r="ASR34" s="260"/>
      <c r="ASS34" s="260"/>
      <c r="AST34" s="260"/>
      <c r="ASU34" s="260"/>
      <c r="ASV34" s="260"/>
      <c r="ASW34" s="260"/>
      <c r="ASX34" s="260"/>
      <c r="ASY34" s="260"/>
      <c r="ASZ34" s="260"/>
      <c r="ATA34" s="260"/>
      <c r="ATB34" s="260"/>
      <c r="ATC34" s="260"/>
      <c r="ATD34" s="260"/>
      <c r="ATE34" s="260"/>
      <c r="ATF34" s="260"/>
      <c r="ATG34" s="260"/>
      <c r="ATH34" s="260"/>
      <c r="ATI34" s="260"/>
      <c r="ATJ34" s="260"/>
      <c r="ATK34" s="260"/>
      <c r="ATL34" s="260"/>
      <c r="ATM34" s="260"/>
      <c r="ATN34" s="260"/>
      <c r="ATO34" s="260"/>
      <c r="ATP34" s="260"/>
      <c r="ATQ34" s="260"/>
      <c r="ATR34" s="260"/>
      <c r="ATS34" s="260"/>
      <c r="ATT34" s="260"/>
      <c r="ATU34" s="260"/>
      <c r="ATV34" s="260"/>
      <c r="ATW34" s="260"/>
      <c r="ATX34" s="260"/>
      <c r="ATY34" s="260"/>
      <c r="ATZ34" s="260"/>
      <c r="AUA34" s="260"/>
      <c r="AUB34" s="260"/>
      <c r="AUC34" s="260"/>
      <c r="AUD34" s="260"/>
      <c r="AUE34" s="260"/>
      <c r="AUF34" s="260"/>
      <c r="AUG34" s="260"/>
      <c r="AUH34" s="260"/>
      <c r="AUI34" s="260"/>
      <c r="AUJ34" s="260"/>
      <c r="AUK34" s="260"/>
      <c r="AUL34" s="260"/>
      <c r="AUM34" s="260"/>
      <c r="AUN34" s="260"/>
      <c r="AUO34" s="260"/>
      <c r="AUP34" s="260"/>
      <c r="AUQ34" s="260"/>
      <c r="AUR34" s="260"/>
      <c r="AUS34" s="260"/>
      <c r="AUT34" s="260"/>
      <c r="AUU34" s="260"/>
      <c r="AUV34" s="260"/>
      <c r="AUW34" s="260"/>
      <c r="AUX34" s="260"/>
      <c r="AUY34" s="260"/>
      <c r="AUZ34" s="260"/>
      <c r="AVA34" s="260"/>
      <c r="AVB34" s="260"/>
      <c r="AVC34" s="260"/>
      <c r="AVD34" s="260"/>
      <c r="AVE34" s="260"/>
      <c r="AVF34" s="260"/>
      <c r="AVG34" s="260"/>
      <c r="AVH34" s="260"/>
      <c r="AVI34" s="260"/>
      <c r="AVJ34" s="260"/>
      <c r="AVK34" s="260"/>
      <c r="AVL34" s="260"/>
      <c r="AVM34" s="260"/>
      <c r="AVN34" s="260"/>
      <c r="AVO34" s="260"/>
      <c r="AVP34" s="260"/>
      <c r="AVQ34" s="260"/>
      <c r="AVR34" s="260"/>
      <c r="AVS34" s="260"/>
      <c r="AVT34" s="260"/>
      <c r="AVU34" s="260"/>
      <c r="AVV34" s="260"/>
      <c r="AVW34" s="260"/>
      <c r="AVX34" s="260"/>
      <c r="AVY34" s="260"/>
      <c r="AVZ34" s="260"/>
      <c r="AWA34" s="260"/>
      <c r="AWB34" s="260"/>
      <c r="AWC34" s="260"/>
      <c r="AWD34" s="260"/>
      <c r="AWE34" s="260"/>
      <c r="AWF34" s="260"/>
      <c r="AWG34" s="260"/>
      <c r="AWH34" s="260"/>
      <c r="AWI34" s="260"/>
      <c r="AWJ34" s="260"/>
      <c r="AWK34" s="260"/>
      <c r="AWL34" s="260"/>
      <c r="AWM34" s="260"/>
      <c r="AWN34" s="260"/>
      <c r="AWO34" s="260"/>
      <c r="AWP34" s="260"/>
      <c r="AWQ34" s="260"/>
      <c r="AWR34" s="260"/>
      <c r="AWS34" s="260"/>
      <c r="AWT34" s="260"/>
      <c r="AWU34" s="260"/>
      <c r="AWV34" s="260"/>
      <c r="AWW34" s="260"/>
      <c r="AWX34" s="260"/>
      <c r="AWY34" s="260"/>
      <c r="AWZ34" s="260"/>
      <c r="AXA34" s="260"/>
      <c r="AXB34" s="260"/>
      <c r="AXC34" s="260"/>
      <c r="AXD34" s="260"/>
      <c r="AXE34" s="260"/>
      <c r="AXF34" s="260"/>
      <c r="AXG34" s="260"/>
      <c r="AXH34" s="260"/>
      <c r="AXI34" s="260"/>
      <c r="AXJ34" s="260"/>
      <c r="AXK34" s="260"/>
      <c r="AXL34" s="260"/>
      <c r="AXM34" s="260"/>
      <c r="AXN34" s="260"/>
      <c r="AXO34" s="260"/>
      <c r="AXP34" s="260"/>
      <c r="AXQ34" s="260"/>
      <c r="AXR34" s="260"/>
      <c r="AXS34" s="260"/>
      <c r="AXT34" s="260"/>
      <c r="AXU34" s="260"/>
      <c r="AXV34" s="260"/>
      <c r="AXW34" s="260"/>
      <c r="AXX34" s="260"/>
      <c r="AXY34" s="260"/>
      <c r="AXZ34" s="260"/>
      <c r="AYA34" s="260"/>
      <c r="AYB34" s="260"/>
      <c r="AYC34" s="260"/>
      <c r="AYD34" s="260"/>
      <c r="AYE34" s="260"/>
      <c r="AYF34" s="260"/>
      <c r="AYG34" s="260"/>
      <c r="AYH34" s="260"/>
      <c r="AYI34" s="260"/>
      <c r="AYJ34" s="260"/>
      <c r="AYK34" s="260"/>
      <c r="AYL34" s="260"/>
      <c r="AYM34" s="260"/>
      <c r="AYN34" s="260"/>
      <c r="AYO34" s="260"/>
      <c r="AYP34" s="260"/>
      <c r="AYQ34" s="260"/>
      <c r="AYR34" s="260"/>
      <c r="AYS34" s="260"/>
      <c r="AYT34" s="260"/>
      <c r="AYU34" s="260"/>
      <c r="AYV34" s="260"/>
      <c r="AYW34" s="260"/>
      <c r="AYX34" s="260"/>
      <c r="AYY34" s="260"/>
      <c r="AYZ34" s="260"/>
      <c r="AZA34" s="260"/>
      <c r="AZB34" s="260"/>
      <c r="AZC34" s="260"/>
      <c r="AZD34" s="260"/>
      <c r="AZE34" s="260"/>
      <c r="AZF34" s="260"/>
      <c r="AZG34" s="260"/>
      <c r="AZH34" s="260"/>
      <c r="AZI34" s="260"/>
      <c r="AZJ34" s="260"/>
      <c r="AZK34" s="260"/>
      <c r="AZL34" s="260"/>
      <c r="AZM34" s="260"/>
      <c r="AZN34" s="260"/>
      <c r="AZO34" s="260"/>
      <c r="AZP34" s="260"/>
      <c r="AZQ34" s="260"/>
      <c r="AZR34" s="260"/>
      <c r="AZS34" s="260"/>
      <c r="AZT34" s="260"/>
      <c r="AZU34" s="260"/>
      <c r="AZV34" s="260"/>
      <c r="AZW34" s="260"/>
      <c r="AZX34" s="260"/>
      <c r="AZY34" s="260"/>
      <c r="AZZ34" s="260"/>
      <c r="BAA34" s="260"/>
      <c r="BAB34" s="260"/>
      <c r="BAC34" s="260"/>
      <c r="BAD34" s="260"/>
      <c r="BAE34" s="260"/>
      <c r="BAF34" s="260"/>
      <c r="BAG34" s="260"/>
      <c r="BAH34" s="260"/>
      <c r="BAI34" s="260"/>
      <c r="BAJ34" s="260"/>
      <c r="BAK34" s="260"/>
      <c r="BAL34" s="260"/>
      <c r="BAM34" s="260"/>
      <c r="BAN34" s="260"/>
      <c r="BAO34" s="260"/>
      <c r="BAP34" s="260"/>
      <c r="BAQ34" s="260"/>
      <c r="BAR34" s="260"/>
      <c r="BAS34" s="260"/>
      <c r="BAT34" s="260"/>
      <c r="BAU34" s="260"/>
      <c r="BAV34" s="260"/>
      <c r="BAW34" s="260"/>
      <c r="BAX34" s="260"/>
      <c r="BAY34" s="260"/>
      <c r="BAZ34" s="260"/>
      <c r="BBA34" s="260"/>
      <c r="BBB34" s="260"/>
      <c r="BBC34" s="260"/>
      <c r="BBD34" s="260"/>
      <c r="BBE34" s="260"/>
      <c r="BBF34" s="260"/>
      <c r="BBG34" s="260"/>
      <c r="BBH34" s="260"/>
      <c r="BBI34" s="260"/>
      <c r="BBJ34" s="260"/>
      <c r="BBK34" s="260"/>
      <c r="BBL34" s="260"/>
      <c r="BBM34" s="260"/>
      <c r="BBN34" s="260"/>
      <c r="BBO34" s="260"/>
      <c r="BBP34" s="260"/>
      <c r="BBQ34" s="260"/>
      <c r="BBR34" s="260"/>
      <c r="BBS34" s="260"/>
      <c r="BBT34" s="260"/>
      <c r="BBU34" s="260"/>
      <c r="BBV34" s="260"/>
      <c r="BBW34" s="260"/>
      <c r="BBX34" s="260"/>
      <c r="BBY34" s="260"/>
      <c r="BBZ34" s="260"/>
      <c r="BCA34" s="260"/>
      <c r="BCB34" s="260"/>
      <c r="BCC34" s="260"/>
      <c r="BCD34" s="260"/>
      <c r="BCE34" s="260"/>
      <c r="BCF34" s="260"/>
      <c r="BCG34" s="260"/>
      <c r="BCH34" s="260"/>
      <c r="BCI34" s="260"/>
      <c r="BCJ34" s="260"/>
      <c r="BCK34" s="260"/>
      <c r="BCL34" s="260"/>
      <c r="BCM34" s="260"/>
      <c r="BCN34" s="260"/>
      <c r="BCO34" s="260"/>
      <c r="BCP34" s="260"/>
      <c r="BCQ34" s="260"/>
      <c r="BCR34" s="260"/>
      <c r="BCS34" s="260"/>
      <c r="BCT34" s="260"/>
      <c r="BCU34" s="260"/>
      <c r="BCV34" s="260"/>
      <c r="BCW34" s="260"/>
      <c r="BCX34" s="260"/>
      <c r="BCY34" s="260"/>
      <c r="BCZ34" s="260"/>
      <c r="BDA34" s="260"/>
      <c r="BDB34" s="260"/>
      <c r="BDC34" s="260"/>
      <c r="BDD34" s="260"/>
      <c r="BDE34" s="260"/>
      <c r="BDF34" s="260"/>
      <c r="BDG34" s="260"/>
      <c r="BDH34" s="260"/>
      <c r="BDI34" s="260"/>
      <c r="BDJ34" s="260"/>
      <c r="BDK34" s="260"/>
      <c r="BDL34" s="260"/>
      <c r="BDM34" s="260"/>
      <c r="BDN34" s="260"/>
      <c r="BDO34" s="260"/>
      <c r="BDP34" s="260"/>
      <c r="BDQ34" s="260"/>
      <c r="BDR34" s="260"/>
      <c r="BDS34" s="260"/>
      <c r="BDT34" s="260"/>
      <c r="BDU34" s="260"/>
      <c r="BDV34" s="260"/>
      <c r="BDW34" s="260"/>
      <c r="BDX34" s="260"/>
      <c r="BDY34" s="260"/>
      <c r="BDZ34" s="260"/>
      <c r="BEA34" s="260"/>
      <c r="BEB34" s="260"/>
      <c r="BEC34" s="260"/>
      <c r="BED34" s="260"/>
      <c r="BEE34" s="260"/>
      <c r="BEF34" s="260"/>
      <c r="BEG34" s="260"/>
      <c r="BEH34" s="260"/>
      <c r="BEI34" s="260"/>
      <c r="BEJ34" s="260"/>
      <c r="BEK34" s="260"/>
      <c r="BEL34" s="260"/>
      <c r="BEM34" s="260"/>
      <c r="BEN34" s="260"/>
      <c r="BEO34" s="260"/>
      <c r="BEP34" s="260"/>
      <c r="BEQ34" s="260"/>
      <c r="BER34" s="260"/>
      <c r="BES34" s="260"/>
      <c r="BET34" s="260"/>
      <c r="BEU34" s="260"/>
      <c r="BEV34" s="260"/>
      <c r="BEW34" s="260"/>
      <c r="BEX34" s="260"/>
      <c r="BEY34" s="260"/>
      <c r="BEZ34" s="260"/>
      <c r="BFA34" s="260"/>
      <c r="BFB34" s="260"/>
      <c r="BFC34" s="260"/>
      <c r="BFD34" s="260"/>
      <c r="BFE34" s="260"/>
      <c r="BFF34" s="260"/>
      <c r="BFG34" s="260"/>
      <c r="BFH34" s="260"/>
      <c r="BFI34" s="260"/>
      <c r="BFJ34" s="260"/>
      <c r="BFK34" s="260"/>
      <c r="BFL34" s="260"/>
      <c r="BFM34" s="260"/>
      <c r="BFN34" s="260"/>
      <c r="BFO34" s="260"/>
      <c r="BFP34" s="260"/>
      <c r="BFQ34" s="260"/>
      <c r="BFR34" s="260"/>
      <c r="BFS34" s="260"/>
      <c r="BFT34" s="260"/>
      <c r="BFU34" s="260"/>
      <c r="BFV34" s="260"/>
      <c r="BFW34" s="260"/>
      <c r="BFX34" s="260"/>
      <c r="BFY34" s="260"/>
      <c r="BFZ34" s="260"/>
      <c r="BGA34" s="260"/>
      <c r="BGB34" s="260"/>
      <c r="BGC34" s="260"/>
      <c r="BGD34" s="260"/>
      <c r="BGE34" s="260"/>
      <c r="BGF34" s="260"/>
      <c r="BGG34" s="260"/>
      <c r="BGH34" s="260"/>
      <c r="BGI34" s="260"/>
      <c r="BGJ34" s="260"/>
      <c r="BGK34" s="260"/>
      <c r="BGL34" s="260"/>
      <c r="BGM34" s="260"/>
      <c r="BGN34" s="260"/>
      <c r="BGO34" s="260"/>
      <c r="BGP34" s="260"/>
      <c r="BGQ34" s="260"/>
      <c r="BGR34" s="260"/>
      <c r="BGS34" s="260"/>
      <c r="BGT34" s="260"/>
      <c r="BGU34" s="260"/>
      <c r="BGV34" s="260"/>
      <c r="BGW34" s="260"/>
      <c r="BGX34" s="260"/>
      <c r="BGY34" s="260"/>
      <c r="BGZ34" s="260"/>
      <c r="BHA34" s="260"/>
      <c r="BHB34" s="260"/>
      <c r="BHC34" s="260"/>
      <c r="BHD34" s="260"/>
      <c r="BHE34" s="260"/>
      <c r="BHF34" s="260"/>
      <c r="BHG34" s="260"/>
      <c r="BHH34" s="260"/>
      <c r="BHI34" s="260"/>
      <c r="BHJ34" s="260"/>
      <c r="BHK34" s="260"/>
      <c r="BHL34" s="260"/>
      <c r="BHM34" s="260"/>
      <c r="BHN34" s="260"/>
      <c r="BHO34" s="260"/>
      <c r="BHP34" s="260"/>
      <c r="BHQ34" s="260"/>
      <c r="BHR34" s="260"/>
      <c r="BHS34" s="260"/>
      <c r="BHT34" s="260"/>
      <c r="BHU34" s="260"/>
      <c r="BHV34" s="260"/>
      <c r="BHW34" s="260"/>
      <c r="BHX34" s="260"/>
      <c r="BHY34" s="260"/>
      <c r="BHZ34" s="260"/>
      <c r="BIA34" s="260"/>
      <c r="BIB34" s="260"/>
      <c r="BIC34" s="260"/>
      <c r="BID34" s="260"/>
      <c r="BIE34" s="260"/>
      <c r="BIF34" s="260"/>
      <c r="BIG34" s="260"/>
      <c r="BIH34" s="260"/>
      <c r="BII34" s="260"/>
      <c r="BIJ34" s="260"/>
      <c r="BIK34" s="260"/>
      <c r="BIL34" s="260"/>
      <c r="BIM34" s="260"/>
      <c r="BIN34" s="260"/>
      <c r="BIO34" s="260"/>
      <c r="BIP34" s="260"/>
      <c r="BIQ34" s="260"/>
      <c r="BIR34" s="260"/>
      <c r="BIS34" s="260"/>
      <c r="BIT34" s="260"/>
      <c r="BIU34" s="260"/>
      <c r="BIV34" s="260"/>
      <c r="BIW34" s="260"/>
      <c r="BIX34" s="260"/>
      <c r="BIY34" s="260"/>
      <c r="BIZ34" s="260"/>
      <c r="BJA34" s="260"/>
      <c r="BJB34" s="260"/>
      <c r="BJC34" s="260"/>
      <c r="BJD34" s="260"/>
      <c r="BJE34" s="260"/>
      <c r="BJF34" s="260"/>
      <c r="BJG34" s="260"/>
      <c r="BJH34" s="260"/>
      <c r="BJI34" s="260"/>
      <c r="BJJ34" s="260"/>
      <c r="BJK34" s="260"/>
      <c r="BJL34" s="260"/>
      <c r="BJM34" s="260"/>
      <c r="BJN34" s="260"/>
      <c r="BJO34" s="260"/>
      <c r="BJP34" s="260"/>
      <c r="BJQ34" s="260"/>
      <c r="BJR34" s="260"/>
      <c r="BJS34" s="260"/>
      <c r="BJT34" s="260"/>
      <c r="BJU34" s="260"/>
      <c r="BJV34" s="260"/>
      <c r="BJW34" s="260"/>
      <c r="BJX34" s="260"/>
      <c r="BJY34" s="260"/>
      <c r="BJZ34" s="260"/>
      <c r="BKA34" s="260"/>
      <c r="BKB34" s="260"/>
      <c r="BKC34" s="260"/>
      <c r="BKD34" s="260"/>
      <c r="BKE34" s="260"/>
      <c r="BKF34" s="260"/>
      <c r="BKG34" s="260"/>
      <c r="BKH34" s="260"/>
      <c r="BKI34" s="260"/>
      <c r="BKJ34" s="260"/>
      <c r="BKK34" s="260"/>
      <c r="BKL34" s="260"/>
      <c r="BKM34" s="260"/>
      <c r="BKN34" s="260"/>
      <c r="BKO34" s="260"/>
      <c r="BKP34" s="260"/>
      <c r="BKQ34" s="260"/>
      <c r="BKR34" s="260"/>
      <c r="BKS34" s="260"/>
      <c r="BKT34" s="260"/>
      <c r="BKU34" s="260"/>
      <c r="BKV34" s="260"/>
      <c r="BKW34" s="260"/>
      <c r="BKX34" s="260"/>
      <c r="BKY34" s="260"/>
      <c r="BKZ34" s="260"/>
      <c r="BLA34" s="260"/>
      <c r="BLB34" s="260"/>
      <c r="BLC34" s="260"/>
      <c r="BLD34" s="260"/>
      <c r="BLE34" s="260"/>
      <c r="BLF34" s="260"/>
      <c r="BLG34" s="260"/>
      <c r="BLH34" s="260"/>
      <c r="BLI34" s="260"/>
      <c r="BLJ34" s="260"/>
      <c r="BLK34" s="260"/>
      <c r="BLL34" s="260"/>
      <c r="BLM34" s="260"/>
      <c r="BLN34" s="260"/>
      <c r="BLO34" s="260"/>
      <c r="BLP34" s="260"/>
      <c r="BLQ34" s="260"/>
      <c r="BLR34" s="260"/>
      <c r="BLS34" s="260"/>
      <c r="BLT34" s="260"/>
      <c r="BLU34" s="260"/>
      <c r="BLV34" s="260"/>
      <c r="BLW34" s="260"/>
      <c r="BLX34" s="260"/>
      <c r="BLY34" s="260"/>
      <c r="BLZ34" s="260"/>
      <c r="BMA34" s="260"/>
      <c r="BMB34" s="260"/>
      <c r="BMC34" s="260"/>
      <c r="BMD34" s="260"/>
      <c r="BME34" s="260"/>
      <c r="BMF34" s="260"/>
      <c r="BMG34" s="260"/>
      <c r="BMH34" s="260"/>
      <c r="BMI34" s="260"/>
      <c r="BMJ34" s="260"/>
      <c r="BMK34" s="260"/>
      <c r="BML34" s="260"/>
      <c r="BMM34" s="260"/>
      <c r="BMN34" s="260"/>
      <c r="BMO34" s="260"/>
      <c r="BMP34" s="260"/>
      <c r="BMQ34" s="260"/>
      <c r="BMR34" s="260"/>
      <c r="BMS34" s="260"/>
      <c r="BMT34" s="260"/>
      <c r="BMU34" s="260"/>
      <c r="BMV34" s="260"/>
      <c r="BMW34" s="260"/>
      <c r="BMX34" s="260"/>
      <c r="BMY34" s="260"/>
      <c r="BMZ34" s="260"/>
      <c r="BNA34" s="260"/>
      <c r="BNB34" s="260"/>
      <c r="BNC34" s="260"/>
      <c r="BND34" s="260"/>
      <c r="BNE34" s="260"/>
      <c r="BNF34" s="260"/>
      <c r="BNG34" s="260"/>
      <c r="BNH34" s="260"/>
      <c r="BNI34" s="260"/>
      <c r="BNJ34" s="260"/>
      <c r="BNK34" s="260"/>
      <c r="BNL34" s="260"/>
      <c r="BNM34" s="260"/>
      <c r="BNN34" s="260"/>
      <c r="BNO34" s="260"/>
      <c r="BNP34" s="260"/>
      <c r="BNQ34" s="260"/>
      <c r="BNR34" s="260"/>
      <c r="BNS34" s="260"/>
      <c r="BNT34" s="260"/>
      <c r="BNU34" s="260"/>
      <c r="BNV34" s="260"/>
      <c r="BNW34" s="260"/>
      <c r="BNX34" s="260"/>
      <c r="BNY34" s="260"/>
      <c r="BNZ34" s="260"/>
      <c r="BOA34" s="260"/>
      <c r="BOB34" s="260"/>
      <c r="BOC34" s="260"/>
      <c r="BOD34" s="260"/>
      <c r="BOE34" s="260"/>
      <c r="BOF34" s="260"/>
      <c r="BOG34" s="260"/>
      <c r="BOH34" s="260"/>
      <c r="BOI34" s="260"/>
      <c r="BOJ34" s="260"/>
      <c r="BOK34" s="260"/>
      <c r="BOL34" s="260"/>
      <c r="BOM34" s="260"/>
      <c r="BON34" s="260"/>
      <c r="BOO34" s="260"/>
      <c r="BOP34" s="260"/>
      <c r="BOQ34" s="260"/>
      <c r="BOR34" s="260"/>
      <c r="BOS34" s="260"/>
      <c r="BOT34" s="260"/>
      <c r="BOU34" s="260"/>
      <c r="BOV34" s="260"/>
      <c r="BOW34" s="260"/>
      <c r="BOX34" s="260"/>
      <c r="BOY34" s="260"/>
      <c r="BOZ34" s="260"/>
      <c r="BPA34" s="260"/>
      <c r="BPB34" s="260"/>
      <c r="BPC34" s="260"/>
      <c r="BPD34" s="260"/>
      <c r="BPE34" s="260"/>
      <c r="BPF34" s="260"/>
      <c r="BPG34" s="260"/>
      <c r="BPH34" s="260"/>
      <c r="BPI34" s="260"/>
      <c r="BPJ34" s="260"/>
      <c r="BPK34" s="260"/>
      <c r="BPL34" s="260"/>
      <c r="BPM34" s="260"/>
      <c r="BPN34" s="260"/>
      <c r="BPO34" s="260"/>
      <c r="BPP34" s="260"/>
      <c r="BPQ34" s="260"/>
      <c r="BPR34" s="260"/>
      <c r="BPS34" s="260"/>
      <c r="BPT34" s="260"/>
      <c r="BPU34" s="260"/>
      <c r="BPV34" s="260"/>
      <c r="BPW34" s="260"/>
      <c r="BPX34" s="260"/>
      <c r="BPY34" s="260"/>
      <c r="BPZ34" s="260"/>
      <c r="BQA34" s="260"/>
      <c r="BQB34" s="260"/>
      <c r="BQC34" s="260"/>
      <c r="BQD34" s="260"/>
      <c r="BQE34" s="260"/>
      <c r="BQF34" s="260"/>
      <c r="BQG34" s="260"/>
      <c r="BQH34" s="260"/>
      <c r="BQI34" s="260"/>
      <c r="BQJ34" s="260"/>
      <c r="BQK34" s="260"/>
      <c r="BQL34" s="260"/>
      <c r="BQM34" s="260"/>
      <c r="BQN34" s="260"/>
      <c r="BQO34" s="260"/>
      <c r="BQP34" s="260"/>
      <c r="BQQ34" s="260"/>
      <c r="BQR34" s="260"/>
      <c r="BQS34" s="260"/>
      <c r="BQT34" s="260"/>
      <c r="BQU34" s="260"/>
      <c r="BQV34" s="260"/>
      <c r="BQW34" s="260"/>
      <c r="BQX34" s="260"/>
      <c r="BQY34" s="260"/>
      <c r="BQZ34" s="260"/>
      <c r="BRA34" s="260"/>
      <c r="BRB34" s="260"/>
      <c r="BRC34" s="260"/>
      <c r="BRD34" s="260"/>
      <c r="BRE34" s="260"/>
      <c r="BRF34" s="260"/>
      <c r="BRG34" s="260"/>
      <c r="BRH34" s="260"/>
      <c r="BRI34" s="260"/>
      <c r="BRJ34" s="260"/>
      <c r="BRK34" s="260"/>
      <c r="BRL34" s="260"/>
      <c r="BRM34" s="260"/>
      <c r="BRN34" s="260"/>
      <c r="BRO34" s="260"/>
      <c r="BRP34" s="260"/>
      <c r="BRQ34" s="260"/>
      <c r="BRR34" s="260"/>
      <c r="BRS34" s="260"/>
      <c r="BRT34" s="260"/>
      <c r="BRU34" s="260"/>
      <c r="BRV34" s="260"/>
      <c r="BRW34" s="260"/>
      <c r="BRX34" s="260"/>
      <c r="BRY34" s="260"/>
      <c r="BRZ34" s="260"/>
      <c r="BSA34" s="260"/>
      <c r="BSB34" s="260"/>
      <c r="BSC34" s="260"/>
      <c r="BSD34" s="260"/>
      <c r="BSE34" s="260"/>
      <c r="BSF34" s="260"/>
      <c r="BSG34" s="260"/>
      <c r="BSH34" s="260"/>
      <c r="BSI34" s="260"/>
      <c r="BSJ34" s="260"/>
      <c r="BSK34" s="260"/>
      <c r="BSL34" s="260"/>
      <c r="BSM34" s="260"/>
      <c r="BSN34" s="260"/>
      <c r="BSO34" s="260"/>
      <c r="BSP34" s="260"/>
      <c r="BSQ34" s="260"/>
      <c r="BSR34" s="260"/>
      <c r="BSS34" s="260"/>
      <c r="BST34" s="260"/>
      <c r="BSU34" s="260"/>
      <c r="BSV34" s="260"/>
      <c r="BSW34" s="260"/>
      <c r="BSX34" s="260"/>
      <c r="BSY34" s="260"/>
      <c r="BSZ34" s="260"/>
      <c r="BTA34" s="260"/>
      <c r="BTB34" s="260"/>
      <c r="BTC34" s="260"/>
      <c r="BTD34" s="260"/>
      <c r="BTE34" s="260"/>
      <c r="BTF34" s="260"/>
      <c r="BTG34" s="260"/>
      <c r="BTH34" s="260"/>
      <c r="BTI34" s="260"/>
      <c r="BTJ34" s="260"/>
      <c r="BTK34" s="260"/>
      <c r="BTL34" s="260"/>
      <c r="BTM34" s="260"/>
      <c r="BTN34" s="260"/>
      <c r="BTO34" s="260"/>
      <c r="BTP34" s="260"/>
      <c r="BTQ34" s="260"/>
      <c r="BTR34" s="260"/>
      <c r="BTS34" s="260"/>
      <c r="BTT34" s="260"/>
      <c r="BTU34" s="260"/>
      <c r="BTV34" s="260"/>
      <c r="BTW34" s="260"/>
      <c r="BTX34" s="260"/>
      <c r="BTY34" s="260"/>
      <c r="BTZ34" s="260"/>
      <c r="BUA34" s="260"/>
      <c r="BUB34" s="260"/>
      <c r="BUC34" s="260"/>
      <c r="BUD34" s="260"/>
      <c r="BUE34" s="260"/>
      <c r="BUF34" s="260"/>
      <c r="BUG34" s="260"/>
      <c r="BUH34" s="260"/>
      <c r="BUI34" s="260"/>
      <c r="BUJ34" s="260"/>
      <c r="BUK34" s="260"/>
      <c r="BUL34" s="260"/>
      <c r="BUM34" s="260"/>
      <c r="BUN34" s="260"/>
      <c r="BUO34" s="260"/>
      <c r="BUP34" s="260"/>
      <c r="BUQ34" s="260"/>
      <c r="BUR34" s="260"/>
      <c r="BUS34" s="260"/>
      <c r="BUT34" s="260"/>
      <c r="BUU34" s="260"/>
      <c r="BUV34" s="260"/>
      <c r="BUW34" s="260"/>
      <c r="BUX34" s="260"/>
      <c r="BUY34" s="260"/>
      <c r="BUZ34" s="260"/>
      <c r="BVA34" s="260"/>
      <c r="BVB34" s="260"/>
      <c r="BVC34" s="260"/>
      <c r="BVD34" s="260"/>
      <c r="BVE34" s="260"/>
      <c r="BVF34" s="260"/>
      <c r="BVG34" s="260"/>
      <c r="BVH34" s="260"/>
      <c r="BVI34" s="260"/>
      <c r="BVJ34" s="260"/>
      <c r="BVK34" s="260"/>
      <c r="BVL34" s="260"/>
      <c r="BVM34" s="260"/>
      <c r="BVN34" s="260"/>
      <c r="BVO34" s="260"/>
      <c r="BVP34" s="260"/>
      <c r="BVQ34" s="260"/>
      <c r="BVR34" s="260"/>
      <c r="BVS34" s="260"/>
      <c r="BVT34" s="260"/>
      <c r="BVU34" s="260"/>
      <c r="BVV34" s="260"/>
      <c r="BVW34" s="260"/>
      <c r="BVX34" s="260"/>
      <c r="BVY34" s="260"/>
      <c r="BVZ34" s="260"/>
      <c r="BWA34" s="260"/>
      <c r="BWB34" s="260"/>
      <c r="BWC34" s="260"/>
      <c r="BWD34" s="260"/>
      <c r="BWE34" s="260"/>
      <c r="BWF34" s="260"/>
      <c r="BWG34" s="260"/>
      <c r="BWH34" s="260"/>
      <c r="BWI34" s="260"/>
      <c r="BWJ34" s="260"/>
      <c r="BWK34" s="260"/>
      <c r="BWL34" s="260"/>
      <c r="BWM34" s="260"/>
      <c r="BWN34" s="260"/>
      <c r="BWO34" s="260"/>
      <c r="BWP34" s="260"/>
      <c r="BWQ34" s="260"/>
      <c r="BWR34" s="260"/>
      <c r="BWS34" s="260"/>
      <c r="BWT34" s="260"/>
      <c r="BWU34" s="260"/>
      <c r="BWV34" s="260"/>
      <c r="BWW34" s="260"/>
      <c r="BWX34" s="260"/>
      <c r="BWY34" s="260"/>
      <c r="BWZ34" s="260"/>
      <c r="BXA34" s="260"/>
      <c r="BXB34" s="260"/>
      <c r="BXC34" s="260"/>
      <c r="BXD34" s="260"/>
      <c r="BXE34" s="260"/>
      <c r="BXF34" s="260"/>
      <c r="BXG34" s="260"/>
      <c r="BXH34" s="260"/>
      <c r="BXI34" s="260"/>
      <c r="BXJ34" s="260"/>
      <c r="BXK34" s="260"/>
      <c r="BXL34" s="260"/>
      <c r="BXM34" s="260"/>
      <c r="BXN34" s="260"/>
      <c r="BXO34" s="260"/>
      <c r="BXP34" s="260"/>
      <c r="BXQ34" s="260"/>
      <c r="BXR34" s="260"/>
      <c r="BXS34" s="260"/>
      <c r="BXT34" s="260"/>
      <c r="BXU34" s="260"/>
      <c r="BXV34" s="260"/>
      <c r="BXW34" s="260"/>
      <c r="BXX34" s="260"/>
      <c r="BXY34" s="260"/>
      <c r="BXZ34" s="260"/>
      <c r="BYA34" s="260"/>
      <c r="BYB34" s="260"/>
      <c r="BYC34" s="260"/>
      <c r="BYD34" s="260"/>
      <c r="BYE34" s="260"/>
      <c r="BYF34" s="260"/>
      <c r="BYG34" s="260"/>
      <c r="BYH34" s="260"/>
      <c r="BYI34" s="260"/>
      <c r="BYJ34" s="260"/>
      <c r="BYK34" s="260"/>
      <c r="BYL34" s="260"/>
      <c r="BYM34" s="260"/>
      <c r="BYN34" s="260"/>
      <c r="BYO34" s="260"/>
      <c r="BYP34" s="260"/>
      <c r="BYQ34" s="260"/>
      <c r="BYR34" s="260"/>
      <c r="BYS34" s="260"/>
      <c r="BYT34" s="260"/>
      <c r="BYU34" s="260"/>
      <c r="BYV34" s="260"/>
      <c r="BYW34" s="260"/>
      <c r="BYX34" s="260"/>
      <c r="BYY34" s="260"/>
      <c r="BYZ34" s="260"/>
      <c r="BZA34" s="260"/>
      <c r="BZB34" s="260"/>
      <c r="BZC34" s="260"/>
      <c r="BZD34" s="260"/>
      <c r="BZE34" s="260"/>
      <c r="BZF34" s="260"/>
      <c r="BZG34" s="260"/>
      <c r="BZH34" s="260"/>
      <c r="BZI34" s="260"/>
      <c r="BZJ34" s="260"/>
      <c r="BZK34" s="260"/>
      <c r="BZL34" s="260"/>
      <c r="BZM34" s="260"/>
      <c r="BZN34" s="260"/>
      <c r="BZO34" s="260"/>
      <c r="BZP34" s="260"/>
      <c r="BZQ34" s="260"/>
      <c r="BZR34" s="260"/>
      <c r="BZS34" s="260"/>
      <c r="BZT34" s="260"/>
      <c r="BZU34" s="260"/>
      <c r="BZV34" s="260"/>
      <c r="BZW34" s="260"/>
      <c r="BZX34" s="260"/>
      <c r="BZY34" s="260"/>
      <c r="BZZ34" s="260"/>
      <c r="CAA34" s="260"/>
      <c r="CAB34" s="260"/>
      <c r="CAC34" s="260"/>
      <c r="CAD34" s="260"/>
      <c r="CAE34" s="260"/>
      <c r="CAF34" s="260"/>
      <c r="CAG34" s="260"/>
      <c r="CAH34" s="260"/>
      <c r="CAI34" s="260"/>
      <c r="CAJ34" s="260"/>
      <c r="CAK34" s="260"/>
      <c r="CAL34" s="260"/>
      <c r="CAM34" s="260"/>
      <c r="CAN34" s="260"/>
      <c r="CAO34" s="260"/>
      <c r="CAP34" s="260"/>
      <c r="CAQ34" s="260"/>
      <c r="CAR34" s="260"/>
      <c r="CAS34" s="260"/>
      <c r="CAT34" s="260"/>
      <c r="CAU34" s="260"/>
      <c r="CAV34" s="260"/>
      <c r="CAW34" s="260"/>
      <c r="CAX34" s="260"/>
      <c r="CAY34" s="260"/>
      <c r="CAZ34" s="260"/>
      <c r="CBA34" s="260"/>
      <c r="CBB34" s="260"/>
      <c r="CBC34" s="260"/>
      <c r="CBD34" s="260"/>
      <c r="CBE34" s="260"/>
      <c r="CBF34" s="260"/>
      <c r="CBG34" s="260"/>
      <c r="CBH34" s="260"/>
      <c r="CBI34" s="260"/>
      <c r="CBJ34" s="260"/>
      <c r="CBK34" s="260"/>
      <c r="CBL34" s="260"/>
      <c r="CBM34" s="260"/>
      <c r="CBN34" s="260"/>
      <c r="CBO34" s="260"/>
      <c r="CBP34" s="260"/>
      <c r="CBQ34" s="260"/>
      <c r="CBR34" s="260"/>
    </row>
    <row r="35" spans="1:2098" ht="20.100000000000001" customHeight="1">
      <c r="A35" s="924" t="s">
        <v>358</v>
      </c>
      <c r="B35" s="926" t="s">
        <v>716</v>
      </c>
      <c r="C35" s="927"/>
      <c r="D35" s="927"/>
      <c r="E35" s="927"/>
      <c r="F35" s="927"/>
      <c r="G35" s="927"/>
      <c r="H35" s="927"/>
    </row>
    <row r="36" spans="1:2098" s="359" customFormat="1" ht="20.100000000000001" customHeight="1">
      <c r="A36" s="925"/>
      <c r="B36" s="928" t="s">
        <v>717</v>
      </c>
      <c r="C36" s="929"/>
      <c r="D36" s="929"/>
      <c r="E36" s="929"/>
      <c r="F36" s="929"/>
      <c r="G36" s="929"/>
      <c r="H36" s="929"/>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6"/>
      <c r="CW36" s="226"/>
      <c r="CX36" s="226"/>
      <c r="CY36" s="226"/>
      <c r="CZ36" s="226"/>
      <c r="DA36" s="226"/>
      <c r="DB36" s="226"/>
      <c r="DC36" s="226"/>
      <c r="DD36" s="226"/>
      <c r="DE36" s="226"/>
      <c r="DF36" s="226"/>
      <c r="DG36" s="226"/>
      <c r="DH36" s="226"/>
      <c r="DI36" s="226"/>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c r="EI36" s="226"/>
      <c r="EJ36" s="226"/>
      <c r="EK36" s="226"/>
      <c r="EL36" s="226"/>
      <c r="EM36" s="226"/>
      <c r="EN36" s="226"/>
      <c r="EO36" s="226"/>
      <c r="EP36" s="226"/>
      <c r="EQ36" s="226"/>
      <c r="ER36" s="226"/>
      <c r="ES36" s="226"/>
      <c r="ET36" s="226"/>
      <c r="EU36" s="226"/>
      <c r="EV36" s="226"/>
      <c r="EW36" s="226"/>
      <c r="EX36" s="226"/>
      <c r="EY36" s="226"/>
      <c r="EZ36" s="226"/>
      <c r="FA36" s="226"/>
      <c r="FB36" s="226"/>
      <c r="FC36" s="226"/>
      <c r="FD36" s="226"/>
      <c r="FE36" s="226"/>
      <c r="FF36" s="226"/>
      <c r="FG36" s="226"/>
      <c r="FH36" s="226"/>
      <c r="FI36" s="226"/>
      <c r="FJ36" s="226"/>
      <c r="FK36" s="226"/>
      <c r="FL36" s="226"/>
      <c r="FM36" s="226"/>
      <c r="FN36" s="226"/>
      <c r="FO36" s="226"/>
      <c r="FP36" s="226"/>
      <c r="FQ36" s="226"/>
      <c r="FR36" s="226"/>
      <c r="FS36" s="226"/>
      <c r="FT36" s="226"/>
      <c r="FU36" s="226"/>
      <c r="FV36" s="226"/>
      <c r="FW36" s="226"/>
      <c r="FX36" s="226"/>
      <c r="FY36" s="226"/>
      <c r="FZ36" s="226"/>
      <c r="GA36" s="226"/>
      <c r="GB36" s="226"/>
      <c r="GC36" s="226"/>
      <c r="GD36" s="226"/>
      <c r="GE36" s="226"/>
      <c r="GF36" s="226"/>
      <c r="GG36" s="226"/>
      <c r="GH36" s="226"/>
      <c r="GI36" s="226"/>
      <c r="GJ36" s="226"/>
      <c r="GK36" s="226"/>
      <c r="GL36" s="226"/>
      <c r="GM36" s="226"/>
      <c r="GN36" s="226"/>
      <c r="GO36" s="226"/>
      <c r="GP36" s="226"/>
      <c r="GQ36" s="226"/>
      <c r="GR36" s="226"/>
      <c r="GS36" s="226"/>
      <c r="GT36" s="226"/>
      <c r="GU36" s="226"/>
      <c r="GV36" s="226"/>
      <c r="GW36" s="226"/>
      <c r="GX36" s="226"/>
      <c r="GY36" s="226"/>
      <c r="GZ36" s="226"/>
      <c r="HA36" s="226"/>
      <c r="HB36" s="226"/>
      <c r="HC36" s="226"/>
      <c r="HD36" s="226"/>
      <c r="HE36" s="226"/>
      <c r="HF36" s="226"/>
      <c r="HG36" s="226"/>
      <c r="HH36" s="226"/>
      <c r="HI36" s="226"/>
      <c r="HJ36" s="226"/>
      <c r="HK36" s="226"/>
      <c r="HL36" s="226"/>
      <c r="HM36" s="226"/>
      <c r="HN36" s="226"/>
      <c r="HO36" s="226"/>
      <c r="HP36" s="226"/>
      <c r="HQ36" s="226"/>
      <c r="HR36" s="226"/>
      <c r="HS36" s="226"/>
      <c r="HT36" s="226"/>
      <c r="HU36" s="226"/>
      <c r="HV36" s="226"/>
      <c r="HW36" s="226"/>
      <c r="HX36" s="226"/>
      <c r="HY36" s="226"/>
      <c r="HZ36" s="226"/>
      <c r="IA36" s="226"/>
      <c r="IB36" s="226"/>
      <c r="IC36" s="226"/>
      <c r="ID36" s="226"/>
      <c r="IE36" s="226"/>
      <c r="IF36" s="226"/>
      <c r="IG36" s="226"/>
      <c r="IH36" s="226"/>
      <c r="II36" s="226"/>
      <c r="IJ36" s="226"/>
      <c r="IK36" s="226"/>
      <c r="IL36" s="226"/>
      <c r="IM36" s="226"/>
      <c r="IN36" s="226"/>
      <c r="IO36" s="226"/>
      <c r="IP36" s="226"/>
      <c r="IQ36" s="226"/>
      <c r="IR36" s="226"/>
      <c r="IS36" s="226"/>
      <c r="IT36" s="226"/>
      <c r="IU36" s="226"/>
      <c r="IV36" s="226"/>
      <c r="IW36" s="226"/>
      <c r="IX36" s="226"/>
      <c r="IY36" s="226"/>
      <c r="IZ36" s="226"/>
      <c r="JA36" s="226"/>
      <c r="JB36" s="226"/>
      <c r="JC36" s="226"/>
      <c r="JD36" s="226"/>
      <c r="JE36" s="226"/>
      <c r="JF36" s="226"/>
      <c r="JG36" s="226"/>
      <c r="JH36" s="226"/>
      <c r="JI36" s="226"/>
      <c r="JJ36" s="226"/>
      <c r="JK36" s="226"/>
      <c r="JL36" s="226"/>
      <c r="JM36" s="226"/>
      <c r="JN36" s="226"/>
      <c r="JO36" s="226"/>
      <c r="JP36" s="226"/>
      <c r="JQ36" s="226"/>
      <c r="JR36" s="226"/>
      <c r="JS36" s="226"/>
      <c r="JT36" s="226"/>
      <c r="JU36" s="226"/>
      <c r="JV36" s="226"/>
      <c r="JW36" s="226"/>
      <c r="JX36" s="226"/>
      <c r="JY36" s="226"/>
      <c r="JZ36" s="226"/>
      <c r="KA36" s="226"/>
      <c r="KB36" s="226"/>
      <c r="KC36" s="226"/>
      <c r="KD36" s="226"/>
      <c r="KE36" s="226"/>
      <c r="KF36" s="226"/>
      <c r="KG36" s="226"/>
      <c r="KH36" s="226"/>
      <c r="KI36" s="226"/>
      <c r="KJ36" s="226"/>
      <c r="KK36" s="226"/>
      <c r="KL36" s="226"/>
      <c r="KM36" s="226"/>
      <c r="KN36" s="226"/>
      <c r="KO36" s="226"/>
      <c r="KP36" s="226"/>
      <c r="KQ36" s="226"/>
      <c r="KR36" s="226"/>
      <c r="KS36" s="226"/>
      <c r="KT36" s="226"/>
      <c r="KU36" s="226"/>
      <c r="KV36" s="226"/>
      <c r="KW36" s="226"/>
      <c r="KX36" s="226"/>
      <c r="KY36" s="226"/>
      <c r="KZ36" s="226"/>
      <c r="LA36" s="226"/>
      <c r="LB36" s="226"/>
      <c r="LC36" s="226"/>
      <c r="LD36" s="226"/>
      <c r="LE36" s="226"/>
      <c r="LF36" s="226"/>
      <c r="LG36" s="226"/>
      <c r="LH36" s="226"/>
      <c r="LI36" s="226"/>
      <c r="LJ36" s="226"/>
      <c r="LK36" s="226"/>
      <c r="LL36" s="226"/>
      <c r="LM36" s="226"/>
      <c r="LN36" s="226"/>
      <c r="LO36" s="226"/>
      <c r="LP36" s="226"/>
      <c r="LQ36" s="226"/>
      <c r="LR36" s="226"/>
      <c r="LS36" s="226"/>
      <c r="LT36" s="226"/>
      <c r="LU36" s="226"/>
      <c r="LV36" s="226"/>
      <c r="LW36" s="226"/>
      <c r="LX36" s="226"/>
      <c r="LY36" s="226"/>
      <c r="LZ36" s="226"/>
      <c r="MA36" s="226"/>
      <c r="MB36" s="226"/>
      <c r="MC36" s="226"/>
      <c r="MD36" s="226"/>
      <c r="ME36" s="226"/>
      <c r="MF36" s="226"/>
      <c r="MG36" s="226"/>
      <c r="MH36" s="226"/>
      <c r="MI36" s="226"/>
      <c r="MJ36" s="226"/>
      <c r="MK36" s="226"/>
      <c r="ML36" s="226"/>
      <c r="MM36" s="226"/>
      <c r="MN36" s="226"/>
      <c r="MO36" s="226"/>
      <c r="MP36" s="226"/>
      <c r="MQ36" s="226"/>
      <c r="MR36" s="226"/>
      <c r="MS36" s="226"/>
      <c r="MT36" s="226"/>
      <c r="MU36" s="226"/>
      <c r="MV36" s="226"/>
      <c r="MW36" s="226"/>
      <c r="MX36" s="226"/>
      <c r="MY36" s="226"/>
      <c r="MZ36" s="226"/>
      <c r="NA36" s="226"/>
      <c r="NB36" s="226"/>
      <c r="NC36" s="226"/>
      <c r="ND36" s="226"/>
      <c r="NE36" s="226"/>
      <c r="NF36" s="226"/>
      <c r="NG36" s="226"/>
      <c r="NH36" s="226"/>
      <c r="NI36" s="226"/>
      <c r="NJ36" s="226"/>
      <c r="NK36" s="226"/>
      <c r="NL36" s="226"/>
      <c r="NM36" s="226"/>
      <c r="NN36" s="226"/>
      <c r="NO36" s="226"/>
      <c r="NP36" s="226"/>
      <c r="NQ36" s="226"/>
      <c r="NR36" s="226"/>
      <c r="NS36" s="226"/>
      <c r="NT36" s="226"/>
      <c r="NU36" s="226"/>
      <c r="NV36" s="226"/>
      <c r="NW36" s="226"/>
      <c r="NX36" s="226"/>
      <c r="NY36" s="226"/>
      <c r="NZ36" s="226"/>
      <c r="OA36" s="226"/>
      <c r="OB36" s="226"/>
      <c r="OC36" s="226"/>
      <c r="OD36" s="226"/>
      <c r="OE36" s="226"/>
      <c r="OF36" s="226"/>
      <c r="OG36" s="226"/>
      <c r="OH36" s="226"/>
      <c r="OI36" s="226"/>
      <c r="OJ36" s="226"/>
      <c r="OK36" s="226"/>
      <c r="OL36" s="226"/>
      <c r="OM36" s="226"/>
      <c r="ON36" s="226"/>
      <c r="OO36" s="226"/>
      <c r="OP36" s="226"/>
      <c r="OQ36" s="226"/>
      <c r="OR36" s="226"/>
      <c r="OS36" s="226"/>
      <c r="OT36" s="226"/>
      <c r="OU36" s="226"/>
      <c r="OV36" s="226"/>
      <c r="OW36" s="226"/>
      <c r="OX36" s="226"/>
      <c r="OY36" s="226"/>
      <c r="OZ36" s="226"/>
      <c r="PA36" s="226"/>
      <c r="PB36" s="226"/>
      <c r="PC36" s="226"/>
      <c r="PD36" s="226"/>
      <c r="PE36" s="226"/>
      <c r="PF36" s="226"/>
      <c r="PG36" s="226"/>
      <c r="PH36" s="226"/>
      <c r="PI36" s="226"/>
      <c r="PJ36" s="226"/>
      <c r="PK36" s="226"/>
      <c r="PL36" s="226"/>
      <c r="PM36" s="226"/>
      <c r="PN36" s="226"/>
      <c r="PO36" s="226"/>
      <c r="PP36" s="226"/>
      <c r="PQ36" s="226"/>
      <c r="PR36" s="226"/>
      <c r="PS36" s="226"/>
      <c r="PT36" s="226"/>
      <c r="PU36" s="226"/>
      <c r="PV36" s="226"/>
      <c r="PW36" s="226"/>
      <c r="PX36" s="226"/>
      <c r="PY36" s="226"/>
      <c r="PZ36" s="226"/>
      <c r="QA36" s="226"/>
      <c r="QB36" s="226"/>
      <c r="QC36" s="226"/>
      <c r="QD36" s="226"/>
      <c r="QE36" s="226"/>
      <c r="QF36" s="226"/>
      <c r="QG36" s="226"/>
      <c r="QH36" s="226"/>
      <c r="QI36" s="226"/>
      <c r="QJ36" s="226"/>
      <c r="QK36" s="226"/>
      <c r="QL36" s="226"/>
      <c r="QM36" s="226"/>
      <c r="QN36" s="226"/>
      <c r="QO36" s="226"/>
      <c r="QP36" s="226"/>
      <c r="QQ36" s="226"/>
      <c r="QR36" s="226"/>
      <c r="QS36" s="226"/>
      <c r="QT36" s="226"/>
      <c r="QU36" s="226"/>
      <c r="QV36" s="226"/>
      <c r="QW36" s="226"/>
      <c r="QX36" s="226"/>
      <c r="QY36" s="226"/>
      <c r="QZ36" s="226"/>
      <c r="RA36" s="226"/>
      <c r="RB36" s="226"/>
      <c r="RC36" s="226"/>
      <c r="RD36" s="226"/>
      <c r="RE36" s="226"/>
      <c r="RF36" s="226"/>
      <c r="RG36" s="226"/>
      <c r="RH36" s="226"/>
      <c r="RI36" s="226"/>
      <c r="RJ36" s="226"/>
      <c r="RK36" s="226"/>
      <c r="RL36" s="226"/>
      <c r="RM36" s="226"/>
      <c r="RN36" s="226"/>
      <c r="RO36" s="226"/>
      <c r="RP36" s="226"/>
      <c r="RQ36" s="226"/>
      <c r="RR36" s="226"/>
      <c r="RS36" s="226"/>
      <c r="RT36" s="226"/>
      <c r="RU36" s="226"/>
      <c r="RV36" s="226"/>
      <c r="RW36" s="226"/>
      <c r="RX36" s="226"/>
      <c r="RY36" s="226"/>
      <c r="RZ36" s="226"/>
      <c r="SA36" s="226"/>
      <c r="SB36" s="226"/>
      <c r="SC36" s="226"/>
      <c r="SD36" s="226"/>
      <c r="SE36" s="226"/>
      <c r="SF36" s="226"/>
      <c r="SG36" s="226"/>
      <c r="SH36" s="226"/>
      <c r="SI36" s="226"/>
      <c r="SJ36" s="226"/>
      <c r="SK36" s="226"/>
      <c r="SL36" s="226"/>
      <c r="SM36" s="226"/>
      <c r="SN36" s="226"/>
      <c r="SO36" s="226"/>
      <c r="SP36" s="226"/>
      <c r="SQ36" s="226"/>
      <c r="SR36" s="226"/>
      <c r="SS36" s="226"/>
      <c r="ST36" s="226"/>
      <c r="SU36" s="226"/>
      <c r="SV36" s="226"/>
      <c r="SW36" s="226"/>
      <c r="SX36" s="226"/>
      <c r="SY36" s="226"/>
      <c r="SZ36" s="226"/>
      <c r="TA36" s="226"/>
      <c r="TB36" s="226"/>
      <c r="TC36" s="226"/>
      <c r="TD36" s="226"/>
      <c r="TE36" s="226"/>
      <c r="TF36" s="226"/>
      <c r="TG36" s="226"/>
      <c r="TH36" s="226"/>
      <c r="TI36" s="226"/>
      <c r="TJ36" s="226"/>
      <c r="TK36" s="226"/>
      <c r="TL36" s="226"/>
      <c r="TM36" s="226"/>
      <c r="TN36" s="226"/>
      <c r="TO36" s="226"/>
      <c r="TP36" s="226"/>
      <c r="TQ36" s="226"/>
      <c r="TR36" s="226"/>
      <c r="TS36" s="226"/>
      <c r="TT36" s="226"/>
      <c r="TU36" s="226"/>
      <c r="TV36" s="226"/>
      <c r="TW36" s="226"/>
      <c r="TX36" s="226"/>
      <c r="TY36" s="226"/>
      <c r="TZ36" s="226"/>
      <c r="UA36" s="226"/>
      <c r="UB36" s="226"/>
      <c r="UC36" s="226"/>
      <c r="UD36" s="226"/>
      <c r="UE36" s="226"/>
      <c r="UF36" s="226"/>
      <c r="UG36" s="226"/>
      <c r="UH36" s="226"/>
      <c r="UI36" s="226"/>
      <c r="UJ36" s="226"/>
      <c r="UK36" s="226"/>
      <c r="UL36" s="226"/>
      <c r="UM36" s="226"/>
      <c r="UN36" s="226"/>
      <c r="UO36" s="226"/>
      <c r="UP36" s="226"/>
      <c r="UQ36" s="226"/>
      <c r="UR36" s="226"/>
      <c r="US36" s="226"/>
      <c r="UT36" s="226"/>
      <c r="UU36" s="226"/>
      <c r="UV36" s="226"/>
      <c r="UW36" s="226"/>
      <c r="UX36" s="226"/>
      <c r="UY36" s="226"/>
      <c r="UZ36" s="226"/>
      <c r="VA36" s="226"/>
      <c r="VB36" s="226"/>
      <c r="VC36" s="226"/>
      <c r="VD36" s="226"/>
      <c r="VE36" s="226"/>
      <c r="VF36" s="226"/>
      <c r="VG36" s="226"/>
      <c r="VH36" s="226"/>
      <c r="VI36" s="226"/>
      <c r="VJ36" s="226"/>
      <c r="VK36" s="226"/>
      <c r="VL36" s="226"/>
      <c r="VM36" s="226"/>
      <c r="VN36" s="226"/>
      <c r="VO36" s="226"/>
      <c r="VP36" s="226"/>
      <c r="VQ36" s="226"/>
      <c r="VR36" s="226"/>
      <c r="VS36" s="226"/>
      <c r="VT36" s="226"/>
      <c r="VU36" s="226"/>
      <c r="VV36" s="226"/>
      <c r="VW36" s="226"/>
      <c r="VX36" s="226"/>
      <c r="VY36" s="226"/>
      <c r="VZ36" s="226"/>
      <c r="WA36" s="226"/>
      <c r="WB36" s="226"/>
      <c r="WC36" s="226"/>
      <c r="WD36" s="226"/>
      <c r="WE36" s="226"/>
      <c r="WF36" s="226"/>
      <c r="WG36" s="226"/>
      <c r="WH36" s="226"/>
      <c r="WI36" s="226"/>
      <c r="WJ36" s="226"/>
      <c r="WK36" s="226"/>
      <c r="WL36" s="226"/>
      <c r="WM36" s="226"/>
      <c r="WN36" s="226"/>
      <c r="WO36" s="226"/>
      <c r="WP36" s="226"/>
      <c r="WQ36" s="226"/>
      <c r="WR36" s="226"/>
      <c r="WS36" s="226"/>
      <c r="WT36" s="226"/>
      <c r="WU36" s="226"/>
      <c r="WV36" s="226"/>
      <c r="WW36" s="226"/>
      <c r="WX36" s="226"/>
      <c r="WY36" s="226"/>
      <c r="WZ36" s="226"/>
      <c r="XA36" s="226"/>
      <c r="XB36" s="226"/>
      <c r="XC36" s="226"/>
      <c r="XD36" s="226"/>
      <c r="XE36" s="226"/>
      <c r="XF36" s="226"/>
      <c r="XG36" s="226"/>
      <c r="XH36" s="226"/>
      <c r="XI36" s="226"/>
      <c r="XJ36" s="226"/>
      <c r="XK36" s="226"/>
      <c r="XL36" s="226"/>
      <c r="XM36" s="226"/>
      <c r="XN36" s="226"/>
      <c r="XO36" s="226"/>
      <c r="XP36" s="226"/>
      <c r="XQ36" s="226"/>
      <c r="XR36" s="226"/>
      <c r="XS36" s="226"/>
      <c r="XT36" s="226"/>
      <c r="XU36" s="226"/>
      <c r="XV36" s="226"/>
      <c r="XW36" s="226"/>
      <c r="XX36" s="226"/>
      <c r="XY36" s="226"/>
      <c r="XZ36" s="226"/>
      <c r="YA36" s="226"/>
      <c r="YB36" s="226"/>
      <c r="YC36" s="226"/>
      <c r="YD36" s="226"/>
      <c r="YE36" s="226"/>
      <c r="YF36" s="226"/>
      <c r="YG36" s="226"/>
      <c r="YH36" s="226"/>
      <c r="YI36" s="226"/>
      <c r="YJ36" s="226"/>
      <c r="YK36" s="226"/>
      <c r="YL36" s="226"/>
      <c r="YM36" s="226"/>
      <c r="YN36" s="226"/>
      <c r="YO36" s="226"/>
      <c r="YP36" s="226"/>
      <c r="YQ36" s="226"/>
      <c r="YR36" s="226"/>
      <c r="YS36" s="226"/>
      <c r="YT36" s="226"/>
      <c r="YU36" s="226"/>
      <c r="YV36" s="226"/>
      <c r="YW36" s="226"/>
      <c r="YX36" s="226"/>
      <c r="YY36" s="226"/>
      <c r="YZ36" s="226"/>
      <c r="ZA36" s="226"/>
      <c r="ZB36" s="226"/>
      <c r="ZC36" s="226"/>
      <c r="ZD36" s="226"/>
      <c r="ZE36" s="226"/>
      <c r="ZF36" s="226"/>
      <c r="ZG36" s="226"/>
      <c r="ZH36" s="226"/>
      <c r="ZI36" s="226"/>
      <c r="ZJ36" s="226"/>
      <c r="ZK36" s="226"/>
      <c r="ZL36" s="226"/>
      <c r="ZM36" s="226"/>
      <c r="ZN36" s="226"/>
      <c r="ZO36" s="226"/>
      <c r="ZP36" s="226"/>
      <c r="ZQ36" s="226"/>
      <c r="ZR36" s="226"/>
      <c r="ZS36" s="226"/>
      <c r="ZT36" s="226"/>
      <c r="ZU36" s="226"/>
      <c r="ZV36" s="226"/>
      <c r="ZW36" s="226"/>
      <c r="ZX36" s="226"/>
      <c r="ZY36" s="226"/>
      <c r="ZZ36" s="226"/>
      <c r="AAA36" s="226"/>
      <c r="AAB36" s="226"/>
      <c r="AAC36" s="226"/>
      <c r="AAD36" s="226"/>
      <c r="AAE36" s="226"/>
      <c r="AAF36" s="226"/>
      <c r="AAG36" s="226"/>
      <c r="AAH36" s="226"/>
      <c r="AAI36" s="226"/>
      <c r="AAJ36" s="226"/>
      <c r="AAK36" s="226"/>
      <c r="AAL36" s="226"/>
      <c r="AAM36" s="226"/>
      <c r="AAN36" s="226"/>
      <c r="AAO36" s="226"/>
      <c r="AAP36" s="226"/>
      <c r="AAQ36" s="226"/>
      <c r="AAR36" s="226"/>
      <c r="AAS36" s="226"/>
      <c r="AAT36" s="226"/>
      <c r="AAU36" s="226"/>
      <c r="AAV36" s="226"/>
      <c r="AAW36" s="226"/>
      <c r="AAX36" s="226"/>
      <c r="AAY36" s="226"/>
      <c r="AAZ36" s="226"/>
      <c r="ABA36" s="226"/>
      <c r="ABB36" s="226"/>
      <c r="ABC36" s="226"/>
      <c r="ABD36" s="226"/>
      <c r="ABE36" s="226"/>
      <c r="ABF36" s="226"/>
      <c r="ABG36" s="226"/>
      <c r="ABH36" s="226"/>
      <c r="ABI36" s="226"/>
      <c r="ABJ36" s="226"/>
      <c r="ABK36" s="226"/>
      <c r="ABL36" s="226"/>
      <c r="ABM36" s="226"/>
      <c r="ABN36" s="226"/>
      <c r="ABO36" s="226"/>
      <c r="ABP36" s="226"/>
      <c r="ABQ36" s="226"/>
      <c r="ABR36" s="226"/>
      <c r="ABS36" s="226"/>
      <c r="ABT36" s="226"/>
      <c r="ABU36" s="226"/>
      <c r="ABV36" s="226"/>
      <c r="ABW36" s="226"/>
      <c r="ABX36" s="226"/>
      <c r="ABY36" s="226"/>
      <c r="ABZ36" s="226"/>
      <c r="ACA36" s="226"/>
      <c r="ACB36" s="226"/>
      <c r="ACC36" s="226"/>
      <c r="ACD36" s="226"/>
      <c r="ACE36" s="226"/>
      <c r="ACF36" s="226"/>
      <c r="ACG36" s="226"/>
      <c r="ACH36" s="226"/>
      <c r="ACI36" s="226"/>
      <c r="ACJ36" s="226"/>
      <c r="ACK36" s="226"/>
      <c r="ACL36" s="226"/>
      <c r="ACM36" s="226"/>
      <c r="ACN36" s="226"/>
      <c r="ACO36" s="226"/>
      <c r="ACP36" s="226"/>
      <c r="ACQ36" s="226"/>
      <c r="ACR36" s="226"/>
      <c r="ACS36" s="226"/>
      <c r="ACT36" s="226"/>
      <c r="ACU36" s="226"/>
      <c r="ACV36" s="226"/>
      <c r="ACW36" s="226"/>
      <c r="ACX36" s="226"/>
      <c r="ACY36" s="226"/>
      <c r="ACZ36" s="226"/>
      <c r="ADA36" s="226"/>
      <c r="ADB36" s="226"/>
      <c r="ADC36" s="226"/>
      <c r="ADD36" s="226"/>
      <c r="ADE36" s="226"/>
      <c r="ADF36" s="226"/>
      <c r="ADG36" s="226"/>
      <c r="ADH36" s="226"/>
      <c r="ADI36" s="226"/>
      <c r="ADJ36" s="226"/>
      <c r="ADK36" s="226"/>
      <c r="ADL36" s="226"/>
      <c r="ADM36" s="226"/>
      <c r="ADN36" s="226"/>
      <c r="ADO36" s="226"/>
      <c r="ADP36" s="226"/>
      <c r="ADQ36" s="226"/>
      <c r="ADR36" s="226"/>
      <c r="ADS36" s="226"/>
      <c r="ADT36" s="226"/>
      <c r="ADU36" s="226"/>
      <c r="ADV36" s="226"/>
      <c r="ADW36" s="226"/>
      <c r="ADX36" s="226"/>
      <c r="ADY36" s="226"/>
      <c r="ADZ36" s="226"/>
      <c r="AEA36" s="226"/>
      <c r="AEB36" s="226"/>
      <c r="AEC36" s="226"/>
      <c r="AED36" s="226"/>
      <c r="AEE36" s="226"/>
      <c r="AEF36" s="226"/>
      <c r="AEG36" s="226"/>
      <c r="AEH36" s="226"/>
      <c r="AEI36" s="226"/>
      <c r="AEJ36" s="226"/>
      <c r="AEK36" s="226"/>
      <c r="AEL36" s="226"/>
      <c r="AEM36" s="226"/>
      <c r="AEN36" s="226"/>
      <c r="AEO36" s="226"/>
      <c r="AEP36" s="226"/>
      <c r="AEQ36" s="226"/>
      <c r="AER36" s="226"/>
      <c r="AES36" s="226"/>
      <c r="AET36" s="226"/>
      <c r="AEU36" s="226"/>
      <c r="AEV36" s="226"/>
      <c r="AEW36" s="226"/>
      <c r="AEX36" s="226"/>
      <c r="AEY36" s="226"/>
      <c r="AEZ36" s="226"/>
      <c r="AFA36" s="226"/>
      <c r="AFB36" s="226"/>
      <c r="AFC36" s="226"/>
      <c r="AFD36" s="226"/>
      <c r="AFE36" s="226"/>
      <c r="AFF36" s="226"/>
      <c r="AFG36" s="226"/>
      <c r="AFH36" s="226"/>
      <c r="AFI36" s="226"/>
      <c r="AFJ36" s="226"/>
      <c r="AFK36" s="226"/>
      <c r="AFL36" s="226"/>
      <c r="AFM36" s="226"/>
      <c r="AFN36" s="226"/>
      <c r="AFO36" s="226"/>
      <c r="AFP36" s="226"/>
      <c r="AFQ36" s="226"/>
      <c r="AFR36" s="226"/>
      <c r="AFS36" s="226"/>
      <c r="AFT36" s="226"/>
      <c r="AFU36" s="226"/>
      <c r="AFV36" s="226"/>
      <c r="AFW36" s="226"/>
      <c r="AFX36" s="226"/>
      <c r="AFY36" s="226"/>
      <c r="AFZ36" s="226"/>
      <c r="AGA36" s="226"/>
      <c r="AGB36" s="226"/>
      <c r="AGC36" s="226"/>
      <c r="AGD36" s="226"/>
      <c r="AGE36" s="226"/>
      <c r="AGF36" s="226"/>
      <c r="AGG36" s="226"/>
      <c r="AGH36" s="226"/>
      <c r="AGI36" s="226"/>
      <c r="AGJ36" s="226"/>
      <c r="AGK36" s="226"/>
      <c r="AGL36" s="226"/>
      <c r="AGM36" s="226"/>
      <c r="AGN36" s="226"/>
      <c r="AGO36" s="226"/>
      <c r="AGP36" s="226"/>
      <c r="AGQ36" s="226"/>
      <c r="AGR36" s="226"/>
      <c r="AGS36" s="226"/>
      <c r="AGT36" s="226"/>
      <c r="AGU36" s="226"/>
      <c r="AGV36" s="226"/>
      <c r="AGW36" s="226"/>
      <c r="AGX36" s="226"/>
      <c r="AGY36" s="226"/>
      <c r="AGZ36" s="226"/>
      <c r="AHA36" s="226"/>
      <c r="AHB36" s="226"/>
      <c r="AHC36" s="226"/>
      <c r="AHD36" s="226"/>
      <c r="AHE36" s="226"/>
      <c r="AHF36" s="226"/>
      <c r="AHG36" s="226"/>
      <c r="AHH36" s="226"/>
      <c r="AHI36" s="226"/>
      <c r="AHJ36" s="226"/>
      <c r="AHK36" s="226"/>
      <c r="AHL36" s="226"/>
      <c r="AHM36" s="226"/>
      <c r="AHN36" s="226"/>
      <c r="AHO36" s="226"/>
      <c r="AHP36" s="226"/>
      <c r="AHQ36" s="226"/>
      <c r="AHR36" s="226"/>
      <c r="AHS36" s="226"/>
      <c r="AHT36" s="226"/>
      <c r="AHU36" s="226"/>
      <c r="AHV36" s="226"/>
      <c r="AHW36" s="226"/>
      <c r="AHX36" s="226"/>
      <c r="AHY36" s="226"/>
      <c r="AHZ36" s="226"/>
      <c r="AIA36" s="226"/>
      <c r="AIB36" s="226"/>
      <c r="AIC36" s="226"/>
      <c r="AID36" s="226"/>
      <c r="AIE36" s="226"/>
      <c r="AIF36" s="226"/>
      <c r="AIG36" s="226"/>
      <c r="AIH36" s="226"/>
      <c r="AII36" s="226"/>
      <c r="AIJ36" s="226"/>
      <c r="AIK36" s="226"/>
      <c r="AIL36" s="226"/>
      <c r="AIM36" s="226"/>
      <c r="AIN36" s="226"/>
      <c r="AIO36" s="226"/>
      <c r="AIP36" s="226"/>
      <c r="AIQ36" s="226"/>
      <c r="AIR36" s="226"/>
      <c r="AIS36" s="226"/>
      <c r="AIT36" s="226"/>
      <c r="AIU36" s="226"/>
      <c r="AIV36" s="226"/>
      <c r="AIW36" s="226"/>
      <c r="AIX36" s="226"/>
      <c r="AIY36" s="226"/>
      <c r="AIZ36" s="226"/>
      <c r="AJA36" s="226"/>
      <c r="AJB36" s="226"/>
      <c r="AJC36" s="226"/>
      <c r="AJD36" s="226"/>
      <c r="AJE36" s="226"/>
      <c r="AJF36" s="226"/>
      <c r="AJG36" s="226"/>
      <c r="AJH36" s="226"/>
      <c r="AJI36" s="226"/>
      <c r="AJJ36" s="226"/>
      <c r="AJK36" s="226"/>
      <c r="AJL36" s="226"/>
      <c r="AJM36" s="226"/>
      <c r="AJN36" s="226"/>
      <c r="AJO36" s="226"/>
      <c r="AJP36" s="226"/>
      <c r="AJQ36" s="226"/>
      <c r="AJR36" s="226"/>
      <c r="AJS36" s="226"/>
      <c r="AJT36" s="226"/>
      <c r="AJU36" s="226"/>
      <c r="AJV36" s="226"/>
      <c r="AJW36" s="226"/>
      <c r="AJX36" s="226"/>
      <c r="AJY36" s="226"/>
      <c r="AJZ36" s="226"/>
      <c r="AKA36" s="226"/>
      <c r="AKB36" s="226"/>
      <c r="AKC36" s="226"/>
      <c r="AKD36" s="226"/>
      <c r="AKE36" s="226"/>
      <c r="AKF36" s="226"/>
      <c r="AKG36" s="226"/>
      <c r="AKH36" s="226"/>
      <c r="AKI36" s="226"/>
      <c r="AKJ36" s="226"/>
      <c r="AKK36" s="226"/>
      <c r="AKL36" s="226"/>
      <c r="AKM36" s="226"/>
      <c r="AKN36" s="226"/>
      <c r="AKO36" s="226"/>
      <c r="AKP36" s="226"/>
      <c r="AKQ36" s="226"/>
      <c r="AKR36" s="226"/>
      <c r="AKS36" s="226"/>
      <c r="AKT36" s="226"/>
      <c r="AKU36" s="226"/>
      <c r="AKV36" s="226"/>
      <c r="AKW36" s="226"/>
      <c r="AKX36" s="226"/>
      <c r="AKY36" s="226"/>
      <c r="AKZ36" s="226"/>
      <c r="ALA36" s="226"/>
      <c r="ALB36" s="226"/>
      <c r="ALC36" s="226"/>
      <c r="ALD36" s="226"/>
      <c r="ALE36" s="226"/>
      <c r="ALF36" s="226"/>
      <c r="ALG36" s="226"/>
      <c r="ALH36" s="226"/>
      <c r="ALI36" s="226"/>
      <c r="ALJ36" s="226"/>
      <c r="ALK36" s="226"/>
      <c r="ALL36" s="226"/>
      <c r="ALM36" s="226"/>
      <c r="ALN36" s="226"/>
      <c r="ALO36" s="226"/>
      <c r="ALP36" s="226"/>
      <c r="ALQ36" s="226"/>
      <c r="ALR36" s="226"/>
      <c r="ALS36" s="226"/>
      <c r="ALT36" s="226"/>
      <c r="ALU36" s="226"/>
      <c r="ALV36" s="226"/>
      <c r="ALW36" s="226"/>
      <c r="ALX36" s="226"/>
      <c r="ALY36" s="226"/>
      <c r="ALZ36" s="226"/>
      <c r="AMA36" s="226"/>
      <c r="AMB36" s="226"/>
      <c r="AMC36" s="226"/>
      <c r="AMD36" s="226"/>
      <c r="AME36" s="226"/>
      <c r="AMF36" s="226"/>
      <c r="AMG36" s="226"/>
      <c r="AMH36" s="226"/>
      <c r="AMI36" s="226"/>
      <c r="AMJ36" s="226"/>
      <c r="AMK36" s="226"/>
      <c r="AML36" s="226"/>
      <c r="AMM36" s="226"/>
      <c r="AMN36" s="226"/>
      <c r="AMO36" s="226"/>
      <c r="AMP36" s="226"/>
      <c r="AMQ36" s="226"/>
      <c r="AMR36" s="226"/>
      <c r="AMS36" s="226"/>
      <c r="AMT36" s="226"/>
      <c r="AMU36" s="226"/>
      <c r="AMV36" s="226"/>
      <c r="AMW36" s="226"/>
      <c r="AMX36" s="226"/>
      <c r="AMY36" s="226"/>
      <c r="AMZ36" s="226"/>
      <c r="ANA36" s="226"/>
      <c r="ANB36" s="226"/>
      <c r="ANC36" s="226"/>
      <c r="AND36" s="226"/>
      <c r="ANE36" s="226"/>
      <c r="ANF36" s="226"/>
      <c r="ANG36" s="226"/>
      <c r="ANH36" s="226"/>
      <c r="ANI36" s="226"/>
      <c r="ANJ36" s="226"/>
      <c r="ANK36" s="226"/>
      <c r="ANL36" s="226"/>
      <c r="ANM36" s="226"/>
      <c r="ANN36" s="226"/>
      <c r="ANO36" s="226"/>
      <c r="ANP36" s="226"/>
      <c r="ANQ36" s="226"/>
      <c r="ANR36" s="226"/>
      <c r="ANS36" s="226"/>
      <c r="ANT36" s="226"/>
      <c r="ANU36" s="226"/>
      <c r="ANV36" s="226"/>
      <c r="ANW36" s="226"/>
      <c r="ANX36" s="226"/>
      <c r="ANY36" s="226"/>
      <c r="ANZ36" s="226"/>
      <c r="AOA36" s="226"/>
      <c r="AOB36" s="226"/>
      <c r="AOC36" s="226"/>
      <c r="AOD36" s="226"/>
      <c r="AOE36" s="226"/>
      <c r="AOF36" s="226"/>
      <c r="AOG36" s="226"/>
      <c r="AOH36" s="226"/>
      <c r="AOI36" s="226"/>
      <c r="AOJ36" s="226"/>
      <c r="AOK36" s="226"/>
      <c r="AOL36" s="226"/>
      <c r="AOM36" s="226"/>
      <c r="AON36" s="226"/>
      <c r="AOO36" s="226"/>
      <c r="AOP36" s="226"/>
      <c r="AOQ36" s="226"/>
      <c r="AOR36" s="226"/>
      <c r="AOS36" s="226"/>
      <c r="AOT36" s="226"/>
      <c r="AOU36" s="226"/>
      <c r="AOV36" s="226"/>
      <c r="AOW36" s="226"/>
      <c r="AOX36" s="226"/>
      <c r="AOY36" s="226"/>
      <c r="AOZ36" s="226"/>
      <c r="APA36" s="226"/>
      <c r="APB36" s="226"/>
      <c r="APC36" s="226"/>
      <c r="APD36" s="226"/>
      <c r="APE36" s="226"/>
      <c r="APF36" s="226"/>
      <c r="APG36" s="226"/>
      <c r="APH36" s="226"/>
      <c r="API36" s="226"/>
      <c r="APJ36" s="226"/>
      <c r="APK36" s="226"/>
      <c r="APL36" s="226"/>
      <c r="APM36" s="226"/>
      <c r="APN36" s="226"/>
      <c r="APO36" s="226"/>
      <c r="APP36" s="226"/>
      <c r="APQ36" s="226"/>
      <c r="APR36" s="226"/>
      <c r="APS36" s="226"/>
      <c r="APT36" s="226"/>
      <c r="APU36" s="226"/>
      <c r="APV36" s="226"/>
      <c r="APW36" s="226"/>
      <c r="APX36" s="226"/>
      <c r="APY36" s="226"/>
      <c r="APZ36" s="226"/>
      <c r="AQA36" s="226"/>
      <c r="AQB36" s="226"/>
      <c r="AQC36" s="226"/>
      <c r="AQD36" s="226"/>
      <c r="AQE36" s="226"/>
      <c r="AQF36" s="226"/>
      <c r="AQG36" s="226"/>
      <c r="AQH36" s="226"/>
      <c r="AQI36" s="226"/>
      <c r="AQJ36" s="226"/>
      <c r="AQK36" s="226"/>
      <c r="AQL36" s="226"/>
      <c r="AQM36" s="226"/>
      <c r="AQN36" s="226"/>
      <c r="AQO36" s="226"/>
      <c r="AQP36" s="226"/>
      <c r="AQQ36" s="226"/>
      <c r="AQR36" s="226"/>
      <c r="AQS36" s="226"/>
      <c r="AQT36" s="226"/>
      <c r="AQU36" s="226"/>
      <c r="AQV36" s="226"/>
      <c r="AQW36" s="226"/>
      <c r="AQX36" s="226"/>
      <c r="AQY36" s="226"/>
      <c r="AQZ36" s="226"/>
      <c r="ARA36" s="226"/>
      <c r="ARB36" s="226"/>
      <c r="ARC36" s="226"/>
      <c r="ARD36" s="226"/>
      <c r="ARE36" s="226"/>
      <c r="ARF36" s="226"/>
      <c r="ARG36" s="226"/>
      <c r="ARH36" s="226"/>
      <c r="ARI36" s="226"/>
      <c r="ARJ36" s="226"/>
      <c r="ARK36" s="226"/>
      <c r="ARL36" s="226"/>
      <c r="ARM36" s="226"/>
      <c r="ARN36" s="226"/>
      <c r="ARO36" s="226"/>
      <c r="ARP36" s="226"/>
      <c r="ARQ36" s="226"/>
      <c r="ARR36" s="226"/>
      <c r="ARS36" s="226"/>
      <c r="ART36" s="226"/>
      <c r="ARU36" s="226"/>
      <c r="ARV36" s="226"/>
      <c r="ARW36" s="226"/>
      <c r="ARX36" s="226"/>
      <c r="ARY36" s="226"/>
      <c r="ARZ36" s="226"/>
      <c r="ASA36" s="226"/>
      <c r="ASB36" s="226"/>
      <c r="ASC36" s="226"/>
      <c r="ASD36" s="226"/>
      <c r="ASE36" s="226"/>
      <c r="ASF36" s="226"/>
      <c r="ASG36" s="226"/>
      <c r="ASH36" s="226"/>
      <c r="ASI36" s="226"/>
      <c r="ASJ36" s="226"/>
      <c r="ASK36" s="226"/>
      <c r="ASL36" s="226"/>
      <c r="ASM36" s="226"/>
      <c r="ASN36" s="226"/>
      <c r="ASO36" s="226"/>
      <c r="ASP36" s="226"/>
      <c r="ASQ36" s="226"/>
      <c r="ASR36" s="226"/>
      <c r="ASS36" s="226"/>
      <c r="AST36" s="226"/>
      <c r="ASU36" s="226"/>
      <c r="ASV36" s="226"/>
      <c r="ASW36" s="226"/>
      <c r="ASX36" s="226"/>
      <c r="ASY36" s="226"/>
      <c r="ASZ36" s="226"/>
      <c r="ATA36" s="226"/>
      <c r="ATB36" s="226"/>
      <c r="ATC36" s="226"/>
      <c r="ATD36" s="226"/>
      <c r="ATE36" s="226"/>
      <c r="ATF36" s="226"/>
      <c r="ATG36" s="226"/>
      <c r="ATH36" s="226"/>
      <c r="ATI36" s="226"/>
      <c r="ATJ36" s="226"/>
      <c r="ATK36" s="226"/>
      <c r="ATL36" s="226"/>
      <c r="ATM36" s="226"/>
      <c r="ATN36" s="226"/>
      <c r="ATO36" s="226"/>
      <c r="ATP36" s="226"/>
      <c r="ATQ36" s="226"/>
      <c r="ATR36" s="226"/>
      <c r="ATS36" s="226"/>
      <c r="ATT36" s="226"/>
      <c r="ATU36" s="226"/>
      <c r="ATV36" s="226"/>
      <c r="ATW36" s="226"/>
      <c r="ATX36" s="226"/>
      <c r="ATY36" s="226"/>
      <c r="ATZ36" s="226"/>
      <c r="AUA36" s="226"/>
      <c r="AUB36" s="226"/>
      <c r="AUC36" s="226"/>
      <c r="AUD36" s="226"/>
      <c r="AUE36" s="226"/>
      <c r="AUF36" s="226"/>
      <c r="AUG36" s="226"/>
      <c r="AUH36" s="226"/>
      <c r="AUI36" s="226"/>
      <c r="AUJ36" s="226"/>
      <c r="AUK36" s="226"/>
      <c r="AUL36" s="226"/>
      <c r="AUM36" s="226"/>
      <c r="AUN36" s="226"/>
      <c r="AUO36" s="226"/>
      <c r="AUP36" s="226"/>
      <c r="AUQ36" s="226"/>
      <c r="AUR36" s="226"/>
      <c r="AUS36" s="226"/>
      <c r="AUT36" s="226"/>
      <c r="AUU36" s="226"/>
      <c r="AUV36" s="226"/>
      <c r="AUW36" s="226"/>
      <c r="AUX36" s="226"/>
      <c r="AUY36" s="226"/>
      <c r="AUZ36" s="226"/>
      <c r="AVA36" s="226"/>
      <c r="AVB36" s="226"/>
      <c r="AVC36" s="226"/>
      <c r="AVD36" s="226"/>
      <c r="AVE36" s="226"/>
      <c r="AVF36" s="226"/>
      <c r="AVG36" s="226"/>
      <c r="AVH36" s="226"/>
      <c r="AVI36" s="226"/>
      <c r="AVJ36" s="226"/>
      <c r="AVK36" s="226"/>
      <c r="AVL36" s="226"/>
      <c r="AVM36" s="226"/>
      <c r="AVN36" s="226"/>
      <c r="AVO36" s="226"/>
      <c r="AVP36" s="226"/>
      <c r="AVQ36" s="226"/>
      <c r="AVR36" s="226"/>
      <c r="AVS36" s="226"/>
      <c r="AVT36" s="226"/>
      <c r="AVU36" s="226"/>
      <c r="AVV36" s="226"/>
      <c r="AVW36" s="226"/>
      <c r="AVX36" s="226"/>
      <c r="AVY36" s="226"/>
      <c r="AVZ36" s="226"/>
      <c r="AWA36" s="226"/>
      <c r="AWB36" s="226"/>
      <c r="AWC36" s="226"/>
      <c r="AWD36" s="226"/>
      <c r="AWE36" s="226"/>
      <c r="AWF36" s="226"/>
      <c r="AWG36" s="226"/>
      <c r="AWH36" s="226"/>
      <c r="AWI36" s="226"/>
      <c r="AWJ36" s="226"/>
      <c r="AWK36" s="226"/>
      <c r="AWL36" s="226"/>
      <c r="AWM36" s="226"/>
      <c r="AWN36" s="226"/>
      <c r="AWO36" s="226"/>
      <c r="AWP36" s="226"/>
      <c r="AWQ36" s="226"/>
      <c r="AWR36" s="226"/>
      <c r="AWS36" s="226"/>
      <c r="AWT36" s="226"/>
      <c r="AWU36" s="226"/>
      <c r="AWV36" s="226"/>
      <c r="AWW36" s="226"/>
      <c r="AWX36" s="226"/>
      <c r="AWY36" s="226"/>
      <c r="AWZ36" s="226"/>
      <c r="AXA36" s="226"/>
      <c r="AXB36" s="226"/>
      <c r="AXC36" s="226"/>
      <c r="AXD36" s="226"/>
      <c r="AXE36" s="226"/>
      <c r="AXF36" s="226"/>
      <c r="AXG36" s="226"/>
      <c r="AXH36" s="226"/>
      <c r="AXI36" s="226"/>
      <c r="AXJ36" s="226"/>
      <c r="AXK36" s="226"/>
      <c r="AXL36" s="226"/>
      <c r="AXM36" s="226"/>
      <c r="AXN36" s="226"/>
      <c r="AXO36" s="226"/>
      <c r="AXP36" s="226"/>
      <c r="AXQ36" s="226"/>
      <c r="AXR36" s="226"/>
      <c r="AXS36" s="226"/>
      <c r="AXT36" s="226"/>
      <c r="AXU36" s="226"/>
      <c r="AXV36" s="226"/>
      <c r="AXW36" s="226"/>
      <c r="AXX36" s="226"/>
      <c r="AXY36" s="226"/>
      <c r="AXZ36" s="226"/>
      <c r="AYA36" s="226"/>
      <c r="AYB36" s="226"/>
      <c r="AYC36" s="226"/>
      <c r="AYD36" s="226"/>
      <c r="AYE36" s="226"/>
      <c r="AYF36" s="226"/>
      <c r="AYG36" s="226"/>
      <c r="AYH36" s="226"/>
      <c r="AYI36" s="226"/>
      <c r="AYJ36" s="226"/>
      <c r="AYK36" s="226"/>
      <c r="AYL36" s="226"/>
      <c r="AYM36" s="226"/>
      <c r="AYN36" s="226"/>
      <c r="AYO36" s="226"/>
      <c r="AYP36" s="226"/>
      <c r="AYQ36" s="226"/>
      <c r="AYR36" s="226"/>
      <c r="AYS36" s="226"/>
      <c r="AYT36" s="226"/>
      <c r="AYU36" s="226"/>
      <c r="AYV36" s="226"/>
      <c r="AYW36" s="226"/>
      <c r="AYX36" s="226"/>
      <c r="AYY36" s="226"/>
      <c r="AYZ36" s="226"/>
      <c r="AZA36" s="226"/>
      <c r="AZB36" s="226"/>
      <c r="AZC36" s="226"/>
      <c r="AZD36" s="226"/>
      <c r="AZE36" s="226"/>
      <c r="AZF36" s="226"/>
      <c r="AZG36" s="226"/>
      <c r="AZH36" s="226"/>
      <c r="AZI36" s="226"/>
      <c r="AZJ36" s="226"/>
      <c r="AZK36" s="226"/>
      <c r="AZL36" s="226"/>
      <c r="AZM36" s="226"/>
      <c r="AZN36" s="226"/>
      <c r="AZO36" s="226"/>
      <c r="AZP36" s="226"/>
      <c r="AZQ36" s="226"/>
      <c r="AZR36" s="226"/>
      <c r="AZS36" s="226"/>
      <c r="AZT36" s="226"/>
      <c r="AZU36" s="226"/>
      <c r="AZV36" s="226"/>
      <c r="AZW36" s="226"/>
      <c r="AZX36" s="226"/>
      <c r="AZY36" s="226"/>
      <c r="AZZ36" s="226"/>
      <c r="BAA36" s="226"/>
      <c r="BAB36" s="226"/>
      <c r="BAC36" s="226"/>
      <c r="BAD36" s="226"/>
      <c r="BAE36" s="226"/>
      <c r="BAF36" s="226"/>
      <c r="BAG36" s="226"/>
      <c r="BAH36" s="226"/>
      <c r="BAI36" s="226"/>
      <c r="BAJ36" s="226"/>
      <c r="BAK36" s="226"/>
      <c r="BAL36" s="226"/>
      <c r="BAM36" s="226"/>
      <c r="BAN36" s="226"/>
      <c r="BAO36" s="226"/>
      <c r="BAP36" s="226"/>
      <c r="BAQ36" s="226"/>
      <c r="BAR36" s="226"/>
      <c r="BAS36" s="226"/>
      <c r="BAT36" s="226"/>
      <c r="BAU36" s="226"/>
      <c r="BAV36" s="226"/>
      <c r="BAW36" s="226"/>
      <c r="BAX36" s="226"/>
      <c r="BAY36" s="226"/>
      <c r="BAZ36" s="226"/>
      <c r="BBA36" s="226"/>
      <c r="BBB36" s="226"/>
      <c r="BBC36" s="226"/>
      <c r="BBD36" s="226"/>
      <c r="BBE36" s="226"/>
      <c r="BBF36" s="226"/>
      <c r="BBG36" s="226"/>
      <c r="BBH36" s="226"/>
      <c r="BBI36" s="226"/>
      <c r="BBJ36" s="226"/>
      <c r="BBK36" s="226"/>
      <c r="BBL36" s="226"/>
      <c r="BBM36" s="226"/>
      <c r="BBN36" s="226"/>
      <c r="BBO36" s="226"/>
      <c r="BBP36" s="226"/>
      <c r="BBQ36" s="226"/>
      <c r="BBR36" s="226"/>
      <c r="BBS36" s="226"/>
      <c r="BBT36" s="226"/>
      <c r="BBU36" s="226"/>
      <c r="BBV36" s="226"/>
      <c r="BBW36" s="226"/>
      <c r="BBX36" s="226"/>
      <c r="BBY36" s="226"/>
      <c r="BBZ36" s="226"/>
      <c r="BCA36" s="226"/>
      <c r="BCB36" s="226"/>
      <c r="BCC36" s="226"/>
      <c r="BCD36" s="226"/>
      <c r="BCE36" s="226"/>
      <c r="BCF36" s="226"/>
      <c r="BCG36" s="226"/>
      <c r="BCH36" s="226"/>
      <c r="BCI36" s="226"/>
      <c r="BCJ36" s="226"/>
      <c r="BCK36" s="226"/>
      <c r="BCL36" s="226"/>
      <c r="BCM36" s="226"/>
      <c r="BCN36" s="226"/>
      <c r="BCO36" s="226"/>
      <c r="BCP36" s="226"/>
      <c r="BCQ36" s="226"/>
      <c r="BCR36" s="226"/>
      <c r="BCS36" s="226"/>
      <c r="BCT36" s="226"/>
      <c r="BCU36" s="226"/>
      <c r="BCV36" s="226"/>
      <c r="BCW36" s="226"/>
      <c r="BCX36" s="226"/>
      <c r="BCY36" s="226"/>
      <c r="BCZ36" s="226"/>
      <c r="BDA36" s="226"/>
      <c r="BDB36" s="226"/>
      <c r="BDC36" s="226"/>
      <c r="BDD36" s="226"/>
      <c r="BDE36" s="226"/>
      <c r="BDF36" s="226"/>
      <c r="BDG36" s="226"/>
      <c r="BDH36" s="226"/>
      <c r="BDI36" s="226"/>
      <c r="BDJ36" s="226"/>
      <c r="BDK36" s="226"/>
      <c r="BDL36" s="226"/>
      <c r="BDM36" s="226"/>
      <c r="BDN36" s="226"/>
      <c r="BDO36" s="226"/>
      <c r="BDP36" s="226"/>
      <c r="BDQ36" s="226"/>
      <c r="BDR36" s="226"/>
      <c r="BDS36" s="226"/>
      <c r="BDT36" s="226"/>
      <c r="BDU36" s="226"/>
      <c r="BDV36" s="226"/>
      <c r="BDW36" s="226"/>
      <c r="BDX36" s="226"/>
      <c r="BDY36" s="226"/>
      <c r="BDZ36" s="226"/>
      <c r="BEA36" s="226"/>
      <c r="BEB36" s="226"/>
      <c r="BEC36" s="226"/>
      <c r="BED36" s="226"/>
      <c r="BEE36" s="226"/>
      <c r="BEF36" s="226"/>
      <c r="BEG36" s="226"/>
      <c r="BEH36" s="226"/>
      <c r="BEI36" s="226"/>
      <c r="BEJ36" s="226"/>
      <c r="BEK36" s="226"/>
      <c r="BEL36" s="226"/>
      <c r="BEM36" s="226"/>
      <c r="BEN36" s="226"/>
      <c r="BEO36" s="226"/>
      <c r="BEP36" s="226"/>
      <c r="BEQ36" s="226"/>
      <c r="BER36" s="226"/>
      <c r="BES36" s="226"/>
      <c r="BET36" s="226"/>
      <c r="BEU36" s="226"/>
      <c r="BEV36" s="226"/>
      <c r="BEW36" s="226"/>
      <c r="BEX36" s="226"/>
      <c r="BEY36" s="226"/>
      <c r="BEZ36" s="226"/>
      <c r="BFA36" s="226"/>
      <c r="BFB36" s="226"/>
      <c r="BFC36" s="226"/>
      <c r="BFD36" s="226"/>
      <c r="BFE36" s="226"/>
      <c r="BFF36" s="226"/>
      <c r="BFG36" s="226"/>
      <c r="BFH36" s="226"/>
      <c r="BFI36" s="226"/>
      <c r="BFJ36" s="226"/>
      <c r="BFK36" s="226"/>
      <c r="BFL36" s="226"/>
      <c r="BFM36" s="226"/>
      <c r="BFN36" s="226"/>
      <c r="BFO36" s="226"/>
      <c r="BFP36" s="226"/>
      <c r="BFQ36" s="226"/>
      <c r="BFR36" s="226"/>
      <c r="BFS36" s="226"/>
      <c r="BFT36" s="226"/>
      <c r="BFU36" s="226"/>
      <c r="BFV36" s="226"/>
      <c r="BFW36" s="226"/>
      <c r="BFX36" s="226"/>
      <c r="BFY36" s="226"/>
      <c r="BFZ36" s="226"/>
      <c r="BGA36" s="226"/>
      <c r="BGB36" s="226"/>
      <c r="BGC36" s="226"/>
      <c r="BGD36" s="226"/>
      <c r="BGE36" s="226"/>
      <c r="BGF36" s="226"/>
      <c r="BGG36" s="226"/>
      <c r="BGH36" s="226"/>
      <c r="BGI36" s="226"/>
      <c r="BGJ36" s="226"/>
      <c r="BGK36" s="226"/>
      <c r="BGL36" s="226"/>
      <c r="BGM36" s="226"/>
      <c r="BGN36" s="226"/>
      <c r="BGO36" s="226"/>
      <c r="BGP36" s="226"/>
      <c r="BGQ36" s="226"/>
      <c r="BGR36" s="226"/>
      <c r="BGS36" s="226"/>
      <c r="BGT36" s="226"/>
      <c r="BGU36" s="226"/>
      <c r="BGV36" s="226"/>
      <c r="BGW36" s="226"/>
      <c r="BGX36" s="226"/>
      <c r="BGY36" s="226"/>
      <c r="BGZ36" s="226"/>
      <c r="BHA36" s="226"/>
      <c r="BHB36" s="226"/>
      <c r="BHC36" s="226"/>
      <c r="BHD36" s="226"/>
      <c r="BHE36" s="226"/>
      <c r="BHF36" s="226"/>
      <c r="BHG36" s="226"/>
      <c r="BHH36" s="226"/>
      <c r="BHI36" s="226"/>
      <c r="BHJ36" s="226"/>
      <c r="BHK36" s="226"/>
      <c r="BHL36" s="226"/>
      <c r="BHM36" s="226"/>
      <c r="BHN36" s="226"/>
      <c r="BHO36" s="226"/>
      <c r="BHP36" s="226"/>
      <c r="BHQ36" s="226"/>
      <c r="BHR36" s="226"/>
      <c r="BHS36" s="226"/>
      <c r="BHT36" s="226"/>
      <c r="BHU36" s="226"/>
      <c r="BHV36" s="226"/>
      <c r="BHW36" s="226"/>
      <c r="BHX36" s="226"/>
      <c r="BHY36" s="226"/>
      <c r="BHZ36" s="226"/>
      <c r="BIA36" s="226"/>
      <c r="BIB36" s="226"/>
      <c r="BIC36" s="226"/>
      <c r="BID36" s="226"/>
      <c r="BIE36" s="226"/>
      <c r="BIF36" s="226"/>
      <c r="BIG36" s="226"/>
      <c r="BIH36" s="226"/>
      <c r="BII36" s="226"/>
      <c r="BIJ36" s="226"/>
      <c r="BIK36" s="226"/>
      <c r="BIL36" s="226"/>
      <c r="BIM36" s="226"/>
      <c r="BIN36" s="226"/>
      <c r="BIO36" s="226"/>
      <c r="BIP36" s="226"/>
      <c r="BIQ36" s="226"/>
      <c r="BIR36" s="226"/>
      <c r="BIS36" s="226"/>
      <c r="BIT36" s="226"/>
      <c r="BIU36" s="226"/>
      <c r="BIV36" s="226"/>
      <c r="BIW36" s="226"/>
      <c r="BIX36" s="226"/>
      <c r="BIY36" s="226"/>
      <c r="BIZ36" s="226"/>
      <c r="BJA36" s="226"/>
      <c r="BJB36" s="226"/>
      <c r="BJC36" s="226"/>
      <c r="BJD36" s="226"/>
      <c r="BJE36" s="226"/>
      <c r="BJF36" s="226"/>
      <c r="BJG36" s="226"/>
      <c r="BJH36" s="226"/>
      <c r="BJI36" s="226"/>
      <c r="BJJ36" s="226"/>
      <c r="BJK36" s="226"/>
      <c r="BJL36" s="226"/>
      <c r="BJM36" s="226"/>
      <c r="BJN36" s="226"/>
      <c r="BJO36" s="226"/>
      <c r="BJP36" s="226"/>
      <c r="BJQ36" s="226"/>
      <c r="BJR36" s="226"/>
      <c r="BJS36" s="226"/>
      <c r="BJT36" s="226"/>
      <c r="BJU36" s="226"/>
      <c r="BJV36" s="226"/>
      <c r="BJW36" s="226"/>
      <c r="BJX36" s="226"/>
      <c r="BJY36" s="226"/>
      <c r="BJZ36" s="226"/>
      <c r="BKA36" s="226"/>
      <c r="BKB36" s="226"/>
      <c r="BKC36" s="226"/>
      <c r="BKD36" s="226"/>
      <c r="BKE36" s="226"/>
      <c r="BKF36" s="226"/>
      <c r="BKG36" s="226"/>
      <c r="BKH36" s="226"/>
      <c r="BKI36" s="226"/>
      <c r="BKJ36" s="226"/>
      <c r="BKK36" s="226"/>
      <c r="BKL36" s="226"/>
      <c r="BKM36" s="226"/>
      <c r="BKN36" s="226"/>
      <c r="BKO36" s="226"/>
      <c r="BKP36" s="226"/>
      <c r="BKQ36" s="226"/>
      <c r="BKR36" s="226"/>
      <c r="BKS36" s="226"/>
      <c r="BKT36" s="226"/>
      <c r="BKU36" s="226"/>
      <c r="BKV36" s="226"/>
      <c r="BKW36" s="226"/>
      <c r="BKX36" s="226"/>
      <c r="BKY36" s="226"/>
      <c r="BKZ36" s="226"/>
      <c r="BLA36" s="226"/>
      <c r="BLB36" s="226"/>
      <c r="BLC36" s="226"/>
      <c r="BLD36" s="226"/>
      <c r="BLE36" s="226"/>
      <c r="BLF36" s="226"/>
      <c r="BLG36" s="226"/>
      <c r="BLH36" s="226"/>
      <c r="BLI36" s="226"/>
      <c r="BLJ36" s="226"/>
      <c r="BLK36" s="226"/>
      <c r="BLL36" s="226"/>
      <c r="BLM36" s="226"/>
      <c r="BLN36" s="226"/>
      <c r="BLO36" s="226"/>
      <c r="BLP36" s="226"/>
      <c r="BLQ36" s="226"/>
      <c r="BLR36" s="226"/>
      <c r="BLS36" s="226"/>
      <c r="BLT36" s="226"/>
      <c r="BLU36" s="226"/>
      <c r="BLV36" s="226"/>
      <c r="BLW36" s="226"/>
      <c r="BLX36" s="226"/>
      <c r="BLY36" s="226"/>
      <c r="BLZ36" s="226"/>
      <c r="BMA36" s="226"/>
      <c r="BMB36" s="226"/>
      <c r="BMC36" s="226"/>
      <c r="BMD36" s="226"/>
      <c r="BME36" s="226"/>
      <c r="BMF36" s="226"/>
      <c r="BMG36" s="226"/>
      <c r="BMH36" s="226"/>
      <c r="BMI36" s="226"/>
      <c r="BMJ36" s="226"/>
      <c r="BMK36" s="226"/>
      <c r="BML36" s="226"/>
      <c r="BMM36" s="226"/>
      <c r="BMN36" s="226"/>
      <c r="BMO36" s="226"/>
      <c r="BMP36" s="226"/>
      <c r="BMQ36" s="226"/>
      <c r="BMR36" s="226"/>
      <c r="BMS36" s="226"/>
      <c r="BMT36" s="226"/>
      <c r="BMU36" s="226"/>
      <c r="BMV36" s="226"/>
      <c r="BMW36" s="226"/>
      <c r="BMX36" s="226"/>
      <c r="BMY36" s="226"/>
      <c r="BMZ36" s="226"/>
      <c r="BNA36" s="226"/>
      <c r="BNB36" s="226"/>
      <c r="BNC36" s="226"/>
      <c r="BND36" s="226"/>
      <c r="BNE36" s="226"/>
      <c r="BNF36" s="226"/>
      <c r="BNG36" s="226"/>
      <c r="BNH36" s="226"/>
      <c r="BNI36" s="226"/>
      <c r="BNJ36" s="226"/>
      <c r="BNK36" s="226"/>
      <c r="BNL36" s="226"/>
      <c r="BNM36" s="226"/>
      <c r="BNN36" s="226"/>
      <c r="BNO36" s="226"/>
      <c r="BNP36" s="226"/>
      <c r="BNQ36" s="226"/>
      <c r="BNR36" s="226"/>
      <c r="BNS36" s="226"/>
      <c r="BNT36" s="226"/>
      <c r="BNU36" s="226"/>
      <c r="BNV36" s="226"/>
      <c r="BNW36" s="226"/>
      <c r="BNX36" s="226"/>
      <c r="BNY36" s="226"/>
      <c r="BNZ36" s="226"/>
      <c r="BOA36" s="226"/>
      <c r="BOB36" s="226"/>
      <c r="BOC36" s="226"/>
      <c r="BOD36" s="226"/>
      <c r="BOE36" s="226"/>
      <c r="BOF36" s="226"/>
      <c r="BOG36" s="226"/>
      <c r="BOH36" s="226"/>
      <c r="BOI36" s="226"/>
      <c r="BOJ36" s="226"/>
      <c r="BOK36" s="226"/>
      <c r="BOL36" s="226"/>
      <c r="BOM36" s="226"/>
      <c r="BON36" s="226"/>
      <c r="BOO36" s="226"/>
      <c r="BOP36" s="226"/>
      <c r="BOQ36" s="226"/>
      <c r="BOR36" s="226"/>
      <c r="BOS36" s="226"/>
      <c r="BOT36" s="226"/>
      <c r="BOU36" s="226"/>
      <c r="BOV36" s="226"/>
      <c r="BOW36" s="226"/>
      <c r="BOX36" s="226"/>
      <c r="BOY36" s="226"/>
      <c r="BOZ36" s="226"/>
      <c r="BPA36" s="226"/>
      <c r="BPB36" s="226"/>
      <c r="BPC36" s="226"/>
      <c r="BPD36" s="226"/>
      <c r="BPE36" s="226"/>
      <c r="BPF36" s="226"/>
      <c r="BPG36" s="226"/>
      <c r="BPH36" s="226"/>
      <c r="BPI36" s="226"/>
      <c r="BPJ36" s="226"/>
      <c r="BPK36" s="226"/>
      <c r="BPL36" s="226"/>
      <c r="BPM36" s="226"/>
      <c r="BPN36" s="226"/>
      <c r="BPO36" s="226"/>
      <c r="BPP36" s="226"/>
      <c r="BPQ36" s="226"/>
      <c r="BPR36" s="226"/>
      <c r="BPS36" s="226"/>
      <c r="BPT36" s="226"/>
      <c r="BPU36" s="226"/>
      <c r="BPV36" s="226"/>
      <c r="BPW36" s="226"/>
      <c r="BPX36" s="226"/>
      <c r="BPY36" s="226"/>
      <c r="BPZ36" s="226"/>
      <c r="BQA36" s="226"/>
      <c r="BQB36" s="226"/>
      <c r="BQC36" s="226"/>
      <c r="BQD36" s="226"/>
      <c r="BQE36" s="226"/>
      <c r="BQF36" s="226"/>
      <c r="BQG36" s="226"/>
      <c r="BQH36" s="226"/>
      <c r="BQI36" s="226"/>
      <c r="BQJ36" s="226"/>
      <c r="BQK36" s="226"/>
      <c r="BQL36" s="226"/>
      <c r="BQM36" s="226"/>
      <c r="BQN36" s="226"/>
      <c r="BQO36" s="226"/>
      <c r="BQP36" s="226"/>
      <c r="BQQ36" s="226"/>
      <c r="BQR36" s="226"/>
      <c r="BQS36" s="226"/>
      <c r="BQT36" s="226"/>
      <c r="BQU36" s="226"/>
      <c r="BQV36" s="226"/>
      <c r="BQW36" s="226"/>
      <c r="BQX36" s="226"/>
      <c r="BQY36" s="226"/>
      <c r="BQZ36" s="226"/>
      <c r="BRA36" s="226"/>
      <c r="BRB36" s="226"/>
      <c r="BRC36" s="226"/>
      <c r="BRD36" s="226"/>
      <c r="BRE36" s="226"/>
      <c r="BRF36" s="226"/>
      <c r="BRG36" s="226"/>
      <c r="BRH36" s="226"/>
      <c r="BRI36" s="226"/>
      <c r="BRJ36" s="226"/>
      <c r="BRK36" s="226"/>
      <c r="BRL36" s="226"/>
      <c r="BRM36" s="226"/>
      <c r="BRN36" s="226"/>
      <c r="BRO36" s="226"/>
      <c r="BRP36" s="226"/>
      <c r="BRQ36" s="226"/>
      <c r="BRR36" s="226"/>
      <c r="BRS36" s="226"/>
      <c r="BRT36" s="226"/>
      <c r="BRU36" s="226"/>
      <c r="BRV36" s="226"/>
      <c r="BRW36" s="226"/>
      <c r="BRX36" s="226"/>
      <c r="BRY36" s="226"/>
      <c r="BRZ36" s="226"/>
      <c r="BSA36" s="226"/>
      <c r="BSB36" s="226"/>
      <c r="BSC36" s="226"/>
      <c r="BSD36" s="226"/>
      <c r="BSE36" s="226"/>
      <c r="BSF36" s="226"/>
      <c r="BSG36" s="226"/>
      <c r="BSH36" s="226"/>
      <c r="BSI36" s="226"/>
      <c r="BSJ36" s="226"/>
      <c r="BSK36" s="226"/>
      <c r="BSL36" s="226"/>
      <c r="BSM36" s="226"/>
      <c r="BSN36" s="226"/>
      <c r="BSO36" s="226"/>
      <c r="BSP36" s="226"/>
      <c r="BSQ36" s="226"/>
      <c r="BSR36" s="226"/>
      <c r="BSS36" s="226"/>
      <c r="BST36" s="226"/>
      <c r="BSU36" s="226"/>
      <c r="BSV36" s="226"/>
      <c r="BSW36" s="226"/>
      <c r="BSX36" s="226"/>
      <c r="BSY36" s="226"/>
      <c r="BSZ36" s="226"/>
      <c r="BTA36" s="226"/>
      <c r="BTB36" s="226"/>
      <c r="BTC36" s="226"/>
      <c r="BTD36" s="226"/>
      <c r="BTE36" s="226"/>
      <c r="BTF36" s="226"/>
      <c r="BTG36" s="226"/>
      <c r="BTH36" s="226"/>
      <c r="BTI36" s="226"/>
      <c r="BTJ36" s="226"/>
      <c r="BTK36" s="226"/>
      <c r="BTL36" s="226"/>
      <c r="BTM36" s="226"/>
      <c r="BTN36" s="226"/>
      <c r="BTO36" s="226"/>
      <c r="BTP36" s="226"/>
      <c r="BTQ36" s="226"/>
      <c r="BTR36" s="226"/>
      <c r="BTS36" s="226"/>
      <c r="BTT36" s="226"/>
      <c r="BTU36" s="226"/>
      <c r="BTV36" s="226"/>
      <c r="BTW36" s="226"/>
      <c r="BTX36" s="226"/>
      <c r="BTY36" s="226"/>
      <c r="BTZ36" s="226"/>
      <c r="BUA36" s="226"/>
      <c r="BUB36" s="226"/>
      <c r="BUC36" s="226"/>
      <c r="BUD36" s="226"/>
      <c r="BUE36" s="226"/>
      <c r="BUF36" s="226"/>
      <c r="BUG36" s="226"/>
      <c r="BUH36" s="226"/>
      <c r="BUI36" s="226"/>
      <c r="BUJ36" s="226"/>
      <c r="BUK36" s="226"/>
      <c r="BUL36" s="226"/>
      <c r="BUM36" s="226"/>
      <c r="BUN36" s="226"/>
      <c r="BUO36" s="226"/>
      <c r="BUP36" s="226"/>
      <c r="BUQ36" s="226"/>
      <c r="BUR36" s="226"/>
      <c r="BUS36" s="226"/>
      <c r="BUT36" s="226"/>
      <c r="BUU36" s="226"/>
      <c r="BUV36" s="226"/>
      <c r="BUW36" s="226"/>
      <c r="BUX36" s="226"/>
      <c r="BUY36" s="226"/>
      <c r="BUZ36" s="226"/>
      <c r="BVA36" s="226"/>
      <c r="BVB36" s="226"/>
      <c r="BVC36" s="226"/>
      <c r="BVD36" s="226"/>
      <c r="BVE36" s="226"/>
      <c r="BVF36" s="226"/>
      <c r="BVG36" s="226"/>
      <c r="BVH36" s="226"/>
      <c r="BVI36" s="226"/>
      <c r="BVJ36" s="226"/>
      <c r="BVK36" s="226"/>
      <c r="BVL36" s="226"/>
      <c r="BVM36" s="226"/>
      <c r="BVN36" s="226"/>
      <c r="BVO36" s="226"/>
      <c r="BVP36" s="226"/>
      <c r="BVQ36" s="226"/>
      <c r="BVR36" s="226"/>
      <c r="BVS36" s="226"/>
      <c r="BVT36" s="226"/>
      <c r="BVU36" s="226"/>
      <c r="BVV36" s="226"/>
      <c r="BVW36" s="226"/>
      <c r="BVX36" s="226"/>
      <c r="BVY36" s="226"/>
      <c r="BVZ36" s="226"/>
      <c r="BWA36" s="226"/>
      <c r="BWB36" s="226"/>
      <c r="BWC36" s="226"/>
      <c r="BWD36" s="226"/>
      <c r="BWE36" s="226"/>
      <c r="BWF36" s="226"/>
      <c r="BWG36" s="226"/>
      <c r="BWH36" s="226"/>
      <c r="BWI36" s="226"/>
      <c r="BWJ36" s="226"/>
      <c r="BWK36" s="226"/>
      <c r="BWL36" s="226"/>
      <c r="BWM36" s="226"/>
      <c r="BWN36" s="226"/>
      <c r="BWO36" s="226"/>
      <c r="BWP36" s="226"/>
      <c r="BWQ36" s="226"/>
      <c r="BWR36" s="226"/>
      <c r="BWS36" s="226"/>
      <c r="BWT36" s="226"/>
      <c r="BWU36" s="226"/>
      <c r="BWV36" s="226"/>
      <c r="BWW36" s="226"/>
      <c r="BWX36" s="226"/>
      <c r="BWY36" s="226"/>
      <c r="BWZ36" s="226"/>
      <c r="BXA36" s="226"/>
      <c r="BXB36" s="226"/>
      <c r="BXC36" s="226"/>
      <c r="BXD36" s="226"/>
      <c r="BXE36" s="226"/>
      <c r="BXF36" s="226"/>
      <c r="BXG36" s="226"/>
      <c r="BXH36" s="226"/>
      <c r="BXI36" s="226"/>
      <c r="BXJ36" s="226"/>
      <c r="BXK36" s="226"/>
      <c r="BXL36" s="226"/>
      <c r="BXM36" s="226"/>
      <c r="BXN36" s="226"/>
      <c r="BXO36" s="226"/>
      <c r="BXP36" s="226"/>
      <c r="BXQ36" s="226"/>
      <c r="BXR36" s="226"/>
      <c r="BXS36" s="226"/>
      <c r="BXT36" s="226"/>
      <c r="BXU36" s="226"/>
      <c r="BXV36" s="226"/>
      <c r="BXW36" s="226"/>
      <c r="BXX36" s="226"/>
      <c r="BXY36" s="226"/>
      <c r="BXZ36" s="226"/>
      <c r="BYA36" s="226"/>
      <c r="BYB36" s="226"/>
      <c r="BYC36" s="226"/>
      <c r="BYD36" s="226"/>
      <c r="BYE36" s="226"/>
      <c r="BYF36" s="226"/>
      <c r="BYG36" s="226"/>
      <c r="BYH36" s="226"/>
      <c r="BYI36" s="226"/>
      <c r="BYJ36" s="226"/>
      <c r="BYK36" s="226"/>
      <c r="BYL36" s="226"/>
      <c r="BYM36" s="226"/>
      <c r="BYN36" s="226"/>
      <c r="BYO36" s="226"/>
      <c r="BYP36" s="226"/>
      <c r="BYQ36" s="226"/>
      <c r="BYR36" s="226"/>
      <c r="BYS36" s="226"/>
      <c r="BYT36" s="226"/>
      <c r="BYU36" s="226"/>
      <c r="BYV36" s="226"/>
      <c r="BYW36" s="226"/>
      <c r="BYX36" s="226"/>
      <c r="BYY36" s="226"/>
      <c r="BYZ36" s="226"/>
      <c r="BZA36" s="226"/>
      <c r="BZB36" s="226"/>
      <c r="BZC36" s="226"/>
      <c r="BZD36" s="226"/>
      <c r="BZE36" s="226"/>
      <c r="BZF36" s="226"/>
      <c r="BZG36" s="226"/>
      <c r="BZH36" s="226"/>
      <c r="BZI36" s="226"/>
      <c r="BZJ36" s="226"/>
      <c r="BZK36" s="226"/>
      <c r="BZL36" s="226"/>
      <c r="BZM36" s="226"/>
      <c r="BZN36" s="226"/>
      <c r="BZO36" s="226"/>
      <c r="BZP36" s="226"/>
      <c r="BZQ36" s="226"/>
      <c r="BZR36" s="226"/>
      <c r="BZS36" s="226"/>
      <c r="BZT36" s="226"/>
      <c r="BZU36" s="226"/>
      <c r="BZV36" s="226"/>
      <c r="BZW36" s="226"/>
      <c r="BZX36" s="226"/>
      <c r="BZY36" s="226"/>
      <c r="BZZ36" s="226"/>
      <c r="CAA36" s="226"/>
      <c r="CAB36" s="226"/>
      <c r="CAC36" s="226"/>
      <c r="CAD36" s="226"/>
      <c r="CAE36" s="226"/>
      <c r="CAF36" s="226"/>
      <c r="CAG36" s="226"/>
      <c r="CAH36" s="226"/>
      <c r="CAI36" s="226"/>
      <c r="CAJ36" s="226"/>
      <c r="CAK36" s="226"/>
      <c r="CAL36" s="226"/>
      <c r="CAM36" s="226"/>
      <c r="CAN36" s="226"/>
      <c r="CAO36" s="226"/>
      <c r="CAP36" s="226"/>
      <c r="CAQ36" s="226"/>
      <c r="CAR36" s="226"/>
      <c r="CAS36" s="226"/>
      <c r="CAT36" s="226"/>
      <c r="CAU36" s="226"/>
      <c r="CAV36" s="226"/>
      <c r="CAW36" s="226"/>
      <c r="CAX36" s="226"/>
      <c r="CAY36" s="226"/>
      <c r="CAZ36" s="226"/>
      <c r="CBA36" s="226"/>
      <c r="CBB36" s="226"/>
      <c r="CBC36" s="226"/>
      <c r="CBD36" s="226"/>
      <c r="CBE36" s="226"/>
      <c r="CBF36" s="226"/>
      <c r="CBG36" s="226"/>
      <c r="CBH36" s="226"/>
      <c r="CBI36" s="226"/>
      <c r="CBJ36" s="226"/>
      <c r="CBK36" s="226"/>
      <c r="CBL36" s="226"/>
      <c r="CBM36" s="226"/>
      <c r="CBN36" s="226"/>
      <c r="CBO36" s="226"/>
      <c r="CBP36" s="226"/>
      <c r="CBQ36" s="226"/>
      <c r="CBR36" s="226"/>
    </row>
    <row r="37" spans="1:2098" ht="20.100000000000001" customHeight="1">
      <c r="A37" s="925"/>
      <c r="B37" s="930" t="s">
        <v>718</v>
      </c>
      <c r="C37" s="931"/>
      <c r="D37" s="931"/>
      <c r="E37" s="931"/>
      <c r="F37" s="931"/>
      <c r="G37" s="931"/>
      <c r="H37" s="931"/>
    </row>
    <row r="38" spans="1:2098" s="359" customFormat="1" ht="20.100000000000001" customHeight="1">
      <c r="A38" s="925"/>
      <c r="B38" s="928" t="s">
        <v>719</v>
      </c>
      <c r="C38" s="929"/>
      <c r="D38" s="929"/>
      <c r="E38" s="929"/>
      <c r="F38" s="929"/>
      <c r="G38" s="929"/>
      <c r="H38" s="929"/>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6"/>
      <c r="DP38" s="226"/>
      <c r="DQ38" s="226"/>
      <c r="DR38" s="226"/>
      <c r="DS38" s="226"/>
      <c r="DT38" s="226"/>
      <c r="DU38" s="226"/>
      <c r="DV38" s="226"/>
      <c r="DW38" s="226"/>
      <c r="DX38" s="226"/>
      <c r="DY38" s="226"/>
      <c r="DZ38" s="226"/>
      <c r="EA38" s="226"/>
      <c r="EB38" s="226"/>
      <c r="EC38" s="226"/>
      <c r="ED38" s="226"/>
      <c r="EE38" s="226"/>
      <c r="EF38" s="226"/>
      <c r="EG38" s="226"/>
      <c r="EH38" s="226"/>
      <c r="EI38" s="226"/>
      <c r="EJ38" s="226"/>
      <c r="EK38" s="226"/>
      <c r="EL38" s="226"/>
      <c r="EM38" s="226"/>
      <c r="EN38" s="226"/>
      <c r="EO38" s="226"/>
      <c r="EP38" s="226"/>
      <c r="EQ38" s="226"/>
      <c r="ER38" s="226"/>
      <c r="ES38" s="226"/>
      <c r="ET38" s="226"/>
      <c r="EU38" s="226"/>
      <c r="EV38" s="226"/>
      <c r="EW38" s="226"/>
      <c r="EX38" s="226"/>
      <c r="EY38" s="226"/>
      <c r="EZ38" s="226"/>
      <c r="FA38" s="226"/>
      <c r="FB38" s="226"/>
      <c r="FC38" s="226"/>
      <c r="FD38" s="226"/>
      <c r="FE38" s="226"/>
      <c r="FF38" s="226"/>
      <c r="FG38" s="226"/>
      <c r="FH38" s="226"/>
      <c r="FI38" s="226"/>
      <c r="FJ38" s="226"/>
      <c r="FK38" s="226"/>
      <c r="FL38" s="226"/>
      <c r="FM38" s="226"/>
      <c r="FN38" s="226"/>
      <c r="FO38" s="226"/>
      <c r="FP38" s="226"/>
      <c r="FQ38" s="226"/>
      <c r="FR38" s="226"/>
      <c r="FS38" s="226"/>
      <c r="FT38" s="226"/>
      <c r="FU38" s="226"/>
      <c r="FV38" s="226"/>
      <c r="FW38" s="226"/>
      <c r="FX38" s="226"/>
      <c r="FY38" s="226"/>
      <c r="FZ38" s="226"/>
      <c r="GA38" s="226"/>
      <c r="GB38" s="226"/>
      <c r="GC38" s="226"/>
      <c r="GD38" s="226"/>
      <c r="GE38" s="226"/>
      <c r="GF38" s="226"/>
      <c r="GG38" s="226"/>
      <c r="GH38" s="226"/>
      <c r="GI38" s="226"/>
      <c r="GJ38" s="226"/>
      <c r="GK38" s="226"/>
      <c r="GL38" s="226"/>
      <c r="GM38" s="226"/>
      <c r="GN38" s="226"/>
      <c r="GO38" s="226"/>
      <c r="GP38" s="226"/>
      <c r="GQ38" s="226"/>
      <c r="GR38" s="226"/>
      <c r="GS38" s="226"/>
      <c r="GT38" s="226"/>
      <c r="GU38" s="226"/>
      <c r="GV38" s="226"/>
      <c r="GW38" s="226"/>
      <c r="GX38" s="226"/>
      <c r="GY38" s="226"/>
      <c r="GZ38" s="226"/>
      <c r="HA38" s="226"/>
      <c r="HB38" s="226"/>
      <c r="HC38" s="226"/>
      <c r="HD38" s="226"/>
      <c r="HE38" s="226"/>
      <c r="HF38" s="226"/>
      <c r="HG38" s="226"/>
      <c r="HH38" s="226"/>
      <c r="HI38" s="226"/>
      <c r="HJ38" s="226"/>
      <c r="HK38" s="226"/>
      <c r="HL38" s="226"/>
      <c r="HM38" s="226"/>
      <c r="HN38" s="226"/>
      <c r="HO38" s="226"/>
      <c r="HP38" s="226"/>
      <c r="HQ38" s="226"/>
      <c r="HR38" s="226"/>
      <c r="HS38" s="226"/>
      <c r="HT38" s="226"/>
      <c r="HU38" s="226"/>
      <c r="HV38" s="226"/>
      <c r="HW38" s="226"/>
      <c r="HX38" s="226"/>
      <c r="HY38" s="226"/>
      <c r="HZ38" s="226"/>
      <c r="IA38" s="226"/>
      <c r="IB38" s="226"/>
      <c r="IC38" s="226"/>
      <c r="ID38" s="226"/>
      <c r="IE38" s="226"/>
      <c r="IF38" s="226"/>
      <c r="IG38" s="226"/>
      <c r="IH38" s="226"/>
      <c r="II38" s="226"/>
      <c r="IJ38" s="226"/>
      <c r="IK38" s="226"/>
      <c r="IL38" s="226"/>
      <c r="IM38" s="226"/>
      <c r="IN38" s="226"/>
      <c r="IO38" s="226"/>
      <c r="IP38" s="226"/>
      <c r="IQ38" s="226"/>
      <c r="IR38" s="226"/>
      <c r="IS38" s="226"/>
      <c r="IT38" s="226"/>
      <c r="IU38" s="226"/>
      <c r="IV38" s="226"/>
      <c r="IW38" s="226"/>
      <c r="IX38" s="226"/>
      <c r="IY38" s="226"/>
      <c r="IZ38" s="226"/>
      <c r="JA38" s="226"/>
      <c r="JB38" s="226"/>
      <c r="JC38" s="226"/>
      <c r="JD38" s="226"/>
      <c r="JE38" s="226"/>
      <c r="JF38" s="226"/>
      <c r="JG38" s="226"/>
      <c r="JH38" s="226"/>
      <c r="JI38" s="226"/>
      <c r="JJ38" s="226"/>
      <c r="JK38" s="226"/>
      <c r="JL38" s="226"/>
      <c r="JM38" s="226"/>
      <c r="JN38" s="226"/>
      <c r="JO38" s="226"/>
      <c r="JP38" s="226"/>
      <c r="JQ38" s="226"/>
      <c r="JR38" s="226"/>
      <c r="JS38" s="226"/>
      <c r="JT38" s="226"/>
      <c r="JU38" s="226"/>
      <c r="JV38" s="226"/>
      <c r="JW38" s="226"/>
      <c r="JX38" s="226"/>
      <c r="JY38" s="226"/>
      <c r="JZ38" s="226"/>
      <c r="KA38" s="226"/>
      <c r="KB38" s="226"/>
      <c r="KC38" s="226"/>
      <c r="KD38" s="226"/>
      <c r="KE38" s="226"/>
      <c r="KF38" s="226"/>
      <c r="KG38" s="226"/>
      <c r="KH38" s="226"/>
      <c r="KI38" s="226"/>
      <c r="KJ38" s="226"/>
      <c r="KK38" s="226"/>
      <c r="KL38" s="226"/>
      <c r="KM38" s="226"/>
      <c r="KN38" s="226"/>
      <c r="KO38" s="226"/>
      <c r="KP38" s="226"/>
      <c r="KQ38" s="226"/>
      <c r="KR38" s="226"/>
      <c r="KS38" s="226"/>
      <c r="KT38" s="226"/>
      <c r="KU38" s="226"/>
      <c r="KV38" s="226"/>
      <c r="KW38" s="226"/>
      <c r="KX38" s="226"/>
      <c r="KY38" s="226"/>
      <c r="KZ38" s="226"/>
      <c r="LA38" s="226"/>
      <c r="LB38" s="226"/>
      <c r="LC38" s="226"/>
      <c r="LD38" s="226"/>
      <c r="LE38" s="226"/>
      <c r="LF38" s="226"/>
      <c r="LG38" s="226"/>
      <c r="LH38" s="226"/>
      <c r="LI38" s="226"/>
      <c r="LJ38" s="226"/>
      <c r="LK38" s="226"/>
      <c r="LL38" s="226"/>
      <c r="LM38" s="226"/>
      <c r="LN38" s="226"/>
      <c r="LO38" s="226"/>
      <c r="LP38" s="226"/>
      <c r="LQ38" s="226"/>
      <c r="LR38" s="226"/>
      <c r="LS38" s="226"/>
      <c r="LT38" s="226"/>
      <c r="LU38" s="226"/>
      <c r="LV38" s="226"/>
      <c r="LW38" s="226"/>
      <c r="LX38" s="226"/>
      <c r="LY38" s="226"/>
      <c r="LZ38" s="226"/>
      <c r="MA38" s="226"/>
      <c r="MB38" s="226"/>
      <c r="MC38" s="226"/>
      <c r="MD38" s="226"/>
      <c r="ME38" s="226"/>
      <c r="MF38" s="226"/>
      <c r="MG38" s="226"/>
      <c r="MH38" s="226"/>
      <c r="MI38" s="226"/>
      <c r="MJ38" s="226"/>
      <c r="MK38" s="226"/>
      <c r="ML38" s="226"/>
      <c r="MM38" s="226"/>
      <c r="MN38" s="226"/>
      <c r="MO38" s="226"/>
      <c r="MP38" s="226"/>
      <c r="MQ38" s="226"/>
      <c r="MR38" s="226"/>
      <c r="MS38" s="226"/>
      <c r="MT38" s="226"/>
      <c r="MU38" s="226"/>
      <c r="MV38" s="226"/>
      <c r="MW38" s="226"/>
      <c r="MX38" s="226"/>
      <c r="MY38" s="226"/>
      <c r="MZ38" s="226"/>
      <c r="NA38" s="226"/>
      <c r="NB38" s="226"/>
      <c r="NC38" s="226"/>
      <c r="ND38" s="226"/>
      <c r="NE38" s="226"/>
      <c r="NF38" s="226"/>
      <c r="NG38" s="226"/>
      <c r="NH38" s="226"/>
      <c r="NI38" s="226"/>
      <c r="NJ38" s="226"/>
      <c r="NK38" s="226"/>
      <c r="NL38" s="226"/>
      <c r="NM38" s="226"/>
      <c r="NN38" s="226"/>
      <c r="NO38" s="226"/>
      <c r="NP38" s="226"/>
      <c r="NQ38" s="226"/>
      <c r="NR38" s="226"/>
      <c r="NS38" s="226"/>
      <c r="NT38" s="226"/>
      <c r="NU38" s="226"/>
      <c r="NV38" s="226"/>
      <c r="NW38" s="226"/>
      <c r="NX38" s="226"/>
      <c r="NY38" s="226"/>
      <c r="NZ38" s="226"/>
      <c r="OA38" s="226"/>
      <c r="OB38" s="226"/>
      <c r="OC38" s="226"/>
      <c r="OD38" s="226"/>
      <c r="OE38" s="226"/>
      <c r="OF38" s="226"/>
      <c r="OG38" s="226"/>
      <c r="OH38" s="226"/>
      <c r="OI38" s="226"/>
      <c r="OJ38" s="226"/>
      <c r="OK38" s="226"/>
      <c r="OL38" s="226"/>
      <c r="OM38" s="226"/>
      <c r="ON38" s="226"/>
      <c r="OO38" s="226"/>
      <c r="OP38" s="226"/>
      <c r="OQ38" s="226"/>
      <c r="OR38" s="226"/>
      <c r="OS38" s="226"/>
      <c r="OT38" s="226"/>
      <c r="OU38" s="226"/>
      <c r="OV38" s="226"/>
      <c r="OW38" s="226"/>
      <c r="OX38" s="226"/>
      <c r="OY38" s="226"/>
      <c r="OZ38" s="226"/>
      <c r="PA38" s="226"/>
      <c r="PB38" s="226"/>
      <c r="PC38" s="226"/>
      <c r="PD38" s="226"/>
      <c r="PE38" s="226"/>
      <c r="PF38" s="226"/>
      <c r="PG38" s="226"/>
      <c r="PH38" s="226"/>
      <c r="PI38" s="226"/>
      <c r="PJ38" s="226"/>
      <c r="PK38" s="226"/>
      <c r="PL38" s="226"/>
      <c r="PM38" s="226"/>
      <c r="PN38" s="226"/>
      <c r="PO38" s="226"/>
      <c r="PP38" s="226"/>
      <c r="PQ38" s="226"/>
      <c r="PR38" s="226"/>
      <c r="PS38" s="226"/>
      <c r="PT38" s="226"/>
      <c r="PU38" s="226"/>
      <c r="PV38" s="226"/>
      <c r="PW38" s="226"/>
      <c r="PX38" s="226"/>
      <c r="PY38" s="226"/>
      <c r="PZ38" s="226"/>
      <c r="QA38" s="226"/>
      <c r="QB38" s="226"/>
      <c r="QC38" s="226"/>
      <c r="QD38" s="226"/>
      <c r="QE38" s="226"/>
      <c r="QF38" s="226"/>
      <c r="QG38" s="226"/>
      <c r="QH38" s="226"/>
      <c r="QI38" s="226"/>
      <c r="QJ38" s="226"/>
      <c r="QK38" s="226"/>
      <c r="QL38" s="226"/>
      <c r="QM38" s="226"/>
      <c r="QN38" s="226"/>
      <c r="QO38" s="226"/>
      <c r="QP38" s="226"/>
      <c r="QQ38" s="226"/>
      <c r="QR38" s="226"/>
      <c r="QS38" s="226"/>
      <c r="QT38" s="226"/>
      <c r="QU38" s="226"/>
      <c r="QV38" s="226"/>
      <c r="QW38" s="226"/>
      <c r="QX38" s="226"/>
      <c r="QY38" s="226"/>
      <c r="QZ38" s="226"/>
      <c r="RA38" s="226"/>
      <c r="RB38" s="226"/>
      <c r="RC38" s="226"/>
      <c r="RD38" s="226"/>
      <c r="RE38" s="226"/>
      <c r="RF38" s="226"/>
      <c r="RG38" s="226"/>
      <c r="RH38" s="226"/>
      <c r="RI38" s="226"/>
      <c r="RJ38" s="226"/>
      <c r="RK38" s="226"/>
      <c r="RL38" s="226"/>
      <c r="RM38" s="226"/>
      <c r="RN38" s="226"/>
      <c r="RO38" s="226"/>
      <c r="RP38" s="226"/>
      <c r="RQ38" s="226"/>
      <c r="RR38" s="226"/>
      <c r="RS38" s="226"/>
      <c r="RT38" s="226"/>
      <c r="RU38" s="226"/>
      <c r="RV38" s="226"/>
      <c r="RW38" s="226"/>
      <c r="RX38" s="226"/>
      <c r="RY38" s="226"/>
      <c r="RZ38" s="226"/>
      <c r="SA38" s="226"/>
      <c r="SB38" s="226"/>
      <c r="SC38" s="226"/>
      <c r="SD38" s="226"/>
      <c r="SE38" s="226"/>
      <c r="SF38" s="226"/>
      <c r="SG38" s="226"/>
      <c r="SH38" s="226"/>
      <c r="SI38" s="226"/>
      <c r="SJ38" s="226"/>
      <c r="SK38" s="226"/>
      <c r="SL38" s="226"/>
      <c r="SM38" s="226"/>
      <c r="SN38" s="226"/>
      <c r="SO38" s="226"/>
      <c r="SP38" s="226"/>
      <c r="SQ38" s="226"/>
      <c r="SR38" s="226"/>
      <c r="SS38" s="226"/>
      <c r="ST38" s="226"/>
      <c r="SU38" s="226"/>
      <c r="SV38" s="226"/>
      <c r="SW38" s="226"/>
      <c r="SX38" s="226"/>
      <c r="SY38" s="226"/>
      <c r="SZ38" s="226"/>
      <c r="TA38" s="226"/>
      <c r="TB38" s="226"/>
      <c r="TC38" s="226"/>
      <c r="TD38" s="226"/>
      <c r="TE38" s="226"/>
      <c r="TF38" s="226"/>
      <c r="TG38" s="226"/>
      <c r="TH38" s="226"/>
      <c r="TI38" s="226"/>
      <c r="TJ38" s="226"/>
      <c r="TK38" s="226"/>
      <c r="TL38" s="226"/>
      <c r="TM38" s="226"/>
      <c r="TN38" s="226"/>
      <c r="TO38" s="226"/>
      <c r="TP38" s="226"/>
      <c r="TQ38" s="226"/>
      <c r="TR38" s="226"/>
      <c r="TS38" s="226"/>
      <c r="TT38" s="226"/>
      <c r="TU38" s="226"/>
      <c r="TV38" s="226"/>
      <c r="TW38" s="226"/>
      <c r="TX38" s="226"/>
      <c r="TY38" s="226"/>
      <c r="TZ38" s="226"/>
      <c r="UA38" s="226"/>
      <c r="UB38" s="226"/>
      <c r="UC38" s="226"/>
      <c r="UD38" s="226"/>
      <c r="UE38" s="226"/>
      <c r="UF38" s="226"/>
      <c r="UG38" s="226"/>
      <c r="UH38" s="226"/>
      <c r="UI38" s="226"/>
      <c r="UJ38" s="226"/>
      <c r="UK38" s="226"/>
      <c r="UL38" s="226"/>
      <c r="UM38" s="226"/>
      <c r="UN38" s="226"/>
      <c r="UO38" s="226"/>
      <c r="UP38" s="226"/>
      <c r="UQ38" s="226"/>
      <c r="UR38" s="226"/>
      <c r="US38" s="226"/>
      <c r="UT38" s="226"/>
      <c r="UU38" s="226"/>
      <c r="UV38" s="226"/>
      <c r="UW38" s="226"/>
      <c r="UX38" s="226"/>
      <c r="UY38" s="226"/>
      <c r="UZ38" s="226"/>
      <c r="VA38" s="226"/>
      <c r="VB38" s="226"/>
      <c r="VC38" s="226"/>
      <c r="VD38" s="226"/>
      <c r="VE38" s="226"/>
      <c r="VF38" s="226"/>
      <c r="VG38" s="226"/>
      <c r="VH38" s="226"/>
      <c r="VI38" s="226"/>
      <c r="VJ38" s="226"/>
      <c r="VK38" s="226"/>
      <c r="VL38" s="226"/>
      <c r="VM38" s="226"/>
      <c r="VN38" s="226"/>
      <c r="VO38" s="226"/>
      <c r="VP38" s="226"/>
      <c r="VQ38" s="226"/>
      <c r="VR38" s="226"/>
      <c r="VS38" s="226"/>
      <c r="VT38" s="226"/>
      <c r="VU38" s="226"/>
      <c r="VV38" s="226"/>
      <c r="VW38" s="226"/>
      <c r="VX38" s="226"/>
      <c r="VY38" s="226"/>
      <c r="VZ38" s="226"/>
      <c r="WA38" s="226"/>
      <c r="WB38" s="226"/>
      <c r="WC38" s="226"/>
      <c r="WD38" s="226"/>
      <c r="WE38" s="226"/>
      <c r="WF38" s="226"/>
      <c r="WG38" s="226"/>
      <c r="WH38" s="226"/>
      <c r="WI38" s="226"/>
      <c r="WJ38" s="226"/>
      <c r="WK38" s="226"/>
      <c r="WL38" s="226"/>
      <c r="WM38" s="226"/>
      <c r="WN38" s="226"/>
      <c r="WO38" s="226"/>
      <c r="WP38" s="226"/>
      <c r="WQ38" s="226"/>
      <c r="WR38" s="226"/>
      <c r="WS38" s="226"/>
      <c r="WT38" s="226"/>
      <c r="WU38" s="226"/>
      <c r="WV38" s="226"/>
      <c r="WW38" s="226"/>
      <c r="WX38" s="226"/>
      <c r="WY38" s="226"/>
      <c r="WZ38" s="226"/>
      <c r="XA38" s="226"/>
      <c r="XB38" s="226"/>
      <c r="XC38" s="226"/>
      <c r="XD38" s="226"/>
      <c r="XE38" s="226"/>
      <c r="XF38" s="226"/>
      <c r="XG38" s="226"/>
      <c r="XH38" s="226"/>
      <c r="XI38" s="226"/>
      <c r="XJ38" s="226"/>
      <c r="XK38" s="226"/>
      <c r="XL38" s="226"/>
      <c r="XM38" s="226"/>
      <c r="XN38" s="226"/>
      <c r="XO38" s="226"/>
      <c r="XP38" s="226"/>
      <c r="XQ38" s="226"/>
      <c r="XR38" s="226"/>
      <c r="XS38" s="226"/>
      <c r="XT38" s="226"/>
      <c r="XU38" s="226"/>
      <c r="XV38" s="226"/>
      <c r="XW38" s="226"/>
      <c r="XX38" s="226"/>
      <c r="XY38" s="226"/>
      <c r="XZ38" s="226"/>
      <c r="YA38" s="226"/>
      <c r="YB38" s="226"/>
      <c r="YC38" s="226"/>
      <c r="YD38" s="226"/>
      <c r="YE38" s="226"/>
      <c r="YF38" s="226"/>
      <c r="YG38" s="226"/>
      <c r="YH38" s="226"/>
      <c r="YI38" s="226"/>
      <c r="YJ38" s="226"/>
      <c r="YK38" s="226"/>
      <c r="YL38" s="226"/>
      <c r="YM38" s="226"/>
      <c r="YN38" s="226"/>
      <c r="YO38" s="226"/>
      <c r="YP38" s="226"/>
      <c r="YQ38" s="226"/>
      <c r="YR38" s="226"/>
      <c r="YS38" s="226"/>
      <c r="YT38" s="226"/>
      <c r="YU38" s="226"/>
      <c r="YV38" s="226"/>
      <c r="YW38" s="226"/>
      <c r="YX38" s="226"/>
      <c r="YY38" s="226"/>
      <c r="YZ38" s="226"/>
      <c r="ZA38" s="226"/>
      <c r="ZB38" s="226"/>
      <c r="ZC38" s="226"/>
      <c r="ZD38" s="226"/>
      <c r="ZE38" s="226"/>
      <c r="ZF38" s="226"/>
      <c r="ZG38" s="226"/>
      <c r="ZH38" s="226"/>
      <c r="ZI38" s="226"/>
      <c r="ZJ38" s="226"/>
      <c r="ZK38" s="226"/>
      <c r="ZL38" s="226"/>
      <c r="ZM38" s="226"/>
      <c r="ZN38" s="226"/>
      <c r="ZO38" s="226"/>
      <c r="ZP38" s="226"/>
      <c r="ZQ38" s="226"/>
      <c r="ZR38" s="226"/>
      <c r="ZS38" s="226"/>
      <c r="ZT38" s="226"/>
      <c r="ZU38" s="226"/>
      <c r="ZV38" s="226"/>
      <c r="ZW38" s="226"/>
      <c r="ZX38" s="226"/>
      <c r="ZY38" s="226"/>
      <c r="ZZ38" s="226"/>
      <c r="AAA38" s="226"/>
      <c r="AAB38" s="226"/>
      <c r="AAC38" s="226"/>
      <c r="AAD38" s="226"/>
      <c r="AAE38" s="226"/>
      <c r="AAF38" s="226"/>
      <c r="AAG38" s="226"/>
      <c r="AAH38" s="226"/>
      <c r="AAI38" s="226"/>
      <c r="AAJ38" s="226"/>
      <c r="AAK38" s="226"/>
      <c r="AAL38" s="226"/>
      <c r="AAM38" s="226"/>
      <c r="AAN38" s="226"/>
      <c r="AAO38" s="226"/>
      <c r="AAP38" s="226"/>
      <c r="AAQ38" s="226"/>
      <c r="AAR38" s="226"/>
      <c r="AAS38" s="226"/>
      <c r="AAT38" s="226"/>
      <c r="AAU38" s="226"/>
      <c r="AAV38" s="226"/>
      <c r="AAW38" s="226"/>
      <c r="AAX38" s="226"/>
      <c r="AAY38" s="226"/>
      <c r="AAZ38" s="226"/>
      <c r="ABA38" s="226"/>
      <c r="ABB38" s="226"/>
      <c r="ABC38" s="226"/>
      <c r="ABD38" s="226"/>
      <c r="ABE38" s="226"/>
      <c r="ABF38" s="226"/>
      <c r="ABG38" s="226"/>
      <c r="ABH38" s="226"/>
      <c r="ABI38" s="226"/>
      <c r="ABJ38" s="226"/>
      <c r="ABK38" s="226"/>
      <c r="ABL38" s="226"/>
      <c r="ABM38" s="226"/>
      <c r="ABN38" s="226"/>
      <c r="ABO38" s="226"/>
      <c r="ABP38" s="226"/>
      <c r="ABQ38" s="226"/>
      <c r="ABR38" s="226"/>
      <c r="ABS38" s="226"/>
      <c r="ABT38" s="226"/>
      <c r="ABU38" s="226"/>
      <c r="ABV38" s="226"/>
      <c r="ABW38" s="226"/>
      <c r="ABX38" s="226"/>
      <c r="ABY38" s="226"/>
      <c r="ABZ38" s="226"/>
      <c r="ACA38" s="226"/>
      <c r="ACB38" s="226"/>
      <c r="ACC38" s="226"/>
      <c r="ACD38" s="226"/>
      <c r="ACE38" s="226"/>
      <c r="ACF38" s="226"/>
      <c r="ACG38" s="226"/>
      <c r="ACH38" s="226"/>
      <c r="ACI38" s="226"/>
      <c r="ACJ38" s="226"/>
      <c r="ACK38" s="226"/>
      <c r="ACL38" s="226"/>
      <c r="ACM38" s="226"/>
      <c r="ACN38" s="226"/>
      <c r="ACO38" s="226"/>
      <c r="ACP38" s="226"/>
      <c r="ACQ38" s="226"/>
      <c r="ACR38" s="226"/>
      <c r="ACS38" s="226"/>
      <c r="ACT38" s="226"/>
      <c r="ACU38" s="226"/>
      <c r="ACV38" s="226"/>
      <c r="ACW38" s="226"/>
      <c r="ACX38" s="226"/>
      <c r="ACY38" s="226"/>
      <c r="ACZ38" s="226"/>
      <c r="ADA38" s="226"/>
      <c r="ADB38" s="226"/>
      <c r="ADC38" s="226"/>
      <c r="ADD38" s="226"/>
      <c r="ADE38" s="226"/>
      <c r="ADF38" s="226"/>
      <c r="ADG38" s="226"/>
      <c r="ADH38" s="226"/>
      <c r="ADI38" s="226"/>
      <c r="ADJ38" s="226"/>
      <c r="ADK38" s="226"/>
      <c r="ADL38" s="226"/>
      <c r="ADM38" s="226"/>
      <c r="ADN38" s="226"/>
      <c r="ADO38" s="226"/>
      <c r="ADP38" s="226"/>
      <c r="ADQ38" s="226"/>
      <c r="ADR38" s="226"/>
      <c r="ADS38" s="226"/>
      <c r="ADT38" s="226"/>
      <c r="ADU38" s="226"/>
      <c r="ADV38" s="226"/>
      <c r="ADW38" s="226"/>
      <c r="ADX38" s="226"/>
      <c r="ADY38" s="226"/>
      <c r="ADZ38" s="226"/>
      <c r="AEA38" s="226"/>
      <c r="AEB38" s="226"/>
      <c r="AEC38" s="226"/>
      <c r="AED38" s="226"/>
      <c r="AEE38" s="226"/>
      <c r="AEF38" s="226"/>
      <c r="AEG38" s="226"/>
      <c r="AEH38" s="226"/>
      <c r="AEI38" s="226"/>
      <c r="AEJ38" s="226"/>
      <c r="AEK38" s="226"/>
      <c r="AEL38" s="226"/>
      <c r="AEM38" s="226"/>
      <c r="AEN38" s="226"/>
      <c r="AEO38" s="226"/>
      <c r="AEP38" s="226"/>
      <c r="AEQ38" s="226"/>
      <c r="AER38" s="226"/>
      <c r="AES38" s="226"/>
      <c r="AET38" s="226"/>
      <c r="AEU38" s="226"/>
      <c r="AEV38" s="226"/>
      <c r="AEW38" s="226"/>
      <c r="AEX38" s="226"/>
      <c r="AEY38" s="226"/>
      <c r="AEZ38" s="226"/>
      <c r="AFA38" s="226"/>
      <c r="AFB38" s="226"/>
      <c r="AFC38" s="226"/>
      <c r="AFD38" s="226"/>
      <c r="AFE38" s="226"/>
      <c r="AFF38" s="226"/>
      <c r="AFG38" s="226"/>
      <c r="AFH38" s="226"/>
      <c r="AFI38" s="226"/>
      <c r="AFJ38" s="226"/>
      <c r="AFK38" s="226"/>
      <c r="AFL38" s="226"/>
      <c r="AFM38" s="226"/>
      <c r="AFN38" s="226"/>
      <c r="AFO38" s="226"/>
      <c r="AFP38" s="226"/>
      <c r="AFQ38" s="226"/>
      <c r="AFR38" s="226"/>
      <c r="AFS38" s="226"/>
      <c r="AFT38" s="226"/>
      <c r="AFU38" s="226"/>
      <c r="AFV38" s="226"/>
      <c r="AFW38" s="226"/>
      <c r="AFX38" s="226"/>
      <c r="AFY38" s="226"/>
      <c r="AFZ38" s="226"/>
      <c r="AGA38" s="226"/>
      <c r="AGB38" s="226"/>
      <c r="AGC38" s="226"/>
      <c r="AGD38" s="226"/>
      <c r="AGE38" s="226"/>
      <c r="AGF38" s="226"/>
      <c r="AGG38" s="226"/>
      <c r="AGH38" s="226"/>
      <c r="AGI38" s="226"/>
      <c r="AGJ38" s="226"/>
      <c r="AGK38" s="226"/>
      <c r="AGL38" s="226"/>
      <c r="AGM38" s="226"/>
      <c r="AGN38" s="226"/>
      <c r="AGO38" s="226"/>
      <c r="AGP38" s="226"/>
      <c r="AGQ38" s="226"/>
      <c r="AGR38" s="226"/>
      <c r="AGS38" s="226"/>
      <c r="AGT38" s="226"/>
      <c r="AGU38" s="226"/>
      <c r="AGV38" s="226"/>
      <c r="AGW38" s="226"/>
      <c r="AGX38" s="226"/>
      <c r="AGY38" s="226"/>
      <c r="AGZ38" s="226"/>
      <c r="AHA38" s="226"/>
      <c r="AHB38" s="226"/>
      <c r="AHC38" s="226"/>
      <c r="AHD38" s="226"/>
      <c r="AHE38" s="226"/>
      <c r="AHF38" s="226"/>
      <c r="AHG38" s="226"/>
      <c r="AHH38" s="226"/>
      <c r="AHI38" s="226"/>
      <c r="AHJ38" s="226"/>
      <c r="AHK38" s="226"/>
      <c r="AHL38" s="226"/>
      <c r="AHM38" s="226"/>
      <c r="AHN38" s="226"/>
      <c r="AHO38" s="226"/>
      <c r="AHP38" s="226"/>
      <c r="AHQ38" s="226"/>
      <c r="AHR38" s="226"/>
      <c r="AHS38" s="226"/>
      <c r="AHT38" s="226"/>
      <c r="AHU38" s="226"/>
      <c r="AHV38" s="226"/>
      <c r="AHW38" s="226"/>
      <c r="AHX38" s="226"/>
      <c r="AHY38" s="226"/>
      <c r="AHZ38" s="226"/>
      <c r="AIA38" s="226"/>
      <c r="AIB38" s="226"/>
      <c r="AIC38" s="226"/>
      <c r="AID38" s="226"/>
      <c r="AIE38" s="226"/>
      <c r="AIF38" s="226"/>
      <c r="AIG38" s="226"/>
      <c r="AIH38" s="226"/>
      <c r="AII38" s="226"/>
      <c r="AIJ38" s="226"/>
      <c r="AIK38" s="226"/>
      <c r="AIL38" s="226"/>
      <c r="AIM38" s="226"/>
      <c r="AIN38" s="226"/>
      <c r="AIO38" s="226"/>
      <c r="AIP38" s="226"/>
      <c r="AIQ38" s="226"/>
      <c r="AIR38" s="226"/>
      <c r="AIS38" s="226"/>
      <c r="AIT38" s="226"/>
      <c r="AIU38" s="226"/>
      <c r="AIV38" s="226"/>
      <c r="AIW38" s="226"/>
      <c r="AIX38" s="226"/>
      <c r="AIY38" s="226"/>
      <c r="AIZ38" s="226"/>
      <c r="AJA38" s="226"/>
      <c r="AJB38" s="226"/>
      <c r="AJC38" s="226"/>
      <c r="AJD38" s="226"/>
      <c r="AJE38" s="226"/>
      <c r="AJF38" s="226"/>
      <c r="AJG38" s="226"/>
      <c r="AJH38" s="226"/>
      <c r="AJI38" s="226"/>
      <c r="AJJ38" s="226"/>
      <c r="AJK38" s="226"/>
      <c r="AJL38" s="226"/>
      <c r="AJM38" s="226"/>
      <c r="AJN38" s="226"/>
      <c r="AJO38" s="226"/>
      <c r="AJP38" s="226"/>
      <c r="AJQ38" s="226"/>
      <c r="AJR38" s="226"/>
      <c r="AJS38" s="226"/>
      <c r="AJT38" s="226"/>
      <c r="AJU38" s="226"/>
      <c r="AJV38" s="226"/>
      <c r="AJW38" s="226"/>
      <c r="AJX38" s="226"/>
      <c r="AJY38" s="226"/>
      <c r="AJZ38" s="226"/>
      <c r="AKA38" s="226"/>
      <c r="AKB38" s="226"/>
      <c r="AKC38" s="226"/>
      <c r="AKD38" s="226"/>
      <c r="AKE38" s="226"/>
      <c r="AKF38" s="226"/>
      <c r="AKG38" s="226"/>
      <c r="AKH38" s="226"/>
      <c r="AKI38" s="226"/>
      <c r="AKJ38" s="226"/>
      <c r="AKK38" s="226"/>
      <c r="AKL38" s="226"/>
      <c r="AKM38" s="226"/>
      <c r="AKN38" s="226"/>
      <c r="AKO38" s="226"/>
      <c r="AKP38" s="226"/>
      <c r="AKQ38" s="226"/>
      <c r="AKR38" s="226"/>
      <c r="AKS38" s="226"/>
      <c r="AKT38" s="226"/>
      <c r="AKU38" s="226"/>
      <c r="AKV38" s="226"/>
      <c r="AKW38" s="226"/>
      <c r="AKX38" s="226"/>
      <c r="AKY38" s="226"/>
      <c r="AKZ38" s="226"/>
      <c r="ALA38" s="226"/>
      <c r="ALB38" s="226"/>
      <c r="ALC38" s="226"/>
      <c r="ALD38" s="226"/>
      <c r="ALE38" s="226"/>
      <c r="ALF38" s="226"/>
      <c r="ALG38" s="226"/>
      <c r="ALH38" s="226"/>
      <c r="ALI38" s="226"/>
      <c r="ALJ38" s="226"/>
      <c r="ALK38" s="226"/>
      <c r="ALL38" s="226"/>
      <c r="ALM38" s="226"/>
      <c r="ALN38" s="226"/>
      <c r="ALO38" s="226"/>
      <c r="ALP38" s="226"/>
      <c r="ALQ38" s="226"/>
      <c r="ALR38" s="226"/>
      <c r="ALS38" s="226"/>
      <c r="ALT38" s="226"/>
      <c r="ALU38" s="226"/>
      <c r="ALV38" s="226"/>
      <c r="ALW38" s="226"/>
      <c r="ALX38" s="226"/>
      <c r="ALY38" s="226"/>
      <c r="ALZ38" s="226"/>
      <c r="AMA38" s="226"/>
      <c r="AMB38" s="226"/>
      <c r="AMC38" s="226"/>
      <c r="AMD38" s="226"/>
      <c r="AME38" s="226"/>
      <c r="AMF38" s="226"/>
      <c r="AMG38" s="226"/>
      <c r="AMH38" s="226"/>
      <c r="AMI38" s="226"/>
      <c r="AMJ38" s="226"/>
      <c r="AMK38" s="226"/>
      <c r="AML38" s="226"/>
      <c r="AMM38" s="226"/>
      <c r="AMN38" s="226"/>
      <c r="AMO38" s="226"/>
      <c r="AMP38" s="226"/>
      <c r="AMQ38" s="226"/>
      <c r="AMR38" s="226"/>
      <c r="AMS38" s="226"/>
      <c r="AMT38" s="226"/>
      <c r="AMU38" s="226"/>
      <c r="AMV38" s="226"/>
      <c r="AMW38" s="226"/>
      <c r="AMX38" s="226"/>
      <c r="AMY38" s="226"/>
      <c r="AMZ38" s="226"/>
      <c r="ANA38" s="226"/>
      <c r="ANB38" s="226"/>
      <c r="ANC38" s="226"/>
      <c r="AND38" s="226"/>
      <c r="ANE38" s="226"/>
      <c r="ANF38" s="226"/>
      <c r="ANG38" s="226"/>
      <c r="ANH38" s="226"/>
      <c r="ANI38" s="226"/>
      <c r="ANJ38" s="226"/>
      <c r="ANK38" s="226"/>
      <c r="ANL38" s="226"/>
      <c r="ANM38" s="226"/>
      <c r="ANN38" s="226"/>
      <c r="ANO38" s="226"/>
      <c r="ANP38" s="226"/>
      <c r="ANQ38" s="226"/>
      <c r="ANR38" s="226"/>
      <c r="ANS38" s="226"/>
      <c r="ANT38" s="226"/>
      <c r="ANU38" s="226"/>
      <c r="ANV38" s="226"/>
      <c r="ANW38" s="226"/>
      <c r="ANX38" s="226"/>
      <c r="ANY38" s="226"/>
      <c r="ANZ38" s="226"/>
      <c r="AOA38" s="226"/>
      <c r="AOB38" s="226"/>
      <c r="AOC38" s="226"/>
      <c r="AOD38" s="226"/>
      <c r="AOE38" s="226"/>
      <c r="AOF38" s="226"/>
      <c r="AOG38" s="226"/>
      <c r="AOH38" s="226"/>
      <c r="AOI38" s="226"/>
      <c r="AOJ38" s="226"/>
      <c r="AOK38" s="226"/>
      <c r="AOL38" s="226"/>
      <c r="AOM38" s="226"/>
      <c r="AON38" s="226"/>
      <c r="AOO38" s="226"/>
      <c r="AOP38" s="226"/>
      <c r="AOQ38" s="226"/>
      <c r="AOR38" s="226"/>
      <c r="AOS38" s="226"/>
      <c r="AOT38" s="226"/>
      <c r="AOU38" s="226"/>
      <c r="AOV38" s="226"/>
      <c r="AOW38" s="226"/>
      <c r="AOX38" s="226"/>
      <c r="AOY38" s="226"/>
      <c r="AOZ38" s="226"/>
      <c r="APA38" s="226"/>
      <c r="APB38" s="226"/>
      <c r="APC38" s="226"/>
      <c r="APD38" s="226"/>
      <c r="APE38" s="226"/>
      <c r="APF38" s="226"/>
      <c r="APG38" s="226"/>
      <c r="APH38" s="226"/>
      <c r="API38" s="226"/>
      <c r="APJ38" s="226"/>
      <c r="APK38" s="226"/>
      <c r="APL38" s="226"/>
      <c r="APM38" s="226"/>
      <c r="APN38" s="226"/>
      <c r="APO38" s="226"/>
      <c r="APP38" s="226"/>
      <c r="APQ38" s="226"/>
      <c r="APR38" s="226"/>
      <c r="APS38" s="226"/>
      <c r="APT38" s="226"/>
      <c r="APU38" s="226"/>
      <c r="APV38" s="226"/>
      <c r="APW38" s="226"/>
      <c r="APX38" s="226"/>
      <c r="APY38" s="226"/>
      <c r="APZ38" s="226"/>
      <c r="AQA38" s="226"/>
      <c r="AQB38" s="226"/>
      <c r="AQC38" s="226"/>
      <c r="AQD38" s="226"/>
      <c r="AQE38" s="226"/>
      <c r="AQF38" s="226"/>
      <c r="AQG38" s="226"/>
      <c r="AQH38" s="226"/>
      <c r="AQI38" s="226"/>
      <c r="AQJ38" s="226"/>
      <c r="AQK38" s="226"/>
      <c r="AQL38" s="226"/>
      <c r="AQM38" s="226"/>
      <c r="AQN38" s="226"/>
      <c r="AQO38" s="226"/>
      <c r="AQP38" s="226"/>
      <c r="AQQ38" s="226"/>
      <c r="AQR38" s="226"/>
      <c r="AQS38" s="226"/>
      <c r="AQT38" s="226"/>
      <c r="AQU38" s="226"/>
      <c r="AQV38" s="226"/>
      <c r="AQW38" s="226"/>
      <c r="AQX38" s="226"/>
      <c r="AQY38" s="226"/>
      <c r="AQZ38" s="226"/>
      <c r="ARA38" s="226"/>
      <c r="ARB38" s="226"/>
      <c r="ARC38" s="226"/>
      <c r="ARD38" s="226"/>
      <c r="ARE38" s="226"/>
      <c r="ARF38" s="226"/>
      <c r="ARG38" s="226"/>
      <c r="ARH38" s="226"/>
      <c r="ARI38" s="226"/>
      <c r="ARJ38" s="226"/>
      <c r="ARK38" s="226"/>
      <c r="ARL38" s="226"/>
      <c r="ARM38" s="226"/>
      <c r="ARN38" s="226"/>
      <c r="ARO38" s="226"/>
      <c r="ARP38" s="226"/>
      <c r="ARQ38" s="226"/>
      <c r="ARR38" s="226"/>
      <c r="ARS38" s="226"/>
      <c r="ART38" s="226"/>
      <c r="ARU38" s="226"/>
      <c r="ARV38" s="226"/>
      <c r="ARW38" s="226"/>
      <c r="ARX38" s="226"/>
      <c r="ARY38" s="226"/>
      <c r="ARZ38" s="226"/>
      <c r="ASA38" s="226"/>
      <c r="ASB38" s="226"/>
      <c r="ASC38" s="226"/>
      <c r="ASD38" s="226"/>
      <c r="ASE38" s="226"/>
      <c r="ASF38" s="226"/>
      <c r="ASG38" s="226"/>
      <c r="ASH38" s="226"/>
      <c r="ASI38" s="226"/>
      <c r="ASJ38" s="226"/>
      <c r="ASK38" s="226"/>
      <c r="ASL38" s="226"/>
      <c r="ASM38" s="226"/>
      <c r="ASN38" s="226"/>
      <c r="ASO38" s="226"/>
      <c r="ASP38" s="226"/>
      <c r="ASQ38" s="226"/>
      <c r="ASR38" s="226"/>
      <c r="ASS38" s="226"/>
      <c r="AST38" s="226"/>
      <c r="ASU38" s="226"/>
      <c r="ASV38" s="226"/>
      <c r="ASW38" s="226"/>
      <c r="ASX38" s="226"/>
      <c r="ASY38" s="226"/>
      <c r="ASZ38" s="226"/>
      <c r="ATA38" s="226"/>
      <c r="ATB38" s="226"/>
      <c r="ATC38" s="226"/>
      <c r="ATD38" s="226"/>
      <c r="ATE38" s="226"/>
      <c r="ATF38" s="226"/>
      <c r="ATG38" s="226"/>
      <c r="ATH38" s="226"/>
      <c r="ATI38" s="226"/>
      <c r="ATJ38" s="226"/>
      <c r="ATK38" s="226"/>
      <c r="ATL38" s="226"/>
      <c r="ATM38" s="226"/>
      <c r="ATN38" s="226"/>
      <c r="ATO38" s="226"/>
      <c r="ATP38" s="226"/>
      <c r="ATQ38" s="226"/>
      <c r="ATR38" s="226"/>
      <c r="ATS38" s="226"/>
      <c r="ATT38" s="226"/>
      <c r="ATU38" s="226"/>
      <c r="ATV38" s="226"/>
      <c r="ATW38" s="226"/>
      <c r="ATX38" s="226"/>
      <c r="ATY38" s="226"/>
      <c r="ATZ38" s="226"/>
      <c r="AUA38" s="226"/>
      <c r="AUB38" s="226"/>
      <c r="AUC38" s="226"/>
      <c r="AUD38" s="226"/>
      <c r="AUE38" s="226"/>
      <c r="AUF38" s="226"/>
      <c r="AUG38" s="226"/>
      <c r="AUH38" s="226"/>
      <c r="AUI38" s="226"/>
      <c r="AUJ38" s="226"/>
      <c r="AUK38" s="226"/>
      <c r="AUL38" s="226"/>
      <c r="AUM38" s="226"/>
      <c r="AUN38" s="226"/>
      <c r="AUO38" s="226"/>
      <c r="AUP38" s="226"/>
      <c r="AUQ38" s="226"/>
      <c r="AUR38" s="226"/>
      <c r="AUS38" s="226"/>
      <c r="AUT38" s="226"/>
      <c r="AUU38" s="226"/>
      <c r="AUV38" s="226"/>
      <c r="AUW38" s="226"/>
      <c r="AUX38" s="226"/>
      <c r="AUY38" s="226"/>
      <c r="AUZ38" s="226"/>
      <c r="AVA38" s="226"/>
      <c r="AVB38" s="226"/>
      <c r="AVC38" s="226"/>
      <c r="AVD38" s="226"/>
      <c r="AVE38" s="226"/>
      <c r="AVF38" s="226"/>
      <c r="AVG38" s="226"/>
      <c r="AVH38" s="226"/>
      <c r="AVI38" s="226"/>
      <c r="AVJ38" s="226"/>
      <c r="AVK38" s="226"/>
      <c r="AVL38" s="226"/>
      <c r="AVM38" s="226"/>
      <c r="AVN38" s="226"/>
      <c r="AVO38" s="226"/>
      <c r="AVP38" s="226"/>
      <c r="AVQ38" s="226"/>
      <c r="AVR38" s="226"/>
      <c r="AVS38" s="226"/>
      <c r="AVT38" s="226"/>
      <c r="AVU38" s="226"/>
      <c r="AVV38" s="226"/>
      <c r="AVW38" s="226"/>
      <c r="AVX38" s="226"/>
      <c r="AVY38" s="226"/>
      <c r="AVZ38" s="226"/>
      <c r="AWA38" s="226"/>
      <c r="AWB38" s="226"/>
      <c r="AWC38" s="226"/>
      <c r="AWD38" s="226"/>
      <c r="AWE38" s="226"/>
      <c r="AWF38" s="226"/>
      <c r="AWG38" s="226"/>
      <c r="AWH38" s="226"/>
      <c r="AWI38" s="226"/>
      <c r="AWJ38" s="226"/>
      <c r="AWK38" s="226"/>
      <c r="AWL38" s="226"/>
      <c r="AWM38" s="226"/>
      <c r="AWN38" s="226"/>
      <c r="AWO38" s="226"/>
      <c r="AWP38" s="226"/>
      <c r="AWQ38" s="226"/>
      <c r="AWR38" s="226"/>
      <c r="AWS38" s="226"/>
      <c r="AWT38" s="226"/>
      <c r="AWU38" s="226"/>
      <c r="AWV38" s="226"/>
      <c r="AWW38" s="226"/>
      <c r="AWX38" s="226"/>
      <c r="AWY38" s="226"/>
      <c r="AWZ38" s="226"/>
      <c r="AXA38" s="226"/>
      <c r="AXB38" s="226"/>
      <c r="AXC38" s="226"/>
      <c r="AXD38" s="226"/>
      <c r="AXE38" s="226"/>
      <c r="AXF38" s="226"/>
      <c r="AXG38" s="226"/>
      <c r="AXH38" s="226"/>
      <c r="AXI38" s="226"/>
      <c r="AXJ38" s="226"/>
      <c r="AXK38" s="226"/>
      <c r="AXL38" s="226"/>
      <c r="AXM38" s="226"/>
      <c r="AXN38" s="226"/>
      <c r="AXO38" s="226"/>
      <c r="AXP38" s="226"/>
      <c r="AXQ38" s="226"/>
      <c r="AXR38" s="226"/>
      <c r="AXS38" s="226"/>
      <c r="AXT38" s="226"/>
      <c r="AXU38" s="226"/>
      <c r="AXV38" s="226"/>
      <c r="AXW38" s="226"/>
      <c r="AXX38" s="226"/>
      <c r="AXY38" s="226"/>
      <c r="AXZ38" s="226"/>
      <c r="AYA38" s="226"/>
      <c r="AYB38" s="226"/>
      <c r="AYC38" s="226"/>
      <c r="AYD38" s="226"/>
      <c r="AYE38" s="226"/>
      <c r="AYF38" s="226"/>
      <c r="AYG38" s="226"/>
      <c r="AYH38" s="226"/>
      <c r="AYI38" s="226"/>
      <c r="AYJ38" s="226"/>
      <c r="AYK38" s="226"/>
      <c r="AYL38" s="226"/>
      <c r="AYM38" s="226"/>
      <c r="AYN38" s="226"/>
      <c r="AYO38" s="226"/>
      <c r="AYP38" s="226"/>
      <c r="AYQ38" s="226"/>
      <c r="AYR38" s="226"/>
      <c r="AYS38" s="226"/>
      <c r="AYT38" s="226"/>
      <c r="AYU38" s="226"/>
      <c r="AYV38" s="226"/>
      <c r="AYW38" s="226"/>
      <c r="AYX38" s="226"/>
      <c r="AYY38" s="226"/>
      <c r="AYZ38" s="226"/>
      <c r="AZA38" s="226"/>
      <c r="AZB38" s="226"/>
      <c r="AZC38" s="226"/>
      <c r="AZD38" s="226"/>
      <c r="AZE38" s="226"/>
      <c r="AZF38" s="226"/>
      <c r="AZG38" s="226"/>
      <c r="AZH38" s="226"/>
      <c r="AZI38" s="226"/>
      <c r="AZJ38" s="226"/>
      <c r="AZK38" s="226"/>
      <c r="AZL38" s="226"/>
      <c r="AZM38" s="226"/>
      <c r="AZN38" s="226"/>
      <c r="AZO38" s="226"/>
      <c r="AZP38" s="226"/>
      <c r="AZQ38" s="226"/>
      <c r="AZR38" s="226"/>
      <c r="AZS38" s="226"/>
      <c r="AZT38" s="226"/>
      <c r="AZU38" s="226"/>
      <c r="AZV38" s="226"/>
      <c r="AZW38" s="226"/>
      <c r="AZX38" s="226"/>
      <c r="AZY38" s="226"/>
      <c r="AZZ38" s="226"/>
      <c r="BAA38" s="226"/>
      <c r="BAB38" s="226"/>
      <c r="BAC38" s="226"/>
      <c r="BAD38" s="226"/>
      <c r="BAE38" s="226"/>
      <c r="BAF38" s="226"/>
      <c r="BAG38" s="226"/>
      <c r="BAH38" s="226"/>
      <c r="BAI38" s="226"/>
      <c r="BAJ38" s="226"/>
      <c r="BAK38" s="226"/>
      <c r="BAL38" s="226"/>
      <c r="BAM38" s="226"/>
      <c r="BAN38" s="226"/>
      <c r="BAO38" s="226"/>
      <c r="BAP38" s="226"/>
      <c r="BAQ38" s="226"/>
      <c r="BAR38" s="226"/>
      <c r="BAS38" s="226"/>
      <c r="BAT38" s="226"/>
      <c r="BAU38" s="226"/>
      <c r="BAV38" s="226"/>
      <c r="BAW38" s="226"/>
      <c r="BAX38" s="226"/>
      <c r="BAY38" s="226"/>
      <c r="BAZ38" s="226"/>
      <c r="BBA38" s="226"/>
      <c r="BBB38" s="226"/>
      <c r="BBC38" s="226"/>
      <c r="BBD38" s="226"/>
      <c r="BBE38" s="226"/>
      <c r="BBF38" s="226"/>
      <c r="BBG38" s="226"/>
      <c r="BBH38" s="226"/>
      <c r="BBI38" s="226"/>
      <c r="BBJ38" s="226"/>
      <c r="BBK38" s="226"/>
      <c r="BBL38" s="226"/>
      <c r="BBM38" s="226"/>
      <c r="BBN38" s="226"/>
      <c r="BBO38" s="226"/>
      <c r="BBP38" s="226"/>
      <c r="BBQ38" s="226"/>
      <c r="BBR38" s="226"/>
      <c r="BBS38" s="226"/>
      <c r="BBT38" s="226"/>
      <c r="BBU38" s="226"/>
      <c r="BBV38" s="226"/>
      <c r="BBW38" s="226"/>
      <c r="BBX38" s="226"/>
      <c r="BBY38" s="226"/>
      <c r="BBZ38" s="226"/>
      <c r="BCA38" s="226"/>
      <c r="BCB38" s="226"/>
      <c r="BCC38" s="226"/>
      <c r="BCD38" s="226"/>
      <c r="BCE38" s="226"/>
      <c r="BCF38" s="226"/>
      <c r="BCG38" s="226"/>
      <c r="BCH38" s="226"/>
      <c r="BCI38" s="226"/>
      <c r="BCJ38" s="226"/>
      <c r="BCK38" s="226"/>
      <c r="BCL38" s="226"/>
      <c r="BCM38" s="226"/>
      <c r="BCN38" s="226"/>
      <c r="BCO38" s="226"/>
      <c r="BCP38" s="226"/>
      <c r="BCQ38" s="226"/>
      <c r="BCR38" s="226"/>
      <c r="BCS38" s="226"/>
      <c r="BCT38" s="226"/>
      <c r="BCU38" s="226"/>
      <c r="BCV38" s="226"/>
      <c r="BCW38" s="226"/>
      <c r="BCX38" s="226"/>
      <c r="BCY38" s="226"/>
      <c r="BCZ38" s="226"/>
      <c r="BDA38" s="226"/>
      <c r="BDB38" s="226"/>
      <c r="BDC38" s="226"/>
      <c r="BDD38" s="226"/>
      <c r="BDE38" s="226"/>
      <c r="BDF38" s="226"/>
      <c r="BDG38" s="226"/>
      <c r="BDH38" s="226"/>
      <c r="BDI38" s="226"/>
      <c r="BDJ38" s="226"/>
      <c r="BDK38" s="226"/>
      <c r="BDL38" s="226"/>
      <c r="BDM38" s="226"/>
      <c r="BDN38" s="226"/>
      <c r="BDO38" s="226"/>
      <c r="BDP38" s="226"/>
      <c r="BDQ38" s="226"/>
      <c r="BDR38" s="226"/>
      <c r="BDS38" s="226"/>
      <c r="BDT38" s="226"/>
      <c r="BDU38" s="226"/>
      <c r="BDV38" s="226"/>
      <c r="BDW38" s="226"/>
      <c r="BDX38" s="226"/>
      <c r="BDY38" s="226"/>
      <c r="BDZ38" s="226"/>
      <c r="BEA38" s="226"/>
      <c r="BEB38" s="226"/>
      <c r="BEC38" s="226"/>
      <c r="BED38" s="226"/>
      <c r="BEE38" s="226"/>
      <c r="BEF38" s="226"/>
      <c r="BEG38" s="226"/>
      <c r="BEH38" s="226"/>
      <c r="BEI38" s="226"/>
      <c r="BEJ38" s="226"/>
      <c r="BEK38" s="226"/>
      <c r="BEL38" s="226"/>
      <c r="BEM38" s="226"/>
      <c r="BEN38" s="226"/>
      <c r="BEO38" s="226"/>
      <c r="BEP38" s="226"/>
      <c r="BEQ38" s="226"/>
      <c r="BER38" s="226"/>
      <c r="BES38" s="226"/>
      <c r="BET38" s="226"/>
      <c r="BEU38" s="226"/>
      <c r="BEV38" s="226"/>
      <c r="BEW38" s="226"/>
      <c r="BEX38" s="226"/>
      <c r="BEY38" s="226"/>
      <c r="BEZ38" s="226"/>
      <c r="BFA38" s="226"/>
      <c r="BFB38" s="226"/>
      <c r="BFC38" s="226"/>
      <c r="BFD38" s="226"/>
      <c r="BFE38" s="226"/>
      <c r="BFF38" s="226"/>
      <c r="BFG38" s="226"/>
      <c r="BFH38" s="226"/>
      <c r="BFI38" s="226"/>
      <c r="BFJ38" s="226"/>
      <c r="BFK38" s="226"/>
      <c r="BFL38" s="226"/>
      <c r="BFM38" s="226"/>
      <c r="BFN38" s="226"/>
      <c r="BFO38" s="226"/>
      <c r="BFP38" s="226"/>
      <c r="BFQ38" s="226"/>
      <c r="BFR38" s="226"/>
      <c r="BFS38" s="226"/>
      <c r="BFT38" s="226"/>
      <c r="BFU38" s="226"/>
      <c r="BFV38" s="226"/>
      <c r="BFW38" s="226"/>
      <c r="BFX38" s="226"/>
      <c r="BFY38" s="226"/>
      <c r="BFZ38" s="226"/>
      <c r="BGA38" s="226"/>
      <c r="BGB38" s="226"/>
      <c r="BGC38" s="226"/>
      <c r="BGD38" s="226"/>
      <c r="BGE38" s="226"/>
      <c r="BGF38" s="226"/>
      <c r="BGG38" s="226"/>
      <c r="BGH38" s="226"/>
      <c r="BGI38" s="226"/>
      <c r="BGJ38" s="226"/>
      <c r="BGK38" s="226"/>
      <c r="BGL38" s="226"/>
      <c r="BGM38" s="226"/>
      <c r="BGN38" s="226"/>
      <c r="BGO38" s="226"/>
      <c r="BGP38" s="226"/>
      <c r="BGQ38" s="226"/>
      <c r="BGR38" s="226"/>
      <c r="BGS38" s="226"/>
      <c r="BGT38" s="226"/>
      <c r="BGU38" s="226"/>
      <c r="BGV38" s="226"/>
      <c r="BGW38" s="226"/>
      <c r="BGX38" s="226"/>
      <c r="BGY38" s="226"/>
      <c r="BGZ38" s="226"/>
      <c r="BHA38" s="226"/>
      <c r="BHB38" s="226"/>
      <c r="BHC38" s="226"/>
      <c r="BHD38" s="226"/>
      <c r="BHE38" s="226"/>
      <c r="BHF38" s="226"/>
      <c r="BHG38" s="226"/>
      <c r="BHH38" s="226"/>
      <c r="BHI38" s="226"/>
      <c r="BHJ38" s="226"/>
      <c r="BHK38" s="226"/>
      <c r="BHL38" s="226"/>
      <c r="BHM38" s="226"/>
      <c r="BHN38" s="226"/>
      <c r="BHO38" s="226"/>
      <c r="BHP38" s="226"/>
      <c r="BHQ38" s="226"/>
      <c r="BHR38" s="226"/>
      <c r="BHS38" s="226"/>
      <c r="BHT38" s="226"/>
      <c r="BHU38" s="226"/>
      <c r="BHV38" s="226"/>
      <c r="BHW38" s="226"/>
      <c r="BHX38" s="226"/>
      <c r="BHY38" s="226"/>
      <c r="BHZ38" s="226"/>
      <c r="BIA38" s="226"/>
      <c r="BIB38" s="226"/>
      <c r="BIC38" s="226"/>
      <c r="BID38" s="226"/>
      <c r="BIE38" s="226"/>
      <c r="BIF38" s="226"/>
      <c r="BIG38" s="226"/>
      <c r="BIH38" s="226"/>
      <c r="BII38" s="226"/>
      <c r="BIJ38" s="226"/>
      <c r="BIK38" s="226"/>
      <c r="BIL38" s="226"/>
      <c r="BIM38" s="226"/>
      <c r="BIN38" s="226"/>
      <c r="BIO38" s="226"/>
      <c r="BIP38" s="226"/>
      <c r="BIQ38" s="226"/>
      <c r="BIR38" s="226"/>
      <c r="BIS38" s="226"/>
      <c r="BIT38" s="226"/>
      <c r="BIU38" s="226"/>
      <c r="BIV38" s="226"/>
      <c r="BIW38" s="226"/>
      <c r="BIX38" s="226"/>
      <c r="BIY38" s="226"/>
      <c r="BIZ38" s="226"/>
      <c r="BJA38" s="226"/>
      <c r="BJB38" s="226"/>
      <c r="BJC38" s="226"/>
      <c r="BJD38" s="226"/>
      <c r="BJE38" s="226"/>
      <c r="BJF38" s="226"/>
      <c r="BJG38" s="226"/>
      <c r="BJH38" s="226"/>
      <c r="BJI38" s="226"/>
      <c r="BJJ38" s="226"/>
      <c r="BJK38" s="226"/>
      <c r="BJL38" s="226"/>
      <c r="BJM38" s="226"/>
      <c r="BJN38" s="226"/>
      <c r="BJO38" s="226"/>
      <c r="BJP38" s="226"/>
      <c r="BJQ38" s="226"/>
      <c r="BJR38" s="226"/>
      <c r="BJS38" s="226"/>
      <c r="BJT38" s="226"/>
      <c r="BJU38" s="226"/>
      <c r="BJV38" s="226"/>
      <c r="BJW38" s="226"/>
      <c r="BJX38" s="226"/>
      <c r="BJY38" s="226"/>
      <c r="BJZ38" s="226"/>
      <c r="BKA38" s="226"/>
      <c r="BKB38" s="226"/>
      <c r="BKC38" s="226"/>
      <c r="BKD38" s="226"/>
      <c r="BKE38" s="226"/>
      <c r="BKF38" s="226"/>
      <c r="BKG38" s="226"/>
      <c r="BKH38" s="226"/>
      <c r="BKI38" s="226"/>
      <c r="BKJ38" s="226"/>
      <c r="BKK38" s="226"/>
      <c r="BKL38" s="226"/>
      <c r="BKM38" s="226"/>
      <c r="BKN38" s="226"/>
      <c r="BKO38" s="226"/>
      <c r="BKP38" s="226"/>
      <c r="BKQ38" s="226"/>
      <c r="BKR38" s="226"/>
      <c r="BKS38" s="226"/>
      <c r="BKT38" s="226"/>
      <c r="BKU38" s="226"/>
      <c r="BKV38" s="226"/>
      <c r="BKW38" s="226"/>
      <c r="BKX38" s="226"/>
      <c r="BKY38" s="226"/>
      <c r="BKZ38" s="226"/>
      <c r="BLA38" s="226"/>
      <c r="BLB38" s="226"/>
      <c r="BLC38" s="226"/>
      <c r="BLD38" s="226"/>
      <c r="BLE38" s="226"/>
      <c r="BLF38" s="226"/>
      <c r="BLG38" s="226"/>
      <c r="BLH38" s="226"/>
      <c r="BLI38" s="226"/>
      <c r="BLJ38" s="226"/>
      <c r="BLK38" s="226"/>
      <c r="BLL38" s="226"/>
      <c r="BLM38" s="226"/>
      <c r="BLN38" s="226"/>
      <c r="BLO38" s="226"/>
      <c r="BLP38" s="226"/>
      <c r="BLQ38" s="226"/>
      <c r="BLR38" s="226"/>
      <c r="BLS38" s="226"/>
      <c r="BLT38" s="226"/>
      <c r="BLU38" s="226"/>
      <c r="BLV38" s="226"/>
      <c r="BLW38" s="226"/>
      <c r="BLX38" s="226"/>
      <c r="BLY38" s="226"/>
      <c r="BLZ38" s="226"/>
      <c r="BMA38" s="226"/>
      <c r="BMB38" s="226"/>
      <c r="BMC38" s="226"/>
      <c r="BMD38" s="226"/>
      <c r="BME38" s="226"/>
      <c r="BMF38" s="226"/>
      <c r="BMG38" s="226"/>
      <c r="BMH38" s="226"/>
      <c r="BMI38" s="226"/>
      <c r="BMJ38" s="226"/>
      <c r="BMK38" s="226"/>
      <c r="BML38" s="226"/>
      <c r="BMM38" s="226"/>
      <c r="BMN38" s="226"/>
      <c r="BMO38" s="226"/>
      <c r="BMP38" s="226"/>
      <c r="BMQ38" s="226"/>
      <c r="BMR38" s="226"/>
      <c r="BMS38" s="226"/>
      <c r="BMT38" s="226"/>
      <c r="BMU38" s="226"/>
      <c r="BMV38" s="226"/>
      <c r="BMW38" s="226"/>
      <c r="BMX38" s="226"/>
      <c r="BMY38" s="226"/>
      <c r="BMZ38" s="226"/>
      <c r="BNA38" s="226"/>
      <c r="BNB38" s="226"/>
      <c r="BNC38" s="226"/>
      <c r="BND38" s="226"/>
      <c r="BNE38" s="226"/>
      <c r="BNF38" s="226"/>
      <c r="BNG38" s="226"/>
      <c r="BNH38" s="226"/>
      <c r="BNI38" s="226"/>
      <c r="BNJ38" s="226"/>
      <c r="BNK38" s="226"/>
      <c r="BNL38" s="226"/>
      <c r="BNM38" s="226"/>
      <c r="BNN38" s="226"/>
      <c r="BNO38" s="226"/>
      <c r="BNP38" s="226"/>
      <c r="BNQ38" s="226"/>
      <c r="BNR38" s="226"/>
      <c r="BNS38" s="226"/>
      <c r="BNT38" s="226"/>
      <c r="BNU38" s="226"/>
      <c r="BNV38" s="226"/>
      <c r="BNW38" s="226"/>
      <c r="BNX38" s="226"/>
      <c r="BNY38" s="226"/>
      <c r="BNZ38" s="226"/>
      <c r="BOA38" s="226"/>
      <c r="BOB38" s="226"/>
      <c r="BOC38" s="226"/>
      <c r="BOD38" s="226"/>
      <c r="BOE38" s="226"/>
      <c r="BOF38" s="226"/>
      <c r="BOG38" s="226"/>
      <c r="BOH38" s="226"/>
      <c r="BOI38" s="226"/>
      <c r="BOJ38" s="226"/>
      <c r="BOK38" s="226"/>
      <c r="BOL38" s="226"/>
      <c r="BOM38" s="226"/>
      <c r="BON38" s="226"/>
      <c r="BOO38" s="226"/>
      <c r="BOP38" s="226"/>
      <c r="BOQ38" s="226"/>
      <c r="BOR38" s="226"/>
      <c r="BOS38" s="226"/>
      <c r="BOT38" s="226"/>
      <c r="BOU38" s="226"/>
      <c r="BOV38" s="226"/>
      <c r="BOW38" s="226"/>
      <c r="BOX38" s="226"/>
      <c r="BOY38" s="226"/>
      <c r="BOZ38" s="226"/>
      <c r="BPA38" s="226"/>
      <c r="BPB38" s="226"/>
      <c r="BPC38" s="226"/>
      <c r="BPD38" s="226"/>
      <c r="BPE38" s="226"/>
      <c r="BPF38" s="226"/>
      <c r="BPG38" s="226"/>
      <c r="BPH38" s="226"/>
      <c r="BPI38" s="226"/>
      <c r="BPJ38" s="226"/>
      <c r="BPK38" s="226"/>
      <c r="BPL38" s="226"/>
      <c r="BPM38" s="226"/>
      <c r="BPN38" s="226"/>
      <c r="BPO38" s="226"/>
      <c r="BPP38" s="226"/>
      <c r="BPQ38" s="226"/>
      <c r="BPR38" s="226"/>
      <c r="BPS38" s="226"/>
      <c r="BPT38" s="226"/>
      <c r="BPU38" s="226"/>
      <c r="BPV38" s="226"/>
      <c r="BPW38" s="226"/>
      <c r="BPX38" s="226"/>
      <c r="BPY38" s="226"/>
      <c r="BPZ38" s="226"/>
      <c r="BQA38" s="226"/>
      <c r="BQB38" s="226"/>
      <c r="BQC38" s="226"/>
      <c r="BQD38" s="226"/>
      <c r="BQE38" s="226"/>
      <c r="BQF38" s="226"/>
      <c r="BQG38" s="226"/>
      <c r="BQH38" s="226"/>
      <c r="BQI38" s="226"/>
      <c r="BQJ38" s="226"/>
      <c r="BQK38" s="226"/>
      <c r="BQL38" s="226"/>
      <c r="BQM38" s="226"/>
      <c r="BQN38" s="226"/>
      <c r="BQO38" s="226"/>
      <c r="BQP38" s="226"/>
      <c r="BQQ38" s="226"/>
      <c r="BQR38" s="226"/>
      <c r="BQS38" s="226"/>
      <c r="BQT38" s="226"/>
      <c r="BQU38" s="226"/>
      <c r="BQV38" s="226"/>
      <c r="BQW38" s="226"/>
      <c r="BQX38" s="226"/>
      <c r="BQY38" s="226"/>
      <c r="BQZ38" s="226"/>
      <c r="BRA38" s="226"/>
      <c r="BRB38" s="226"/>
      <c r="BRC38" s="226"/>
      <c r="BRD38" s="226"/>
      <c r="BRE38" s="226"/>
      <c r="BRF38" s="226"/>
      <c r="BRG38" s="226"/>
      <c r="BRH38" s="226"/>
      <c r="BRI38" s="226"/>
      <c r="BRJ38" s="226"/>
      <c r="BRK38" s="226"/>
      <c r="BRL38" s="226"/>
      <c r="BRM38" s="226"/>
      <c r="BRN38" s="226"/>
      <c r="BRO38" s="226"/>
      <c r="BRP38" s="226"/>
      <c r="BRQ38" s="226"/>
      <c r="BRR38" s="226"/>
      <c r="BRS38" s="226"/>
      <c r="BRT38" s="226"/>
      <c r="BRU38" s="226"/>
      <c r="BRV38" s="226"/>
      <c r="BRW38" s="226"/>
      <c r="BRX38" s="226"/>
      <c r="BRY38" s="226"/>
      <c r="BRZ38" s="226"/>
      <c r="BSA38" s="226"/>
      <c r="BSB38" s="226"/>
      <c r="BSC38" s="226"/>
      <c r="BSD38" s="226"/>
      <c r="BSE38" s="226"/>
      <c r="BSF38" s="226"/>
      <c r="BSG38" s="226"/>
      <c r="BSH38" s="226"/>
      <c r="BSI38" s="226"/>
      <c r="BSJ38" s="226"/>
      <c r="BSK38" s="226"/>
      <c r="BSL38" s="226"/>
      <c r="BSM38" s="226"/>
      <c r="BSN38" s="226"/>
      <c r="BSO38" s="226"/>
      <c r="BSP38" s="226"/>
      <c r="BSQ38" s="226"/>
      <c r="BSR38" s="226"/>
      <c r="BSS38" s="226"/>
      <c r="BST38" s="226"/>
      <c r="BSU38" s="226"/>
      <c r="BSV38" s="226"/>
      <c r="BSW38" s="226"/>
      <c r="BSX38" s="226"/>
      <c r="BSY38" s="226"/>
      <c r="BSZ38" s="226"/>
      <c r="BTA38" s="226"/>
      <c r="BTB38" s="226"/>
      <c r="BTC38" s="226"/>
      <c r="BTD38" s="226"/>
      <c r="BTE38" s="226"/>
      <c r="BTF38" s="226"/>
      <c r="BTG38" s="226"/>
      <c r="BTH38" s="226"/>
      <c r="BTI38" s="226"/>
      <c r="BTJ38" s="226"/>
      <c r="BTK38" s="226"/>
      <c r="BTL38" s="226"/>
      <c r="BTM38" s="226"/>
      <c r="BTN38" s="226"/>
      <c r="BTO38" s="226"/>
      <c r="BTP38" s="226"/>
      <c r="BTQ38" s="226"/>
      <c r="BTR38" s="226"/>
      <c r="BTS38" s="226"/>
      <c r="BTT38" s="226"/>
      <c r="BTU38" s="226"/>
      <c r="BTV38" s="226"/>
      <c r="BTW38" s="226"/>
      <c r="BTX38" s="226"/>
      <c r="BTY38" s="226"/>
      <c r="BTZ38" s="226"/>
      <c r="BUA38" s="226"/>
      <c r="BUB38" s="226"/>
      <c r="BUC38" s="226"/>
      <c r="BUD38" s="226"/>
      <c r="BUE38" s="226"/>
      <c r="BUF38" s="226"/>
      <c r="BUG38" s="226"/>
      <c r="BUH38" s="226"/>
      <c r="BUI38" s="226"/>
      <c r="BUJ38" s="226"/>
      <c r="BUK38" s="226"/>
      <c r="BUL38" s="226"/>
      <c r="BUM38" s="226"/>
      <c r="BUN38" s="226"/>
      <c r="BUO38" s="226"/>
      <c r="BUP38" s="226"/>
      <c r="BUQ38" s="226"/>
      <c r="BUR38" s="226"/>
      <c r="BUS38" s="226"/>
      <c r="BUT38" s="226"/>
      <c r="BUU38" s="226"/>
      <c r="BUV38" s="226"/>
      <c r="BUW38" s="226"/>
      <c r="BUX38" s="226"/>
      <c r="BUY38" s="226"/>
      <c r="BUZ38" s="226"/>
      <c r="BVA38" s="226"/>
      <c r="BVB38" s="226"/>
      <c r="BVC38" s="226"/>
      <c r="BVD38" s="226"/>
      <c r="BVE38" s="226"/>
      <c r="BVF38" s="226"/>
      <c r="BVG38" s="226"/>
      <c r="BVH38" s="226"/>
      <c r="BVI38" s="226"/>
      <c r="BVJ38" s="226"/>
      <c r="BVK38" s="226"/>
      <c r="BVL38" s="226"/>
      <c r="BVM38" s="226"/>
      <c r="BVN38" s="226"/>
      <c r="BVO38" s="226"/>
      <c r="BVP38" s="226"/>
      <c r="BVQ38" s="226"/>
      <c r="BVR38" s="226"/>
      <c r="BVS38" s="226"/>
      <c r="BVT38" s="226"/>
      <c r="BVU38" s="226"/>
      <c r="BVV38" s="226"/>
      <c r="BVW38" s="226"/>
      <c r="BVX38" s="226"/>
      <c r="BVY38" s="226"/>
      <c r="BVZ38" s="226"/>
      <c r="BWA38" s="226"/>
      <c r="BWB38" s="226"/>
      <c r="BWC38" s="226"/>
      <c r="BWD38" s="226"/>
      <c r="BWE38" s="226"/>
      <c r="BWF38" s="226"/>
      <c r="BWG38" s="226"/>
      <c r="BWH38" s="226"/>
      <c r="BWI38" s="226"/>
      <c r="BWJ38" s="226"/>
      <c r="BWK38" s="226"/>
      <c r="BWL38" s="226"/>
      <c r="BWM38" s="226"/>
      <c r="BWN38" s="226"/>
      <c r="BWO38" s="226"/>
      <c r="BWP38" s="226"/>
      <c r="BWQ38" s="226"/>
      <c r="BWR38" s="226"/>
      <c r="BWS38" s="226"/>
      <c r="BWT38" s="226"/>
      <c r="BWU38" s="226"/>
      <c r="BWV38" s="226"/>
      <c r="BWW38" s="226"/>
      <c r="BWX38" s="226"/>
      <c r="BWY38" s="226"/>
      <c r="BWZ38" s="226"/>
      <c r="BXA38" s="226"/>
      <c r="BXB38" s="226"/>
      <c r="BXC38" s="226"/>
      <c r="BXD38" s="226"/>
      <c r="BXE38" s="226"/>
      <c r="BXF38" s="226"/>
      <c r="BXG38" s="226"/>
      <c r="BXH38" s="226"/>
      <c r="BXI38" s="226"/>
      <c r="BXJ38" s="226"/>
      <c r="BXK38" s="226"/>
      <c r="BXL38" s="226"/>
      <c r="BXM38" s="226"/>
      <c r="BXN38" s="226"/>
      <c r="BXO38" s="226"/>
      <c r="BXP38" s="226"/>
      <c r="BXQ38" s="226"/>
      <c r="BXR38" s="226"/>
      <c r="BXS38" s="226"/>
      <c r="BXT38" s="226"/>
      <c r="BXU38" s="226"/>
      <c r="BXV38" s="226"/>
      <c r="BXW38" s="226"/>
      <c r="BXX38" s="226"/>
      <c r="BXY38" s="226"/>
      <c r="BXZ38" s="226"/>
      <c r="BYA38" s="226"/>
      <c r="BYB38" s="226"/>
      <c r="BYC38" s="226"/>
      <c r="BYD38" s="226"/>
      <c r="BYE38" s="226"/>
      <c r="BYF38" s="226"/>
      <c r="BYG38" s="226"/>
      <c r="BYH38" s="226"/>
      <c r="BYI38" s="226"/>
      <c r="BYJ38" s="226"/>
      <c r="BYK38" s="226"/>
      <c r="BYL38" s="226"/>
      <c r="BYM38" s="226"/>
      <c r="BYN38" s="226"/>
      <c r="BYO38" s="226"/>
      <c r="BYP38" s="226"/>
      <c r="BYQ38" s="226"/>
      <c r="BYR38" s="226"/>
      <c r="BYS38" s="226"/>
      <c r="BYT38" s="226"/>
      <c r="BYU38" s="226"/>
      <c r="BYV38" s="226"/>
      <c r="BYW38" s="226"/>
      <c r="BYX38" s="226"/>
      <c r="BYY38" s="226"/>
      <c r="BYZ38" s="226"/>
      <c r="BZA38" s="226"/>
      <c r="BZB38" s="226"/>
      <c r="BZC38" s="226"/>
      <c r="BZD38" s="226"/>
      <c r="BZE38" s="226"/>
      <c r="BZF38" s="226"/>
      <c r="BZG38" s="226"/>
      <c r="BZH38" s="226"/>
      <c r="BZI38" s="226"/>
      <c r="BZJ38" s="226"/>
      <c r="BZK38" s="226"/>
      <c r="BZL38" s="226"/>
      <c r="BZM38" s="226"/>
      <c r="BZN38" s="226"/>
      <c r="BZO38" s="226"/>
      <c r="BZP38" s="226"/>
      <c r="BZQ38" s="226"/>
      <c r="BZR38" s="226"/>
      <c r="BZS38" s="226"/>
      <c r="BZT38" s="226"/>
      <c r="BZU38" s="226"/>
      <c r="BZV38" s="226"/>
      <c r="BZW38" s="226"/>
      <c r="BZX38" s="226"/>
      <c r="BZY38" s="226"/>
      <c r="BZZ38" s="226"/>
      <c r="CAA38" s="226"/>
      <c r="CAB38" s="226"/>
      <c r="CAC38" s="226"/>
      <c r="CAD38" s="226"/>
      <c r="CAE38" s="226"/>
      <c r="CAF38" s="226"/>
      <c r="CAG38" s="226"/>
      <c r="CAH38" s="226"/>
      <c r="CAI38" s="226"/>
      <c r="CAJ38" s="226"/>
      <c r="CAK38" s="226"/>
      <c r="CAL38" s="226"/>
      <c r="CAM38" s="226"/>
      <c r="CAN38" s="226"/>
      <c r="CAO38" s="226"/>
      <c r="CAP38" s="226"/>
      <c r="CAQ38" s="226"/>
      <c r="CAR38" s="226"/>
      <c r="CAS38" s="226"/>
      <c r="CAT38" s="226"/>
      <c r="CAU38" s="226"/>
      <c r="CAV38" s="226"/>
      <c r="CAW38" s="226"/>
      <c r="CAX38" s="226"/>
      <c r="CAY38" s="226"/>
      <c r="CAZ38" s="226"/>
      <c r="CBA38" s="226"/>
      <c r="CBB38" s="226"/>
      <c r="CBC38" s="226"/>
      <c r="CBD38" s="226"/>
      <c r="CBE38" s="226"/>
      <c r="CBF38" s="226"/>
      <c r="CBG38" s="226"/>
      <c r="CBH38" s="226"/>
      <c r="CBI38" s="226"/>
      <c r="CBJ38" s="226"/>
      <c r="CBK38" s="226"/>
      <c r="CBL38" s="226"/>
      <c r="CBM38" s="226"/>
      <c r="CBN38" s="226"/>
      <c r="CBO38" s="226"/>
      <c r="CBP38" s="226"/>
      <c r="CBQ38" s="226"/>
      <c r="CBR38" s="226"/>
    </row>
    <row r="39" spans="1:2098" ht="36" customHeight="1">
      <c r="A39" s="925"/>
      <c r="B39" s="932" t="s">
        <v>720</v>
      </c>
      <c r="C39" s="933"/>
      <c r="D39" s="933"/>
      <c r="E39" s="933"/>
      <c r="F39" s="933"/>
      <c r="G39" s="933"/>
      <c r="H39" s="933"/>
    </row>
    <row r="40" spans="1:2098" s="359" customFormat="1" ht="33" customHeight="1">
      <c r="A40" s="925"/>
      <c r="B40" s="934" t="s">
        <v>721</v>
      </c>
      <c r="C40" s="935"/>
      <c r="D40" s="935"/>
      <c r="E40" s="935"/>
      <c r="F40" s="935"/>
      <c r="G40" s="935"/>
      <c r="H40" s="935"/>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6"/>
      <c r="CW40" s="226"/>
      <c r="CX40" s="226"/>
      <c r="CY40" s="226"/>
      <c r="CZ40" s="226"/>
      <c r="DA40" s="226"/>
      <c r="DB40" s="226"/>
      <c r="DC40" s="226"/>
      <c r="DD40" s="226"/>
      <c r="DE40" s="226"/>
      <c r="DF40" s="226"/>
      <c r="DG40" s="226"/>
      <c r="DH40" s="226"/>
      <c r="DI40" s="226"/>
      <c r="DJ40" s="226"/>
      <c r="DK40" s="226"/>
      <c r="DL40" s="226"/>
      <c r="DM40" s="226"/>
      <c r="DN40" s="226"/>
      <c r="DO40" s="226"/>
      <c r="DP40" s="226"/>
      <c r="DQ40" s="226"/>
      <c r="DR40" s="226"/>
      <c r="DS40" s="226"/>
      <c r="DT40" s="226"/>
      <c r="DU40" s="226"/>
      <c r="DV40" s="226"/>
      <c r="DW40" s="226"/>
      <c r="DX40" s="226"/>
      <c r="DY40" s="226"/>
      <c r="DZ40" s="226"/>
      <c r="EA40" s="226"/>
      <c r="EB40" s="226"/>
      <c r="EC40" s="226"/>
      <c r="ED40" s="226"/>
      <c r="EE40" s="226"/>
      <c r="EF40" s="226"/>
      <c r="EG40" s="226"/>
      <c r="EH40" s="226"/>
      <c r="EI40" s="226"/>
      <c r="EJ40" s="226"/>
      <c r="EK40" s="226"/>
      <c r="EL40" s="226"/>
      <c r="EM40" s="226"/>
      <c r="EN40" s="226"/>
      <c r="EO40" s="226"/>
      <c r="EP40" s="226"/>
      <c r="EQ40" s="226"/>
      <c r="ER40" s="226"/>
      <c r="ES40" s="226"/>
      <c r="ET40" s="226"/>
      <c r="EU40" s="226"/>
      <c r="EV40" s="226"/>
      <c r="EW40" s="226"/>
      <c r="EX40" s="226"/>
      <c r="EY40" s="226"/>
      <c r="EZ40" s="226"/>
      <c r="FA40" s="226"/>
      <c r="FB40" s="226"/>
      <c r="FC40" s="226"/>
      <c r="FD40" s="226"/>
      <c r="FE40" s="226"/>
      <c r="FF40" s="226"/>
      <c r="FG40" s="226"/>
      <c r="FH40" s="226"/>
      <c r="FI40" s="226"/>
      <c r="FJ40" s="226"/>
      <c r="FK40" s="226"/>
      <c r="FL40" s="226"/>
      <c r="FM40" s="226"/>
      <c r="FN40" s="226"/>
      <c r="FO40" s="226"/>
      <c r="FP40" s="226"/>
      <c r="FQ40" s="226"/>
      <c r="FR40" s="226"/>
      <c r="FS40" s="226"/>
      <c r="FT40" s="226"/>
      <c r="FU40" s="226"/>
      <c r="FV40" s="226"/>
      <c r="FW40" s="226"/>
      <c r="FX40" s="226"/>
      <c r="FY40" s="226"/>
      <c r="FZ40" s="226"/>
      <c r="GA40" s="226"/>
      <c r="GB40" s="226"/>
      <c r="GC40" s="226"/>
      <c r="GD40" s="226"/>
      <c r="GE40" s="226"/>
      <c r="GF40" s="226"/>
      <c r="GG40" s="226"/>
      <c r="GH40" s="226"/>
      <c r="GI40" s="226"/>
      <c r="GJ40" s="226"/>
      <c r="GK40" s="226"/>
      <c r="GL40" s="226"/>
      <c r="GM40" s="226"/>
      <c r="GN40" s="226"/>
      <c r="GO40" s="226"/>
      <c r="GP40" s="226"/>
      <c r="GQ40" s="226"/>
      <c r="GR40" s="226"/>
      <c r="GS40" s="226"/>
      <c r="GT40" s="226"/>
      <c r="GU40" s="226"/>
      <c r="GV40" s="226"/>
      <c r="GW40" s="226"/>
      <c r="GX40" s="226"/>
      <c r="GY40" s="226"/>
      <c r="GZ40" s="226"/>
      <c r="HA40" s="226"/>
      <c r="HB40" s="226"/>
      <c r="HC40" s="226"/>
      <c r="HD40" s="226"/>
      <c r="HE40" s="226"/>
      <c r="HF40" s="226"/>
      <c r="HG40" s="226"/>
      <c r="HH40" s="226"/>
      <c r="HI40" s="226"/>
      <c r="HJ40" s="226"/>
      <c r="HK40" s="226"/>
      <c r="HL40" s="226"/>
      <c r="HM40" s="226"/>
      <c r="HN40" s="226"/>
      <c r="HO40" s="226"/>
      <c r="HP40" s="226"/>
      <c r="HQ40" s="226"/>
      <c r="HR40" s="226"/>
      <c r="HS40" s="226"/>
      <c r="HT40" s="226"/>
      <c r="HU40" s="226"/>
      <c r="HV40" s="226"/>
      <c r="HW40" s="226"/>
      <c r="HX40" s="226"/>
      <c r="HY40" s="226"/>
      <c r="HZ40" s="226"/>
      <c r="IA40" s="226"/>
      <c r="IB40" s="226"/>
      <c r="IC40" s="226"/>
      <c r="ID40" s="226"/>
      <c r="IE40" s="226"/>
      <c r="IF40" s="226"/>
      <c r="IG40" s="226"/>
      <c r="IH40" s="226"/>
      <c r="II40" s="226"/>
      <c r="IJ40" s="226"/>
      <c r="IK40" s="226"/>
      <c r="IL40" s="226"/>
      <c r="IM40" s="226"/>
      <c r="IN40" s="226"/>
      <c r="IO40" s="226"/>
      <c r="IP40" s="226"/>
      <c r="IQ40" s="226"/>
      <c r="IR40" s="226"/>
      <c r="IS40" s="226"/>
      <c r="IT40" s="226"/>
      <c r="IU40" s="226"/>
      <c r="IV40" s="226"/>
      <c r="IW40" s="226"/>
      <c r="IX40" s="226"/>
      <c r="IY40" s="226"/>
      <c r="IZ40" s="226"/>
      <c r="JA40" s="226"/>
      <c r="JB40" s="226"/>
      <c r="JC40" s="226"/>
      <c r="JD40" s="226"/>
      <c r="JE40" s="226"/>
      <c r="JF40" s="226"/>
      <c r="JG40" s="226"/>
      <c r="JH40" s="226"/>
      <c r="JI40" s="226"/>
      <c r="JJ40" s="226"/>
      <c r="JK40" s="226"/>
      <c r="JL40" s="226"/>
      <c r="JM40" s="226"/>
      <c r="JN40" s="226"/>
      <c r="JO40" s="226"/>
      <c r="JP40" s="226"/>
      <c r="JQ40" s="226"/>
      <c r="JR40" s="226"/>
      <c r="JS40" s="226"/>
      <c r="JT40" s="226"/>
      <c r="JU40" s="226"/>
      <c r="JV40" s="226"/>
      <c r="JW40" s="226"/>
      <c r="JX40" s="226"/>
      <c r="JY40" s="226"/>
      <c r="JZ40" s="226"/>
      <c r="KA40" s="226"/>
      <c r="KB40" s="226"/>
      <c r="KC40" s="226"/>
      <c r="KD40" s="226"/>
      <c r="KE40" s="226"/>
      <c r="KF40" s="226"/>
      <c r="KG40" s="226"/>
      <c r="KH40" s="226"/>
      <c r="KI40" s="226"/>
      <c r="KJ40" s="226"/>
      <c r="KK40" s="226"/>
      <c r="KL40" s="226"/>
      <c r="KM40" s="226"/>
      <c r="KN40" s="226"/>
      <c r="KO40" s="226"/>
      <c r="KP40" s="226"/>
      <c r="KQ40" s="226"/>
      <c r="KR40" s="226"/>
      <c r="KS40" s="226"/>
      <c r="KT40" s="226"/>
      <c r="KU40" s="226"/>
      <c r="KV40" s="226"/>
      <c r="KW40" s="226"/>
      <c r="KX40" s="226"/>
      <c r="KY40" s="226"/>
      <c r="KZ40" s="226"/>
      <c r="LA40" s="226"/>
      <c r="LB40" s="226"/>
      <c r="LC40" s="226"/>
      <c r="LD40" s="226"/>
      <c r="LE40" s="226"/>
      <c r="LF40" s="226"/>
      <c r="LG40" s="226"/>
      <c r="LH40" s="226"/>
      <c r="LI40" s="226"/>
      <c r="LJ40" s="226"/>
      <c r="LK40" s="226"/>
      <c r="LL40" s="226"/>
      <c r="LM40" s="226"/>
      <c r="LN40" s="226"/>
      <c r="LO40" s="226"/>
      <c r="LP40" s="226"/>
      <c r="LQ40" s="226"/>
      <c r="LR40" s="226"/>
      <c r="LS40" s="226"/>
      <c r="LT40" s="226"/>
      <c r="LU40" s="226"/>
      <c r="LV40" s="226"/>
      <c r="LW40" s="226"/>
      <c r="LX40" s="226"/>
      <c r="LY40" s="226"/>
      <c r="LZ40" s="226"/>
      <c r="MA40" s="226"/>
      <c r="MB40" s="226"/>
      <c r="MC40" s="226"/>
      <c r="MD40" s="226"/>
      <c r="ME40" s="226"/>
      <c r="MF40" s="226"/>
      <c r="MG40" s="226"/>
      <c r="MH40" s="226"/>
      <c r="MI40" s="226"/>
      <c r="MJ40" s="226"/>
      <c r="MK40" s="226"/>
      <c r="ML40" s="226"/>
      <c r="MM40" s="226"/>
      <c r="MN40" s="226"/>
      <c r="MO40" s="226"/>
      <c r="MP40" s="226"/>
      <c r="MQ40" s="226"/>
      <c r="MR40" s="226"/>
      <c r="MS40" s="226"/>
      <c r="MT40" s="226"/>
      <c r="MU40" s="226"/>
      <c r="MV40" s="226"/>
      <c r="MW40" s="226"/>
      <c r="MX40" s="226"/>
      <c r="MY40" s="226"/>
      <c r="MZ40" s="226"/>
      <c r="NA40" s="226"/>
      <c r="NB40" s="226"/>
      <c r="NC40" s="226"/>
      <c r="ND40" s="226"/>
      <c r="NE40" s="226"/>
      <c r="NF40" s="226"/>
      <c r="NG40" s="226"/>
      <c r="NH40" s="226"/>
      <c r="NI40" s="226"/>
      <c r="NJ40" s="226"/>
      <c r="NK40" s="226"/>
      <c r="NL40" s="226"/>
      <c r="NM40" s="226"/>
      <c r="NN40" s="226"/>
      <c r="NO40" s="226"/>
      <c r="NP40" s="226"/>
      <c r="NQ40" s="226"/>
      <c r="NR40" s="226"/>
      <c r="NS40" s="226"/>
      <c r="NT40" s="226"/>
      <c r="NU40" s="226"/>
      <c r="NV40" s="226"/>
      <c r="NW40" s="226"/>
      <c r="NX40" s="226"/>
      <c r="NY40" s="226"/>
      <c r="NZ40" s="226"/>
      <c r="OA40" s="226"/>
      <c r="OB40" s="226"/>
      <c r="OC40" s="226"/>
      <c r="OD40" s="226"/>
      <c r="OE40" s="226"/>
      <c r="OF40" s="226"/>
      <c r="OG40" s="226"/>
      <c r="OH40" s="226"/>
      <c r="OI40" s="226"/>
      <c r="OJ40" s="226"/>
      <c r="OK40" s="226"/>
      <c r="OL40" s="226"/>
      <c r="OM40" s="226"/>
      <c r="ON40" s="226"/>
      <c r="OO40" s="226"/>
      <c r="OP40" s="226"/>
      <c r="OQ40" s="226"/>
      <c r="OR40" s="226"/>
      <c r="OS40" s="226"/>
      <c r="OT40" s="226"/>
      <c r="OU40" s="226"/>
      <c r="OV40" s="226"/>
      <c r="OW40" s="226"/>
      <c r="OX40" s="226"/>
      <c r="OY40" s="226"/>
      <c r="OZ40" s="226"/>
      <c r="PA40" s="226"/>
      <c r="PB40" s="226"/>
      <c r="PC40" s="226"/>
      <c r="PD40" s="226"/>
      <c r="PE40" s="226"/>
      <c r="PF40" s="226"/>
      <c r="PG40" s="226"/>
      <c r="PH40" s="226"/>
      <c r="PI40" s="226"/>
      <c r="PJ40" s="226"/>
      <c r="PK40" s="226"/>
      <c r="PL40" s="226"/>
      <c r="PM40" s="226"/>
      <c r="PN40" s="226"/>
      <c r="PO40" s="226"/>
      <c r="PP40" s="226"/>
      <c r="PQ40" s="226"/>
      <c r="PR40" s="226"/>
      <c r="PS40" s="226"/>
      <c r="PT40" s="226"/>
      <c r="PU40" s="226"/>
      <c r="PV40" s="226"/>
      <c r="PW40" s="226"/>
      <c r="PX40" s="226"/>
      <c r="PY40" s="226"/>
      <c r="PZ40" s="226"/>
      <c r="QA40" s="226"/>
      <c r="QB40" s="226"/>
      <c r="QC40" s="226"/>
      <c r="QD40" s="226"/>
      <c r="QE40" s="226"/>
      <c r="QF40" s="226"/>
      <c r="QG40" s="226"/>
      <c r="QH40" s="226"/>
      <c r="QI40" s="226"/>
      <c r="QJ40" s="226"/>
      <c r="QK40" s="226"/>
      <c r="QL40" s="226"/>
      <c r="QM40" s="226"/>
      <c r="QN40" s="226"/>
      <c r="QO40" s="226"/>
      <c r="QP40" s="226"/>
      <c r="QQ40" s="226"/>
      <c r="QR40" s="226"/>
      <c r="QS40" s="226"/>
      <c r="QT40" s="226"/>
      <c r="QU40" s="226"/>
      <c r="QV40" s="226"/>
      <c r="QW40" s="226"/>
      <c r="QX40" s="226"/>
      <c r="QY40" s="226"/>
      <c r="QZ40" s="226"/>
      <c r="RA40" s="226"/>
      <c r="RB40" s="226"/>
      <c r="RC40" s="226"/>
      <c r="RD40" s="226"/>
      <c r="RE40" s="226"/>
      <c r="RF40" s="226"/>
      <c r="RG40" s="226"/>
      <c r="RH40" s="226"/>
      <c r="RI40" s="226"/>
      <c r="RJ40" s="226"/>
      <c r="RK40" s="226"/>
      <c r="RL40" s="226"/>
      <c r="RM40" s="226"/>
      <c r="RN40" s="226"/>
      <c r="RO40" s="226"/>
      <c r="RP40" s="226"/>
      <c r="RQ40" s="226"/>
      <c r="RR40" s="226"/>
      <c r="RS40" s="226"/>
      <c r="RT40" s="226"/>
      <c r="RU40" s="226"/>
      <c r="RV40" s="226"/>
      <c r="RW40" s="226"/>
      <c r="RX40" s="226"/>
      <c r="RY40" s="226"/>
      <c r="RZ40" s="226"/>
      <c r="SA40" s="226"/>
      <c r="SB40" s="226"/>
      <c r="SC40" s="226"/>
      <c r="SD40" s="226"/>
      <c r="SE40" s="226"/>
      <c r="SF40" s="226"/>
      <c r="SG40" s="226"/>
      <c r="SH40" s="226"/>
      <c r="SI40" s="226"/>
      <c r="SJ40" s="226"/>
      <c r="SK40" s="226"/>
      <c r="SL40" s="226"/>
      <c r="SM40" s="226"/>
      <c r="SN40" s="226"/>
      <c r="SO40" s="226"/>
      <c r="SP40" s="226"/>
      <c r="SQ40" s="226"/>
      <c r="SR40" s="226"/>
      <c r="SS40" s="226"/>
      <c r="ST40" s="226"/>
      <c r="SU40" s="226"/>
      <c r="SV40" s="226"/>
      <c r="SW40" s="226"/>
      <c r="SX40" s="226"/>
      <c r="SY40" s="226"/>
      <c r="SZ40" s="226"/>
      <c r="TA40" s="226"/>
      <c r="TB40" s="226"/>
      <c r="TC40" s="226"/>
      <c r="TD40" s="226"/>
      <c r="TE40" s="226"/>
      <c r="TF40" s="226"/>
      <c r="TG40" s="226"/>
      <c r="TH40" s="226"/>
      <c r="TI40" s="226"/>
      <c r="TJ40" s="226"/>
      <c r="TK40" s="226"/>
      <c r="TL40" s="226"/>
      <c r="TM40" s="226"/>
      <c r="TN40" s="226"/>
      <c r="TO40" s="226"/>
      <c r="TP40" s="226"/>
      <c r="TQ40" s="226"/>
      <c r="TR40" s="226"/>
      <c r="TS40" s="226"/>
      <c r="TT40" s="226"/>
      <c r="TU40" s="226"/>
      <c r="TV40" s="226"/>
      <c r="TW40" s="226"/>
      <c r="TX40" s="226"/>
      <c r="TY40" s="226"/>
      <c r="TZ40" s="226"/>
      <c r="UA40" s="226"/>
      <c r="UB40" s="226"/>
      <c r="UC40" s="226"/>
      <c r="UD40" s="226"/>
      <c r="UE40" s="226"/>
      <c r="UF40" s="226"/>
      <c r="UG40" s="226"/>
      <c r="UH40" s="226"/>
      <c r="UI40" s="226"/>
      <c r="UJ40" s="226"/>
      <c r="UK40" s="226"/>
      <c r="UL40" s="226"/>
      <c r="UM40" s="226"/>
      <c r="UN40" s="226"/>
      <c r="UO40" s="226"/>
      <c r="UP40" s="226"/>
      <c r="UQ40" s="226"/>
      <c r="UR40" s="226"/>
      <c r="US40" s="226"/>
      <c r="UT40" s="226"/>
      <c r="UU40" s="226"/>
      <c r="UV40" s="226"/>
      <c r="UW40" s="226"/>
      <c r="UX40" s="226"/>
      <c r="UY40" s="226"/>
      <c r="UZ40" s="226"/>
      <c r="VA40" s="226"/>
      <c r="VB40" s="226"/>
      <c r="VC40" s="226"/>
      <c r="VD40" s="226"/>
      <c r="VE40" s="226"/>
      <c r="VF40" s="226"/>
      <c r="VG40" s="226"/>
      <c r="VH40" s="226"/>
      <c r="VI40" s="226"/>
      <c r="VJ40" s="226"/>
      <c r="VK40" s="226"/>
      <c r="VL40" s="226"/>
      <c r="VM40" s="226"/>
      <c r="VN40" s="226"/>
      <c r="VO40" s="226"/>
      <c r="VP40" s="226"/>
      <c r="VQ40" s="226"/>
      <c r="VR40" s="226"/>
      <c r="VS40" s="226"/>
      <c r="VT40" s="226"/>
      <c r="VU40" s="226"/>
      <c r="VV40" s="226"/>
      <c r="VW40" s="226"/>
      <c r="VX40" s="226"/>
      <c r="VY40" s="226"/>
      <c r="VZ40" s="226"/>
      <c r="WA40" s="226"/>
      <c r="WB40" s="226"/>
      <c r="WC40" s="226"/>
      <c r="WD40" s="226"/>
      <c r="WE40" s="226"/>
      <c r="WF40" s="226"/>
      <c r="WG40" s="226"/>
      <c r="WH40" s="226"/>
      <c r="WI40" s="226"/>
      <c r="WJ40" s="226"/>
      <c r="WK40" s="226"/>
      <c r="WL40" s="226"/>
      <c r="WM40" s="226"/>
      <c r="WN40" s="226"/>
      <c r="WO40" s="226"/>
      <c r="WP40" s="226"/>
      <c r="WQ40" s="226"/>
      <c r="WR40" s="226"/>
      <c r="WS40" s="226"/>
      <c r="WT40" s="226"/>
      <c r="WU40" s="226"/>
      <c r="WV40" s="226"/>
      <c r="WW40" s="226"/>
      <c r="WX40" s="226"/>
      <c r="WY40" s="226"/>
      <c r="WZ40" s="226"/>
      <c r="XA40" s="226"/>
      <c r="XB40" s="226"/>
      <c r="XC40" s="226"/>
      <c r="XD40" s="226"/>
      <c r="XE40" s="226"/>
      <c r="XF40" s="226"/>
      <c r="XG40" s="226"/>
      <c r="XH40" s="226"/>
      <c r="XI40" s="226"/>
      <c r="XJ40" s="226"/>
      <c r="XK40" s="226"/>
      <c r="XL40" s="226"/>
      <c r="XM40" s="226"/>
      <c r="XN40" s="226"/>
      <c r="XO40" s="226"/>
      <c r="XP40" s="226"/>
      <c r="XQ40" s="226"/>
      <c r="XR40" s="226"/>
      <c r="XS40" s="226"/>
      <c r="XT40" s="226"/>
      <c r="XU40" s="226"/>
      <c r="XV40" s="226"/>
      <c r="XW40" s="226"/>
      <c r="XX40" s="226"/>
      <c r="XY40" s="226"/>
      <c r="XZ40" s="226"/>
      <c r="YA40" s="226"/>
      <c r="YB40" s="226"/>
      <c r="YC40" s="226"/>
      <c r="YD40" s="226"/>
      <c r="YE40" s="226"/>
      <c r="YF40" s="226"/>
      <c r="YG40" s="226"/>
      <c r="YH40" s="226"/>
      <c r="YI40" s="226"/>
      <c r="YJ40" s="226"/>
      <c r="YK40" s="226"/>
      <c r="YL40" s="226"/>
      <c r="YM40" s="226"/>
      <c r="YN40" s="226"/>
      <c r="YO40" s="226"/>
      <c r="YP40" s="226"/>
      <c r="YQ40" s="226"/>
      <c r="YR40" s="226"/>
      <c r="YS40" s="226"/>
      <c r="YT40" s="226"/>
      <c r="YU40" s="226"/>
      <c r="YV40" s="226"/>
      <c r="YW40" s="226"/>
      <c r="YX40" s="226"/>
      <c r="YY40" s="226"/>
      <c r="YZ40" s="226"/>
      <c r="ZA40" s="226"/>
      <c r="ZB40" s="226"/>
      <c r="ZC40" s="226"/>
      <c r="ZD40" s="226"/>
      <c r="ZE40" s="226"/>
      <c r="ZF40" s="226"/>
      <c r="ZG40" s="226"/>
      <c r="ZH40" s="226"/>
      <c r="ZI40" s="226"/>
      <c r="ZJ40" s="226"/>
      <c r="ZK40" s="226"/>
      <c r="ZL40" s="226"/>
      <c r="ZM40" s="226"/>
      <c r="ZN40" s="226"/>
      <c r="ZO40" s="226"/>
      <c r="ZP40" s="226"/>
      <c r="ZQ40" s="226"/>
      <c r="ZR40" s="226"/>
      <c r="ZS40" s="226"/>
      <c r="ZT40" s="226"/>
      <c r="ZU40" s="226"/>
      <c r="ZV40" s="226"/>
      <c r="ZW40" s="226"/>
      <c r="ZX40" s="226"/>
      <c r="ZY40" s="226"/>
      <c r="ZZ40" s="226"/>
      <c r="AAA40" s="226"/>
      <c r="AAB40" s="226"/>
      <c r="AAC40" s="226"/>
      <c r="AAD40" s="226"/>
      <c r="AAE40" s="226"/>
      <c r="AAF40" s="226"/>
      <c r="AAG40" s="226"/>
      <c r="AAH40" s="226"/>
      <c r="AAI40" s="226"/>
      <c r="AAJ40" s="226"/>
      <c r="AAK40" s="226"/>
      <c r="AAL40" s="226"/>
      <c r="AAM40" s="226"/>
      <c r="AAN40" s="226"/>
      <c r="AAO40" s="226"/>
      <c r="AAP40" s="226"/>
      <c r="AAQ40" s="226"/>
      <c r="AAR40" s="226"/>
      <c r="AAS40" s="226"/>
      <c r="AAT40" s="226"/>
      <c r="AAU40" s="226"/>
      <c r="AAV40" s="226"/>
      <c r="AAW40" s="226"/>
      <c r="AAX40" s="226"/>
      <c r="AAY40" s="226"/>
      <c r="AAZ40" s="226"/>
      <c r="ABA40" s="226"/>
      <c r="ABB40" s="226"/>
      <c r="ABC40" s="226"/>
      <c r="ABD40" s="226"/>
      <c r="ABE40" s="226"/>
      <c r="ABF40" s="226"/>
      <c r="ABG40" s="226"/>
      <c r="ABH40" s="226"/>
      <c r="ABI40" s="226"/>
      <c r="ABJ40" s="226"/>
      <c r="ABK40" s="226"/>
      <c r="ABL40" s="226"/>
      <c r="ABM40" s="226"/>
      <c r="ABN40" s="226"/>
      <c r="ABO40" s="226"/>
      <c r="ABP40" s="226"/>
      <c r="ABQ40" s="226"/>
      <c r="ABR40" s="226"/>
      <c r="ABS40" s="226"/>
      <c r="ABT40" s="226"/>
      <c r="ABU40" s="226"/>
      <c r="ABV40" s="226"/>
      <c r="ABW40" s="226"/>
      <c r="ABX40" s="226"/>
      <c r="ABY40" s="226"/>
      <c r="ABZ40" s="226"/>
      <c r="ACA40" s="226"/>
      <c r="ACB40" s="226"/>
      <c r="ACC40" s="226"/>
      <c r="ACD40" s="226"/>
      <c r="ACE40" s="226"/>
      <c r="ACF40" s="226"/>
      <c r="ACG40" s="226"/>
      <c r="ACH40" s="226"/>
      <c r="ACI40" s="226"/>
      <c r="ACJ40" s="226"/>
      <c r="ACK40" s="226"/>
      <c r="ACL40" s="226"/>
      <c r="ACM40" s="226"/>
      <c r="ACN40" s="226"/>
      <c r="ACO40" s="226"/>
      <c r="ACP40" s="226"/>
      <c r="ACQ40" s="226"/>
      <c r="ACR40" s="226"/>
      <c r="ACS40" s="226"/>
      <c r="ACT40" s="226"/>
      <c r="ACU40" s="226"/>
      <c r="ACV40" s="226"/>
      <c r="ACW40" s="226"/>
      <c r="ACX40" s="226"/>
      <c r="ACY40" s="226"/>
      <c r="ACZ40" s="226"/>
      <c r="ADA40" s="226"/>
      <c r="ADB40" s="226"/>
      <c r="ADC40" s="226"/>
      <c r="ADD40" s="226"/>
      <c r="ADE40" s="226"/>
      <c r="ADF40" s="226"/>
      <c r="ADG40" s="226"/>
      <c r="ADH40" s="226"/>
      <c r="ADI40" s="226"/>
      <c r="ADJ40" s="226"/>
      <c r="ADK40" s="226"/>
      <c r="ADL40" s="226"/>
      <c r="ADM40" s="226"/>
      <c r="ADN40" s="226"/>
      <c r="ADO40" s="226"/>
      <c r="ADP40" s="226"/>
      <c r="ADQ40" s="226"/>
      <c r="ADR40" s="226"/>
      <c r="ADS40" s="226"/>
      <c r="ADT40" s="226"/>
      <c r="ADU40" s="226"/>
      <c r="ADV40" s="226"/>
      <c r="ADW40" s="226"/>
      <c r="ADX40" s="226"/>
      <c r="ADY40" s="226"/>
      <c r="ADZ40" s="226"/>
      <c r="AEA40" s="226"/>
      <c r="AEB40" s="226"/>
      <c r="AEC40" s="226"/>
      <c r="AED40" s="226"/>
      <c r="AEE40" s="226"/>
      <c r="AEF40" s="226"/>
      <c r="AEG40" s="226"/>
      <c r="AEH40" s="226"/>
      <c r="AEI40" s="226"/>
      <c r="AEJ40" s="226"/>
      <c r="AEK40" s="226"/>
      <c r="AEL40" s="226"/>
      <c r="AEM40" s="226"/>
      <c r="AEN40" s="226"/>
      <c r="AEO40" s="226"/>
      <c r="AEP40" s="226"/>
      <c r="AEQ40" s="226"/>
      <c r="AER40" s="226"/>
      <c r="AES40" s="226"/>
      <c r="AET40" s="226"/>
      <c r="AEU40" s="226"/>
      <c r="AEV40" s="226"/>
      <c r="AEW40" s="226"/>
      <c r="AEX40" s="226"/>
      <c r="AEY40" s="226"/>
      <c r="AEZ40" s="226"/>
      <c r="AFA40" s="226"/>
      <c r="AFB40" s="226"/>
      <c r="AFC40" s="226"/>
      <c r="AFD40" s="226"/>
      <c r="AFE40" s="226"/>
      <c r="AFF40" s="226"/>
      <c r="AFG40" s="226"/>
      <c r="AFH40" s="226"/>
      <c r="AFI40" s="226"/>
      <c r="AFJ40" s="226"/>
      <c r="AFK40" s="226"/>
      <c r="AFL40" s="226"/>
      <c r="AFM40" s="226"/>
      <c r="AFN40" s="226"/>
      <c r="AFO40" s="226"/>
      <c r="AFP40" s="226"/>
      <c r="AFQ40" s="226"/>
      <c r="AFR40" s="226"/>
      <c r="AFS40" s="226"/>
      <c r="AFT40" s="226"/>
      <c r="AFU40" s="226"/>
      <c r="AFV40" s="226"/>
      <c r="AFW40" s="226"/>
      <c r="AFX40" s="226"/>
      <c r="AFY40" s="226"/>
      <c r="AFZ40" s="226"/>
      <c r="AGA40" s="226"/>
      <c r="AGB40" s="226"/>
      <c r="AGC40" s="226"/>
      <c r="AGD40" s="226"/>
      <c r="AGE40" s="226"/>
      <c r="AGF40" s="226"/>
      <c r="AGG40" s="226"/>
      <c r="AGH40" s="226"/>
      <c r="AGI40" s="226"/>
      <c r="AGJ40" s="226"/>
      <c r="AGK40" s="226"/>
      <c r="AGL40" s="226"/>
      <c r="AGM40" s="226"/>
      <c r="AGN40" s="226"/>
      <c r="AGO40" s="226"/>
      <c r="AGP40" s="226"/>
      <c r="AGQ40" s="226"/>
      <c r="AGR40" s="226"/>
      <c r="AGS40" s="226"/>
      <c r="AGT40" s="226"/>
      <c r="AGU40" s="226"/>
      <c r="AGV40" s="226"/>
      <c r="AGW40" s="226"/>
      <c r="AGX40" s="226"/>
      <c r="AGY40" s="226"/>
      <c r="AGZ40" s="226"/>
      <c r="AHA40" s="226"/>
      <c r="AHB40" s="226"/>
      <c r="AHC40" s="226"/>
      <c r="AHD40" s="226"/>
      <c r="AHE40" s="226"/>
      <c r="AHF40" s="226"/>
      <c r="AHG40" s="226"/>
      <c r="AHH40" s="226"/>
      <c r="AHI40" s="226"/>
      <c r="AHJ40" s="226"/>
      <c r="AHK40" s="226"/>
      <c r="AHL40" s="226"/>
      <c r="AHM40" s="226"/>
      <c r="AHN40" s="226"/>
      <c r="AHO40" s="226"/>
      <c r="AHP40" s="226"/>
      <c r="AHQ40" s="226"/>
      <c r="AHR40" s="226"/>
      <c r="AHS40" s="226"/>
      <c r="AHT40" s="226"/>
      <c r="AHU40" s="226"/>
      <c r="AHV40" s="226"/>
      <c r="AHW40" s="226"/>
      <c r="AHX40" s="226"/>
      <c r="AHY40" s="226"/>
      <c r="AHZ40" s="226"/>
      <c r="AIA40" s="226"/>
      <c r="AIB40" s="226"/>
      <c r="AIC40" s="226"/>
      <c r="AID40" s="226"/>
      <c r="AIE40" s="226"/>
      <c r="AIF40" s="226"/>
      <c r="AIG40" s="226"/>
      <c r="AIH40" s="226"/>
      <c r="AII40" s="226"/>
      <c r="AIJ40" s="226"/>
      <c r="AIK40" s="226"/>
      <c r="AIL40" s="226"/>
      <c r="AIM40" s="226"/>
      <c r="AIN40" s="226"/>
      <c r="AIO40" s="226"/>
      <c r="AIP40" s="226"/>
      <c r="AIQ40" s="226"/>
      <c r="AIR40" s="226"/>
      <c r="AIS40" s="226"/>
      <c r="AIT40" s="226"/>
      <c r="AIU40" s="226"/>
      <c r="AIV40" s="226"/>
      <c r="AIW40" s="226"/>
      <c r="AIX40" s="226"/>
      <c r="AIY40" s="226"/>
      <c r="AIZ40" s="226"/>
      <c r="AJA40" s="226"/>
      <c r="AJB40" s="226"/>
      <c r="AJC40" s="226"/>
      <c r="AJD40" s="226"/>
      <c r="AJE40" s="226"/>
      <c r="AJF40" s="226"/>
      <c r="AJG40" s="226"/>
      <c r="AJH40" s="226"/>
      <c r="AJI40" s="226"/>
      <c r="AJJ40" s="226"/>
      <c r="AJK40" s="226"/>
      <c r="AJL40" s="226"/>
      <c r="AJM40" s="226"/>
      <c r="AJN40" s="226"/>
      <c r="AJO40" s="226"/>
      <c r="AJP40" s="226"/>
      <c r="AJQ40" s="226"/>
      <c r="AJR40" s="226"/>
      <c r="AJS40" s="226"/>
      <c r="AJT40" s="226"/>
      <c r="AJU40" s="226"/>
      <c r="AJV40" s="226"/>
      <c r="AJW40" s="226"/>
      <c r="AJX40" s="226"/>
      <c r="AJY40" s="226"/>
      <c r="AJZ40" s="226"/>
      <c r="AKA40" s="226"/>
      <c r="AKB40" s="226"/>
      <c r="AKC40" s="226"/>
      <c r="AKD40" s="226"/>
      <c r="AKE40" s="226"/>
      <c r="AKF40" s="226"/>
      <c r="AKG40" s="226"/>
      <c r="AKH40" s="226"/>
      <c r="AKI40" s="226"/>
      <c r="AKJ40" s="226"/>
      <c r="AKK40" s="226"/>
      <c r="AKL40" s="226"/>
      <c r="AKM40" s="226"/>
      <c r="AKN40" s="226"/>
      <c r="AKO40" s="226"/>
      <c r="AKP40" s="226"/>
      <c r="AKQ40" s="226"/>
      <c r="AKR40" s="226"/>
      <c r="AKS40" s="226"/>
      <c r="AKT40" s="226"/>
      <c r="AKU40" s="226"/>
      <c r="AKV40" s="226"/>
      <c r="AKW40" s="226"/>
      <c r="AKX40" s="226"/>
      <c r="AKY40" s="226"/>
      <c r="AKZ40" s="226"/>
      <c r="ALA40" s="226"/>
      <c r="ALB40" s="226"/>
      <c r="ALC40" s="226"/>
      <c r="ALD40" s="226"/>
      <c r="ALE40" s="226"/>
      <c r="ALF40" s="226"/>
      <c r="ALG40" s="226"/>
      <c r="ALH40" s="226"/>
      <c r="ALI40" s="226"/>
      <c r="ALJ40" s="226"/>
      <c r="ALK40" s="226"/>
      <c r="ALL40" s="226"/>
      <c r="ALM40" s="226"/>
      <c r="ALN40" s="226"/>
      <c r="ALO40" s="226"/>
      <c r="ALP40" s="226"/>
      <c r="ALQ40" s="226"/>
      <c r="ALR40" s="226"/>
      <c r="ALS40" s="226"/>
      <c r="ALT40" s="226"/>
      <c r="ALU40" s="226"/>
      <c r="ALV40" s="226"/>
      <c r="ALW40" s="226"/>
      <c r="ALX40" s="226"/>
      <c r="ALY40" s="226"/>
      <c r="ALZ40" s="226"/>
      <c r="AMA40" s="226"/>
      <c r="AMB40" s="226"/>
      <c r="AMC40" s="226"/>
      <c r="AMD40" s="226"/>
      <c r="AME40" s="226"/>
      <c r="AMF40" s="226"/>
      <c r="AMG40" s="226"/>
      <c r="AMH40" s="226"/>
      <c r="AMI40" s="226"/>
      <c r="AMJ40" s="226"/>
      <c r="AMK40" s="226"/>
      <c r="AML40" s="226"/>
      <c r="AMM40" s="226"/>
      <c r="AMN40" s="226"/>
      <c r="AMO40" s="226"/>
      <c r="AMP40" s="226"/>
      <c r="AMQ40" s="226"/>
      <c r="AMR40" s="226"/>
      <c r="AMS40" s="226"/>
      <c r="AMT40" s="226"/>
      <c r="AMU40" s="226"/>
      <c r="AMV40" s="226"/>
      <c r="AMW40" s="226"/>
      <c r="AMX40" s="226"/>
      <c r="AMY40" s="226"/>
      <c r="AMZ40" s="226"/>
      <c r="ANA40" s="226"/>
      <c r="ANB40" s="226"/>
      <c r="ANC40" s="226"/>
      <c r="AND40" s="226"/>
      <c r="ANE40" s="226"/>
      <c r="ANF40" s="226"/>
      <c r="ANG40" s="226"/>
      <c r="ANH40" s="226"/>
      <c r="ANI40" s="226"/>
      <c r="ANJ40" s="226"/>
      <c r="ANK40" s="226"/>
      <c r="ANL40" s="226"/>
      <c r="ANM40" s="226"/>
      <c r="ANN40" s="226"/>
      <c r="ANO40" s="226"/>
      <c r="ANP40" s="226"/>
      <c r="ANQ40" s="226"/>
      <c r="ANR40" s="226"/>
      <c r="ANS40" s="226"/>
      <c r="ANT40" s="226"/>
      <c r="ANU40" s="226"/>
      <c r="ANV40" s="226"/>
      <c r="ANW40" s="226"/>
      <c r="ANX40" s="226"/>
      <c r="ANY40" s="226"/>
      <c r="ANZ40" s="226"/>
      <c r="AOA40" s="226"/>
      <c r="AOB40" s="226"/>
      <c r="AOC40" s="226"/>
      <c r="AOD40" s="226"/>
      <c r="AOE40" s="226"/>
      <c r="AOF40" s="226"/>
      <c r="AOG40" s="226"/>
      <c r="AOH40" s="226"/>
      <c r="AOI40" s="226"/>
      <c r="AOJ40" s="226"/>
      <c r="AOK40" s="226"/>
      <c r="AOL40" s="226"/>
      <c r="AOM40" s="226"/>
      <c r="AON40" s="226"/>
      <c r="AOO40" s="226"/>
      <c r="AOP40" s="226"/>
      <c r="AOQ40" s="226"/>
      <c r="AOR40" s="226"/>
      <c r="AOS40" s="226"/>
      <c r="AOT40" s="226"/>
      <c r="AOU40" s="226"/>
      <c r="AOV40" s="226"/>
      <c r="AOW40" s="226"/>
      <c r="AOX40" s="226"/>
      <c r="AOY40" s="226"/>
      <c r="AOZ40" s="226"/>
      <c r="APA40" s="226"/>
      <c r="APB40" s="226"/>
      <c r="APC40" s="226"/>
      <c r="APD40" s="226"/>
      <c r="APE40" s="226"/>
      <c r="APF40" s="226"/>
      <c r="APG40" s="226"/>
      <c r="APH40" s="226"/>
      <c r="API40" s="226"/>
      <c r="APJ40" s="226"/>
      <c r="APK40" s="226"/>
      <c r="APL40" s="226"/>
      <c r="APM40" s="226"/>
      <c r="APN40" s="226"/>
      <c r="APO40" s="226"/>
      <c r="APP40" s="226"/>
      <c r="APQ40" s="226"/>
      <c r="APR40" s="226"/>
      <c r="APS40" s="226"/>
      <c r="APT40" s="226"/>
      <c r="APU40" s="226"/>
      <c r="APV40" s="226"/>
      <c r="APW40" s="226"/>
      <c r="APX40" s="226"/>
      <c r="APY40" s="226"/>
      <c r="APZ40" s="226"/>
      <c r="AQA40" s="226"/>
      <c r="AQB40" s="226"/>
      <c r="AQC40" s="226"/>
      <c r="AQD40" s="226"/>
      <c r="AQE40" s="226"/>
      <c r="AQF40" s="226"/>
      <c r="AQG40" s="226"/>
      <c r="AQH40" s="226"/>
      <c r="AQI40" s="226"/>
      <c r="AQJ40" s="226"/>
      <c r="AQK40" s="226"/>
      <c r="AQL40" s="226"/>
      <c r="AQM40" s="226"/>
      <c r="AQN40" s="226"/>
      <c r="AQO40" s="226"/>
      <c r="AQP40" s="226"/>
      <c r="AQQ40" s="226"/>
      <c r="AQR40" s="226"/>
      <c r="AQS40" s="226"/>
      <c r="AQT40" s="226"/>
      <c r="AQU40" s="226"/>
      <c r="AQV40" s="226"/>
      <c r="AQW40" s="226"/>
      <c r="AQX40" s="226"/>
      <c r="AQY40" s="226"/>
      <c r="AQZ40" s="226"/>
      <c r="ARA40" s="226"/>
      <c r="ARB40" s="226"/>
      <c r="ARC40" s="226"/>
      <c r="ARD40" s="226"/>
      <c r="ARE40" s="226"/>
      <c r="ARF40" s="226"/>
      <c r="ARG40" s="226"/>
      <c r="ARH40" s="226"/>
      <c r="ARI40" s="226"/>
      <c r="ARJ40" s="226"/>
      <c r="ARK40" s="226"/>
      <c r="ARL40" s="226"/>
      <c r="ARM40" s="226"/>
      <c r="ARN40" s="226"/>
      <c r="ARO40" s="226"/>
      <c r="ARP40" s="226"/>
      <c r="ARQ40" s="226"/>
      <c r="ARR40" s="226"/>
      <c r="ARS40" s="226"/>
      <c r="ART40" s="226"/>
      <c r="ARU40" s="226"/>
      <c r="ARV40" s="226"/>
      <c r="ARW40" s="226"/>
      <c r="ARX40" s="226"/>
      <c r="ARY40" s="226"/>
      <c r="ARZ40" s="226"/>
      <c r="ASA40" s="226"/>
      <c r="ASB40" s="226"/>
      <c r="ASC40" s="226"/>
      <c r="ASD40" s="226"/>
      <c r="ASE40" s="226"/>
      <c r="ASF40" s="226"/>
      <c r="ASG40" s="226"/>
      <c r="ASH40" s="226"/>
      <c r="ASI40" s="226"/>
      <c r="ASJ40" s="226"/>
      <c r="ASK40" s="226"/>
      <c r="ASL40" s="226"/>
      <c r="ASM40" s="226"/>
      <c r="ASN40" s="226"/>
      <c r="ASO40" s="226"/>
      <c r="ASP40" s="226"/>
      <c r="ASQ40" s="226"/>
      <c r="ASR40" s="226"/>
      <c r="ASS40" s="226"/>
      <c r="AST40" s="226"/>
      <c r="ASU40" s="226"/>
      <c r="ASV40" s="226"/>
      <c r="ASW40" s="226"/>
      <c r="ASX40" s="226"/>
      <c r="ASY40" s="226"/>
      <c r="ASZ40" s="226"/>
      <c r="ATA40" s="226"/>
      <c r="ATB40" s="226"/>
      <c r="ATC40" s="226"/>
      <c r="ATD40" s="226"/>
      <c r="ATE40" s="226"/>
      <c r="ATF40" s="226"/>
      <c r="ATG40" s="226"/>
      <c r="ATH40" s="226"/>
      <c r="ATI40" s="226"/>
      <c r="ATJ40" s="226"/>
      <c r="ATK40" s="226"/>
      <c r="ATL40" s="226"/>
      <c r="ATM40" s="226"/>
      <c r="ATN40" s="226"/>
      <c r="ATO40" s="226"/>
      <c r="ATP40" s="226"/>
      <c r="ATQ40" s="226"/>
      <c r="ATR40" s="226"/>
      <c r="ATS40" s="226"/>
      <c r="ATT40" s="226"/>
      <c r="ATU40" s="226"/>
      <c r="ATV40" s="226"/>
      <c r="ATW40" s="226"/>
      <c r="ATX40" s="226"/>
      <c r="ATY40" s="226"/>
      <c r="ATZ40" s="226"/>
      <c r="AUA40" s="226"/>
      <c r="AUB40" s="226"/>
      <c r="AUC40" s="226"/>
      <c r="AUD40" s="226"/>
      <c r="AUE40" s="226"/>
      <c r="AUF40" s="226"/>
      <c r="AUG40" s="226"/>
      <c r="AUH40" s="226"/>
      <c r="AUI40" s="226"/>
      <c r="AUJ40" s="226"/>
      <c r="AUK40" s="226"/>
      <c r="AUL40" s="226"/>
      <c r="AUM40" s="226"/>
      <c r="AUN40" s="226"/>
      <c r="AUO40" s="226"/>
      <c r="AUP40" s="226"/>
      <c r="AUQ40" s="226"/>
      <c r="AUR40" s="226"/>
      <c r="AUS40" s="226"/>
      <c r="AUT40" s="226"/>
      <c r="AUU40" s="226"/>
      <c r="AUV40" s="226"/>
      <c r="AUW40" s="226"/>
      <c r="AUX40" s="226"/>
      <c r="AUY40" s="226"/>
      <c r="AUZ40" s="226"/>
      <c r="AVA40" s="226"/>
      <c r="AVB40" s="226"/>
      <c r="AVC40" s="226"/>
      <c r="AVD40" s="226"/>
      <c r="AVE40" s="226"/>
      <c r="AVF40" s="226"/>
      <c r="AVG40" s="226"/>
      <c r="AVH40" s="226"/>
      <c r="AVI40" s="226"/>
      <c r="AVJ40" s="226"/>
      <c r="AVK40" s="226"/>
      <c r="AVL40" s="226"/>
      <c r="AVM40" s="226"/>
      <c r="AVN40" s="226"/>
      <c r="AVO40" s="226"/>
      <c r="AVP40" s="226"/>
      <c r="AVQ40" s="226"/>
      <c r="AVR40" s="226"/>
      <c r="AVS40" s="226"/>
      <c r="AVT40" s="226"/>
      <c r="AVU40" s="226"/>
      <c r="AVV40" s="226"/>
      <c r="AVW40" s="226"/>
      <c r="AVX40" s="226"/>
      <c r="AVY40" s="226"/>
      <c r="AVZ40" s="226"/>
      <c r="AWA40" s="226"/>
      <c r="AWB40" s="226"/>
      <c r="AWC40" s="226"/>
      <c r="AWD40" s="226"/>
      <c r="AWE40" s="226"/>
      <c r="AWF40" s="226"/>
      <c r="AWG40" s="226"/>
      <c r="AWH40" s="226"/>
      <c r="AWI40" s="226"/>
      <c r="AWJ40" s="226"/>
      <c r="AWK40" s="226"/>
      <c r="AWL40" s="226"/>
      <c r="AWM40" s="226"/>
      <c r="AWN40" s="226"/>
      <c r="AWO40" s="226"/>
      <c r="AWP40" s="226"/>
      <c r="AWQ40" s="226"/>
      <c r="AWR40" s="226"/>
      <c r="AWS40" s="226"/>
      <c r="AWT40" s="226"/>
      <c r="AWU40" s="226"/>
      <c r="AWV40" s="226"/>
      <c r="AWW40" s="226"/>
      <c r="AWX40" s="226"/>
      <c r="AWY40" s="226"/>
      <c r="AWZ40" s="226"/>
      <c r="AXA40" s="226"/>
      <c r="AXB40" s="226"/>
      <c r="AXC40" s="226"/>
      <c r="AXD40" s="226"/>
      <c r="AXE40" s="226"/>
      <c r="AXF40" s="226"/>
      <c r="AXG40" s="226"/>
      <c r="AXH40" s="226"/>
      <c r="AXI40" s="226"/>
      <c r="AXJ40" s="226"/>
      <c r="AXK40" s="226"/>
      <c r="AXL40" s="226"/>
      <c r="AXM40" s="226"/>
      <c r="AXN40" s="226"/>
      <c r="AXO40" s="226"/>
      <c r="AXP40" s="226"/>
      <c r="AXQ40" s="226"/>
      <c r="AXR40" s="226"/>
      <c r="AXS40" s="226"/>
      <c r="AXT40" s="226"/>
      <c r="AXU40" s="226"/>
      <c r="AXV40" s="226"/>
      <c r="AXW40" s="226"/>
      <c r="AXX40" s="226"/>
      <c r="AXY40" s="226"/>
      <c r="AXZ40" s="226"/>
      <c r="AYA40" s="226"/>
      <c r="AYB40" s="226"/>
      <c r="AYC40" s="226"/>
      <c r="AYD40" s="226"/>
      <c r="AYE40" s="226"/>
      <c r="AYF40" s="226"/>
      <c r="AYG40" s="226"/>
      <c r="AYH40" s="226"/>
      <c r="AYI40" s="226"/>
      <c r="AYJ40" s="226"/>
      <c r="AYK40" s="226"/>
      <c r="AYL40" s="226"/>
      <c r="AYM40" s="226"/>
      <c r="AYN40" s="226"/>
      <c r="AYO40" s="226"/>
      <c r="AYP40" s="226"/>
      <c r="AYQ40" s="226"/>
      <c r="AYR40" s="226"/>
      <c r="AYS40" s="226"/>
      <c r="AYT40" s="226"/>
      <c r="AYU40" s="226"/>
      <c r="AYV40" s="226"/>
      <c r="AYW40" s="226"/>
      <c r="AYX40" s="226"/>
      <c r="AYY40" s="226"/>
      <c r="AYZ40" s="226"/>
      <c r="AZA40" s="226"/>
      <c r="AZB40" s="226"/>
      <c r="AZC40" s="226"/>
      <c r="AZD40" s="226"/>
      <c r="AZE40" s="226"/>
      <c r="AZF40" s="226"/>
      <c r="AZG40" s="226"/>
      <c r="AZH40" s="226"/>
      <c r="AZI40" s="226"/>
      <c r="AZJ40" s="226"/>
      <c r="AZK40" s="226"/>
      <c r="AZL40" s="226"/>
      <c r="AZM40" s="226"/>
      <c r="AZN40" s="226"/>
      <c r="AZO40" s="226"/>
      <c r="AZP40" s="226"/>
      <c r="AZQ40" s="226"/>
      <c r="AZR40" s="226"/>
      <c r="AZS40" s="226"/>
      <c r="AZT40" s="226"/>
      <c r="AZU40" s="226"/>
      <c r="AZV40" s="226"/>
      <c r="AZW40" s="226"/>
      <c r="AZX40" s="226"/>
      <c r="AZY40" s="226"/>
      <c r="AZZ40" s="226"/>
      <c r="BAA40" s="226"/>
      <c r="BAB40" s="226"/>
      <c r="BAC40" s="226"/>
      <c r="BAD40" s="226"/>
      <c r="BAE40" s="226"/>
      <c r="BAF40" s="226"/>
      <c r="BAG40" s="226"/>
      <c r="BAH40" s="226"/>
      <c r="BAI40" s="226"/>
      <c r="BAJ40" s="226"/>
      <c r="BAK40" s="226"/>
      <c r="BAL40" s="226"/>
      <c r="BAM40" s="226"/>
      <c r="BAN40" s="226"/>
      <c r="BAO40" s="226"/>
      <c r="BAP40" s="226"/>
      <c r="BAQ40" s="226"/>
      <c r="BAR40" s="226"/>
      <c r="BAS40" s="226"/>
      <c r="BAT40" s="226"/>
      <c r="BAU40" s="226"/>
      <c r="BAV40" s="226"/>
      <c r="BAW40" s="226"/>
      <c r="BAX40" s="226"/>
      <c r="BAY40" s="226"/>
      <c r="BAZ40" s="226"/>
      <c r="BBA40" s="226"/>
      <c r="BBB40" s="226"/>
      <c r="BBC40" s="226"/>
      <c r="BBD40" s="226"/>
      <c r="BBE40" s="226"/>
      <c r="BBF40" s="226"/>
      <c r="BBG40" s="226"/>
      <c r="BBH40" s="226"/>
      <c r="BBI40" s="226"/>
      <c r="BBJ40" s="226"/>
      <c r="BBK40" s="226"/>
      <c r="BBL40" s="226"/>
      <c r="BBM40" s="226"/>
      <c r="BBN40" s="226"/>
      <c r="BBO40" s="226"/>
      <c r="BBP40" s="226"/>
      <c r="BBQ40" s="226"/>
      <c r="BBR40" s="226"/>
      <c r="BBS40" s="226"/>
      <c r="BBT40" s="226"/>
      <c r="BBU40" s="226"/>
      <c r="BBV40" s="226"/>
      <c r="BBW40" s="226"/>
      <c r="BBX40" s="226"/>
      <c r="BBY40" s="226"/>
      <c r="BBZ40" s="226"/>
      <c r="BCA40" s="226"/>
      <c r="BCB40" s="226"/>
      <c r="BCC40" s="226"/>
      <c r="BCD40" s="226"/>
      <c r="BCE40" s="226"/>
      <c r="BCF40" s="226"/>
      <c r="BCG40" s="226"/>
      <c r="BCH40" s="226"/>
      <c r="BCI40" s="226"/>
      <c r="BCJ40" s="226"/>
      <c r="BCK40" s="226"/>
      <c r="BCL40" s="226"/>
      <c r="BCM40" s="226"/>
      <c r="BCN40" s="226"/>
      <c r="BCO40" s="226"/>
      <c r="BCP40" s="226"/>
      <c r="BCQ40" s="226"/>
      <c r="BCR40" s="226"/>
      <c r="BCS40" s="226"/>
      <c r="BCT40" s="226"/>
      <c r="BCU40" s="226"/>
      <c r="BCV40" s="226"/>
      <c r="BCW40" s="226"/>
      <c r="BCX40" s="226"/>
      <c r="BCY40" s="226"/>
      <c r="BCZ40" s="226"/>
      <c r="BDA40" s="226"/>
      <c r="BDB40" s="226"/>
      <c r="BDC40" s="226"/>
      <c r="BDD40" s="226"/>
      <c r="BDE40" s="226"/>
      <c r="BDF40" s="226"/>
      <c r="BDG40" s="226"/>
      <c r="BDH40" s="226"/>
      <c r="BDI40" s="226"/>
      <c r="BDJ40" s="226"/>
      <c r="BDK40" s="226"/>
      <c r="BDL40" s="226"/>
      <c r="BDM40" s="226"/>
      <c r="BDN40" s="226"/>
      <c r="BDO40" s="226"/>
      <c r="BDP40" s="226"/>
      <c r="BDQ40" s="226"/>
      <c r="BDR40" s="226"/>
      <c r="BDS40" s="226"/>
      <c r="BDT40" s="226"/>
      <c r="BDU40" s="226"/>
      <c r="BDV40" s="226"/>
      <c r="BDW40" s="226"/>
      <c r="BDX40" s="226"/>
      <c r="BDY40" s="226"/>
      <c r="BDZ40" s="226"/>
      <c r="BEA40" s="226"/>
      <c r="BEB40" s="226"/>
      <c r="BEC40" s="226"/>
      <c r="BED40" s="226"/>
      <c r="BEE40" s="226"/>
      <c r="BEF40" s="226"/>
      <c r="BEG40" s="226"/>
      <c r="BEH40" s="226"/>
      <c r="BEI40" s="226"/>
      <c r="BEJ40" s="226"/>
      <c r="BEK40" s="226"/>
      <c r="BEL40" s="226"/>
      <c r="BEM40" s="226"/>
      <c r="BEN40" s="226"/>
      <c r="BEO40" s="226"/>
      <c r="BEP40" s="226"/>
      <c r="BEQ40" s="226"/>
      <c r="BER40" s="226"/>
      <c r="BES40" s="226"/>
      <c r="BET40" s="226"/>
      <c r="BEU40" s="226"/>
      <c r="BEV40" s="226"/>
      <c r="BEW40" s="226"/>
      <c r="BEX40" s="226"/>
      <c r="BEY40" s="226"/>
      <c r="BEZ40" s="226"/>
      <c r="BFA40" s="226"/>
      <c r="BFB40" s="226"/>
      <c r="BFC40" s="226"/>
      <c r="BFD40" s="226"/>
      <c r="BFE40" s="226"/>
      <c r="BFF40" s="226"/>
      <c r="BFG40" s="226"/>
      <c r="BFH40" s="226"/>
      <c r="BFI40" s="226"/>
      <c r="BFJ40" s="226"/>
      <c r="BFK40" s="226"/>
      <c r="BFL40" s="226"/>
      <c r="BFM40" s="226"/>
      <c r="BFN40" s="226"/>
      <c r="BFO40" s="226"/>
      <c r="BFP40" s="226"/>
      <c r="BFQ40" s="226"/>
      <c r="BFR40" s="226"/>
      <c r="BFS40" s="226"/>
      <c r="BFT40" s="226"/>
      <c r="BFU40" s="226"/>
      <c r="BFV40" s="226"/>
      <c r="BFW40" s="226"/>
      <c r="BFX40" s="226"/>
      <c r="BFY40" s="226"/>
      <c r="BFZ40" s="226"/>
      <c r="BGA40" s="226"/>
      <c r="BGB40" s="226"/>
      <c r="BGC40" s="226"/>
      <c r="BGD40" s="226"/>
      <c r="BGE40" s="226"/>
      <c r="BGF40" s="226"/>
      <c r="BGG40" s="226"/>
      <c r="BGH40" s="226"/>
      <c r="BGI40" s="226"/>
      <c r="BGJ40" s="226"/>
      <c r="BGK40" s="226"/>
      <c r="BGL40" s="226"/>
      <c r="BGM40" s="226"/>
      <c r="BGN40" s="226"/>
      <c r="BGO40" s="226"/>
      <c r="BGP40" s="226"/>
      <c r="BGQ40" s="226"/>
      <c r="BGR40" s="226"/>
      <c r="BGS40" s="226"/>
      <c r="BGT40" s="226"/>
      <c r="BGU40" s="226"/>
      <c r="BGV40" s="226"/>
      <c r="BGW40" s="226"/>
      <c r="BGX40" s="226"/>
      <c r="BGY40" s="226"/>
      <c r="BGZ40" s="226"/>
      <c r="BHA40" s="226"/>
      <c r="BHB40" s="226"/>
      <c r="BHC40" s="226"/>
      <c r="BHD40" s="226"/>
      <c r="BHE40" s="226"/>
      <c r="BHF40" s="226"/>
      <c r="BHG40" s="226"/>
      <c r="BHH40" s="226"/>
      <c r="BHI40" s="226"/>
      <c r="BHJ40" s="226"/>
      <c r="BHK40" s="226"/>
      <c r="BHL40" s="226"/>
      <c r="BHM40" s="226"/>
      <c r="BHN40" s="226"/>
      <c r="BHO40" s="226"/>
      <c r="BHP40" s="226"/>
      <c r="BHQ40" s="226"/>
      <c r="BHR40" s="226"/>
      <c r="BHS40" s="226"/>
      <c r="BHT40" s="226"/>
      <c r="BHU40" s="226"/>
      <c r="BHV40" s="226"/>
      <c r="BHW40" s="226"/>
      <c r="BHX40" s="226"/>
      <c r="BHY40" s="226"/>
      <c r="BHZ40" s="226"/>
      <c r="BIA40" s="226"/>
      <c r="BIB40" s="226"/>
      <c r="BIC40" s="226"/>
      <c r="BID40" s="226"/>
      <c r="BIE40" s="226"/>
      <c r="BIF40" s="226"/>
      <c r="BIG40" s="226"/>
      <c r="BIH40" s="226"/>
      <c r="BII40" s="226"/>
      <c r="BIJ40" s="226"/>
      <c r="BIK40" s="226"/>
      <c r="BIL40" s="226"/>
      <c r="BIM40" s="226"/>
      <c r="BIN40" s="226"/>
      <c r="BIO40" s="226"/>
      <c r="BIP40" s="226"/>
      <c r="BIQ40" s="226"/>
      <c r="BIR40" s="226"/>
      <c r="BIS40" s="226"/>
      <c r="BIT40" s="226"/>
      <c r="BIU40" s="226"/>
      <c r="BIV40" s="226"/>
      <c r="BIW40" s="226"/>
      <c r="BIX40" s="226"/>
      <c r="BIY40" s="226"/>
      <c r="BIZ40" s="226"/>
      <c r="BJA40" s="226"/>
      <c r="BJB40" s="226"/>
      <c r="BJC40" s="226"/>
      <c r="BJD40" s="226"/>
      <c r="BJE40" s="226"/>
      <c r="BJF40" s="226"/>
      <c r="BJG40" s="226"/>
      <c r="BJH40" s="226"/>
      <c r="BJI40" s="226"/>
      <c r="BJJ40" s="226"/>
      <c r="BJK40" s="226"/>
      <c r="BJL40" s="226"/>
      <c r="BJM40" s="226"/>
      <c r="BJN40" s="226"/>
      <c r="BJO40" s="226"/>
      <c r="BJP40" s="226"/>
      <c r="BJQ40" s="226"/>
      <c r="BJR40" s="226"/>
      <c r="BJS40" s="226"/>
      <c r="BJT40" s="226"/>
      <c r="BJU40" s="226"/>
      <c r="BJV40" s="226"/>
      <c r="BJW40" s="226"/>
      <c r="BJX40" s="226"/>
      <c r="BJY40" s="226"/>
      <c r="BJZ40" s="226"/>
      <c r="BKA40" s="226"/>
      <c r="BKB40" s="226"/>
      <c r="BKC40" s="226"/>
      <c r="BKD40" s="226"/>
      <c r="BKE40" s="226"/>
      <c r="BKF40" s="226"/>
      <c r="BKG40" s="226"/>
      <c r="BKH40" s="226"/>
      <c r="BKI40" s="226"/>
      <c r="BKJ40" s="226"/>
      <c r="BKK40" s="226"/>
      <c r="BKL40" s="226"/>
      <c r="BKM40" s="226"/>
      <c r="BKN40" s="226"/>
      <c r="BKO40" s="226"/>
      <c r="BKP40" s="226"/>
      <c r="BKQ40" s="226"/>
      <c r="BKR40" s="226"/>
      <c r="BKS40" s="226"/>
      <c r="BKT40" s="226"/>
      <c r="BKU40" s="226"/>
      <c r="BKV40" s="226"/>
      <c r="BKW40" s="226"/>
      <c r="BKX40" s="226"/>
      <c r="BKY40" s="226"/>
      <c r="BKZ40" s="226"/>
      <c r="BLA40" s="226"/>
      <c r="BLB40" s="226"/>
      <c r="BLC40" s="226"/>
      <c r="BLD40" s="226"/>
      <c r="BLE40" s="226"/>
      <c r="BLF40" s="226"/>
      <c r="BLG40" s="226"/>
      <c r="BLH40" s="226"/>
      <c r="BLI40" s="226"/>
      <c r="BLJ40" s="226"/>
      <c r="BLK40" s="226"/>
      <c r="BLL40" s="226"/>
      <c r="BLM40" s="226"/>
      <c r="BLN40" s="226"/>
      <c r="BLO40" s="226"/>
      <c r="BLP40" s="226"/>
      <c r="BLQ40" s="226"/>
      <c r="BLR40" s="226"/>
      <c r="BLS40" s="226"/>
      <c r="BLT40" s="226"/>
      <c r="BLU40" s="226"/>
      <c r="BLV40" s="226"/>
      <c r="BLW40" s="226"/>
      <c r="BLX40" s="226"/>
      <c r="BLY40" s="226"/>
      <c r="BLZ40" s="226"/>
      <c r="BMA40" s="226"/>
      <c r="BMB40" s="226"/>
      <c r="BMC40" s="226"/>
      <c r="BMD40" s="226"/>
      <c r="BME40" s="226"/>
      <c r="BMF40" s="226"/>
      <c r="BMG40" s="226"/>
      <c r="BMH40" s="226"/>
      <c r="BMI40" s="226"/>
      <c r="BMJ40" s="226"/>
      <c r="BMK40" s="226"/>
      <c r="BML40" s="226"/>
      <c r="BMM40" s="226"/>
      <c r="BMN40" s="226"/>
      <c r="BMO40" s="226"/>
      <c r="BMP40" s="226"/>
      <c r="BMQ40" s="226"/>
      <c r="BMR40" s="226"/>
      <c r="BMS40" s="226"/>
      <c r="BMT40" s="226"/>
      <c r="BMU40" s="226"/>
      <c r="BMV40" s="226"/>
      <c r="BMW40" s="226"/>
      <c r="BMX40" s="226"/>
      <c r="BMY40" s="226"/>
      <c r="BMZ40" s="226"/>
      <c r="BNA40" s="226"/>
      <c r="BNB40" s="226"/>
      <c r="BNC40" s="226"/>
      <c r="BND40" s="226"/>
      <c r="BNE40" s="226"/>
      <c r="BNF40" s="226"/>
      <c r="BNG40" s="226"/>
      <c r="BNH40" s="226"/>
      <c r="BNI40" s="226"/>
      <c r="BNJ40" s="226"/>
      <c r="BNK40" s="226"/>
      <c r="BNL40" s="226"/>
      <c r="BNM40" s="226"/>
      <c r="BNN40" s="226"/>
      <c r="BNO40" s="226"/>
      <c r="BNP40" s="226"/>
      <c r="BNQ40" s="226"/>
      <c r="BNR40" s="226"/>
      <c r="BNS40" s="226"/>
      <c r="BNT40" s="226"/>
      <c r="BNU40" s="226"/>
      <c r="BNV40" s="226"/>
      <c r="BNW40" s="226"/>
      <c r="BNX40" s="226"/>
      <c r="BNY40" s="226"/>
      <c r="BNZ40" s="226"/>
      <c r="BOA40" s="226"/>
      <c r="BOB40" s="226"/>
      <c r="BOC40" s="226"/>
      <c r="BOD40" s="226"/>
      <c r="BOE40" s="226"/>
      <c r="BOF40" s="226"/>
      <c r="BOG40" s="226"/>
      <c r="BOH40" s="226"/>
      <c r="BOI40" s="226"/>
      <c r="BOJ40" s="226"/>
      <c r="BOK40" s="226"/>
      <c r="BOL40" s="226"/>
      <c r="BOM40" s="226"/>
      <c r="BON40" s="226"/>
      <c r="BOO40" s="226"/>
      <c r="BOP40" s="226"/>
      <c r="BOQ40" s="226"/>
      <c r="BOR40" s="226"/>
      <c r="BOS40" s="226"/>
      <c r="BOT40" s="226"/>
      <c r="BOU40" s="226"/>
      <c r="BOV40" s="226"/>
      <c r="BOW40" s="226"/>
      <c r="BOX40" s="226"/>
      <c r="BOY40" s="226"/>
      <c r="BOZ40" s="226"/>
      <c r="BPA40" s="226"/>
      <c r="BPB40" s="226"/>
      <c r="BPC40" s="226"/>
      <c r="BPD40" s="226"/>
      <c r="BPE40" s="226"/>
      <c r="BPF40" s="226"/>
      <c r="BPG40" s="226"/>
      <c r="BPH40" s="226"/>
      <c r="BPI40" s="226"/>
      <c r="BPJ40" s="226"/>
      <c r="BPK40" s="226"/>
      <c r="BPL40" s="226"/>
      <c r="BPM40" s="226"/>
      <c r="BPN40" s="226"/>
      <c r="BPO40" s="226"/>
      <c r="BPP40" s="226"/>
      <c r="BPQ40" s="226"/>
      <c r="BPR40" s="226"/>
      <c r="BPS40" s="226"/>
      <c r="BPT40" s="226"/>
      <c r="BPU40" s="226"/>
      <c r="BPV40" s="226"/>
      <c r="BPW40" s="226"/>
      <c r="BPX40" s="226"/>
      <c r="BPY40" s="226"/>
      <c r="BPZ40" s="226"/>
      <c r="BQA40" s="226"/>
      <c r="BQB40" s="226"/>
      <c r="BQC40" s="226"/>
      <c r="BQD40" s="226"/>
      <c r="BQE40" s="226"/>
      <c r="BQF40" s="226"/>
      <c r="BQG40" s="226"/>
      <c r="BQH40" s="226"/>
      <c r="BQI40" s="226"/>
      <c r="BQJ40" s="226"/>
      <c r="BQK40" s="226"/>
      <c r="BQL40" s="226"/>
      <c r="BQM40" s="226"/>
      <c r="BQN40" s="226"/>
      <c r="BQO40" s="226"/>
      <c r="BQP40" s="226"/>
      <c r="BQQ40" s="226"/>
      <c r="BQR40" s="226"/>
      <c r="BQS40" s="226"/>
      <c r="BQT40" s="226"/>
      <c r="BQU40" s="226"/>
      <c r="BQV40" s="226"/>
      <c r="BQW40" s="226"/>
      <c r="BQX40" s="226"/>
      <c r="BQY40" s="226"/>
      <c r="BQZ40" s="226"/>
      <c r="BRA40" s="226"/>
      <c r="BRB40" s="226"/>
      <c r="BRC40" s="226"/>
      <c r="BRD40" s="226"/>
      <c r="BRE40" s="226"/>
      <c r="BRF40" s="226"/>
      <c r="BRG40" s="226"/>
      <c r="BRH40" s="226"/>
      <c r="BRI40" s="226"/>
      <c r="BRJ40" s="226"/>
      <c r="BRK40" s="226"/>
      <c r="BRL40" s="226"/>
      <c r="BRM40" s="226"/>
      <c r="BRN40" s="226"/>
      <c r="BRO40" s="226"/>
      <c r="BRP40" s="226"/>
      <c r="BRQ40" s="226"/>
      <c r="BRR40" s="226"/>
      <c r="BRS40" s="226"/>
      <c r="BRT40" s="226"/>
      <c r="BRU40" s="226"/>
      <c r="BRV40" s="226"/>
      <c r="BRW40" s="226"/>
      <c r="BRX40" s="226"/>
      <c r="BRY40" s="226"/>
      <c r="BRZ40" s="226"/>
      <c r="BSA40" s="226"/>
      <c r="BSB40" s="226"/>
      <c r="BSC40" s="226"/>
      <c r="BSD40" s="226"/>
      <c r="BSE40" s="226"/>
      <c r="BSF40" s="226"/>
      <c r="BSG40" s="226"/>
      <c r="BSH40" s="226"/>
      <c r="BSI40" s="226"/>
      <c r="BSJ40" s="226"/>
      <c r="BSK40" s="226"/>
      <c r="BSL40" s="226"/>
      <c r="BSM40" s="226"/>
      <c r="BSN40" s="226"/>
      <c r="BSO40" s="226"/>
      <c r="BSP40" s="226"/>
      <c r="BSQ40" s="226"/>
      <c r="BSR40" s="226"/>
      <c r="BSS40" s="226"/>
      <c r="BST40" s="226"/>
      <c r="BSU40" s="226"/>
      <c r="BSV40" s="226"/>
      <c r="BSW40" s="226"/>
      <c r="BSX40" s="226"/>
      <c r="BSY40" s="226"/>
      <c r="BSZ40" s="226"/>
      <c r="BTA40" s="226"/>
      <c r="BTB40" s="226"/>
      <c r="BTC40" s="226"/>
      <c r="BTD40" s="226"/>
      <c r="BTE40" s="226"/>
      <c r="BTF40" s="226"/>
      <c r="BTG40" s="226"/>
      <c r="BTH40" s="226"/>
      <c r="BTI40" s="226"/>
      <c r="BTJ40" s="226"/>
      <c r="BTK40" s="226"/>
      <c r="BTL40" s="226"/>
      <c r="BTM40" s="226"/>
      <c r="BTN40" s="226"/>
      <c r="BTO40" s="226"/>
      <c r="BTP40" s="226"/>
      <c r="BTQ40" s="226"/>
      <c r="BTR40" s="226"/>
      <c r="BTS40" s="226"/>
      <c r="BTT40" s="226"/>
      <c r="BTU40" s="226"/>
      <c r="BTV40" s="226"/>
      <c r="BTW40" s="226"/>
      <c r="BTX40" s="226"/>
      <c r="BTY40" s="226"/>
      <c r="BTZ40" s="226"/>
      <c r="BUA40" s="226"/>
      <c r="BUB40" s="226"/>
      <c r="BUC40" s="226"/>
      <c r="BUD40" s="226"/>
      <c r="BUE40" s="226"/>
      <c r="BUF40" s="226"/>
      <c r="BUG40" s="226"/>
      <c r="BUH40" s="226"/>
      <c r="BUI40" s="226"/>
      <c r="BUJ40" s="226"/>
      <c r="BUK40" s="226"/>
      <c r="BUL40" s="226"/>
      <c r="BUM40" s="226"/>
      <c r="BUN40" s="226"/>
      <c r="BUO40" s="226"/>
      <c r="BUP40" s="226"/>
      <c r="BUQ40" s="226"/>
      <c r="BUR40" s="226"/>
      <c r="BUS40" s="226"/>
      <c r="BUT40" s="226"/>
      <c r="BUU40" s="226"/>
      <c r="BUV40" s="226"/>
      <c r="BUW40" s="226"/>
      <c r="BUX40" s="226"/>
      <c r="BUY40" s="226"/>
      <c r="BUZ40" s="226"/>
      <c r="BVA40" s="226"/>
      <c r="BVB40" s="226"/>
      <c r="BVC40" s="226"/>
      <c r="BVD40" s="226"/>
      <c r="BVE40" s="226"/>
      <c r="BVF40" s="226"/>
      <c r="BVG40" s="226"/>
      <c r="BVH40" s="226"/>
      <c r="BVI40" s="226"/>
      <c r="BVJ40" s="226"/>
      <c r="BVK40" s="226"/>
      <c r="BVL40" s="226"/>
      <c r="BVM40" s="226"/>
      <c r="BVN40" s="226"/>
      <c r="BVO40" s="226"/>
      <c r="BVP40" s="226"/>
      <c r="BVQ40" s="226"/>
      <c r="BVR40" s="226"/>
      <c r="BVS40" s="226"/>
      <c r="BVT40" s="226"/>
      <c r="BVU40" s="226"/>
      <c r="BVV40" s="226"/>
      <c r="BVW40" s="226"/>
      <c r="BVX40" s="226"/>
      <c r="BVY40" s="226"/>
      <c r="BVZ40" s="226"/>
      <c r="BWA40" s="226"/>
      <c r="BWB40" s="226"/>
      <c r="BWC40" s="226"/>
      <c r="BWD40" s="226"/>
      <c r="BWE40" s="226"/>
      <c r="BWF40" s="226"/>
      <c r="BWG40" s="226"/>
      <c r="BWH40" s="226"/>
      <c r="BWI40" s="226"/>
      <c r="BWJ40" s="226"/>
      <c r="BWK40" s="226"/>
      <c r="BWL40" s="226"/>
      <c r="BWM40" s="226"/>
      <c r="BWN40" s="226"/>
      <c r="BWO40" s="226"/>
      <c r="BWP40" s="226"/>
      <c r="BWQ40" s="226"/>
      <c r="BWR40" s="226"/>
      <c r="BWS40" s="226"/>
      <c r="BWT40" s="226"/>
      <c r="BWU40" s="226"/>
      <c r="BWV40" s="226"/>
      <c r="BWW40" s="226"/>
      <c r="BWX40" s="226"/>
      <c r="BWY40" s="226"/>
      <c r="BWZ40" s="226"/>
      <c r="BXA40" s="226"/>
      <c r="BXB40" s="226"/>
      <c r="BXC40" s="226"/>
      <c r="BXD40" s="226"/>
      <c r="BXE40" s="226"/>
      <c r="BXF40" s="226"/>
      <c r="BXG40" s="226"/>
      <c r="BXH40" s="226"/>
      <c r="BXI40" s="226"/>
      <c r="BXJ40" s="226"/>
      <c r="BXK40" s="226"/>
      <c r="BXL40" s="226"/>
      <c r="BXM40" s="226"/>
      <c r="BXN40" s="226"/>
      <c r="BXO40" s="226"/>
      <c r="BXP40" s="226"/>
      <c r="BXQ40" s="226"/>
      <c r="BXR40" s="226"/>
      <c r="BXS40" s="226"/>
      <c r="BXT40" s="226"/>
      <c r="BXU40" s="226"/>
      <c r="BXV40" s="226"/>
      <c r="BXW40" s="226"/>
      <c r="BXX40" s="226"/>
      <c r="BXY40" s="226"/>
      <c r="BXZ40" s="226"/>
      <c r="BYA40" s="226"/>
      <c r="BYB40" s="226"/>
      <c r="BYC40" s="226"/>
      <c r="BYD40" s="226"/>
      <c r="BYE40" s="226"/>
      <c r="BYF40" s="226"/>
      <c r="BYG40" s="226"/>
      <c r="BYH40" s="226"/>
      <c r="BYI40" s="226"/>
      <c r="BYJ40" s="226"/>
      <c r="BYK40" s="226"/>
      <c r="BYL40" s="226"/>
      <c r="BYM40" s="226"/>
      <c r="BYN40" s="226"/>
      <c r="BYO40" s="226"/>
      <c r="BYP40" s="226"/>
      <c r="BYQ40" s="226"/>
      <c r="BYR40" s="226"/>
      <c r="BYS40" s="226"/>
      <c r="BYT40" s="226"/>
      <c r="BYU40" s="226"/>
      <c r="BYV40" s="226"/>
      <c r="BYW40" s="226"/>
      <c r="BYX40" s="226"/>
      <c r="BYY40" s="226"/>
      <c r="BYZ40" s="226"/>
      <c r="BZA40" s="226"/>
      <c r="BZB40" s="226"/>
      <c r="BZC40" s="226"/>
      <c r="BZD40" s="226"/>
      <c r="BZE40" s="226"/>
      <c r="BZF40" s="226"/>
      <c r="BZG40" s="226"/>
      <c r="BZH40" s="226"/>
      <c r="BZI40" s="226"/>
      <c r="BZJ40" s="226"/>
      <c r="BZK40" s="226"/>
      <c r="BZL40" s="226"/>
      <c r="BZM40" s="226"/>
      <c r="BZN40" s="226"/>
      <c r="BZO40" s="226"/>
      <c r="BZP40" s="226"/>
      <c r="BZQ40" s="226"/>
      <c r="BZR40" s="226"/>
      <c r="BZS40" s="226"/>
      <c r="BZT40" s="226"/>
      <c r="BZU40" s="226"/>
      <c r="BZV40" s="226"/>
      <c r="BZW40" s="226"/>
      <c r="BZX40" s="226"/>
      <c r="BZY40" s="226"/>
      <c r="BZZ40" s="226"/>
      <c r="CAA40" s="226"/>
      <c r="CAB40" s="226"/>
      <c r="CAC40" s="226"/>
      <c r="CAD40" s="226"/>
      <c r="CAE40" s="226"/>
      <c r="CAF40" s="226"/>
      <c r="CAG40" s="226"/>
      <c r="CAH40" s="226"/>
      <c r="CAI40" s="226"/>
      <c r="CAJ40" s="226"/>
      <c r="CAK40" s="226"/>
      <c r="CAL40" s="226"/>
      <c r="CAM40" s="226"/>
      <c r="CAN40" s="226"/>
      <c r="CAO40" s="226"/>
      <c r="CAP40" s="226"/>
      <c r="CAQ40" s="226"/>
      <c r="CAR40" s="226"/>
      <c r="CAS40" s="226"/>
      <c r="CAT40" s="226"/>
      <c r="CAU40" s="226"/>
      <c r="CAV40" s="226"/>
      <c r="CAW40" s="226"/>
      <c r="CAX40" s="226"/>
      <c r="CAY40" s="226"/>
      <c r="CAZ40" s="226"/>
      <c r="CBA40" s="226"/>
      <c r="CBB40" s="226"/>
      <c r="CBC40" s="226"/>
      <c r="CBD40" s="226"/>
      <c r="CBE40" s="226"/>
      <c r="CBF40" s="226"/>
      <c r="CBG40" s="226"/>
      <c r="CBH40" s="226"/>
      <c r="CBI40" s="226"/>
      <c r="CBJ40" s="226"/>
      <c r="CBK40" s="226"/>
      <c r="CBL40" s="226"/>
      <c r="CBM40" s="226"/>
      <c r="CBN40" s="226"/>
      <c r="CBO40" s="226"/>
      <c r="CBP40" s="226"/>
      <c r="CBQ40" s="226"/>
      <c r="CBR40" s="226"/>
    </row>
    <row r="41" spans="1:2098" ht="20.100000000000001" customHeight="1">
      <c r="A41" s="925"/>
      <c r="B41" s="930" t="s">
        <v>722</v>
      </c>
      <c r="C41" s="931"/>
      <c r="D41" s="931"/>
      <c r="E41" s="931"/>
      <c r="F41" s="931"/>
      <c r="G41" s="931"/>
      <c r="H41" s="931"/>
    </row>
    <row r="42" spans="1:2098" s="359" customFormat="1" ht="20.100000000000001" customHeight="1">
      <c r="A42" s="925"/>
      <c r="B42" s="928" t="s">
        <v>723</v>
      </c>
      <c r="C42" s="929"/>
      <c r="D42" s="929"/>
      <c r="E42" s="929"/>
      <c r="F42" s="929"/>
      <c r="G42" s="929"/>
      <c r="H42" s="929"/>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6"/>
      <c r="CW42" s="226"/>
      <c r="CX42" s="226"/>
      <c r="CY42" s="226"/>
      <c r="CZ42" s="226"/>
      <c r="DA42" s="226"/>
      <c r="DB42" s="226"/>
      <c r="DC42" s="226"/>
      <c r="DD42" s="226"/>
      <c r="DE42" s="226"/>
      <c r="DF42" s="226"/>
      <c r="DG42" s="226"/>
      <c r="DH42" s="226"/>
      <c r="DI42" s="226"/>
      <c r="DJ42" s="226"/>
      <c r="DK42" s="226"/>
      <c r="DL42" s="226"/>
      <c r="DM42" s="226"/>
      <c r="DN42" s="226"/>
      <c r="DO42" s="226"/>
      <c r="DP42" s="226"/>
      <c r="DQ42" s="226"/>
      <c r="DR42" s="226"/>
      <c r="DS42" s="226"/>
      <c r="DT42" s="226"/>
      <c r="DU42" s="226"/>
      <c r="DV42" s="226"/>
      <c r="DW42" s="226"/>
      <c r="DX42" s="226"/>
      <c r="DY42" s="226"/>
      <c r="DZ42" s="226"/>
      <c r="EA42" s="226"/>
      <c r="EB42" s="226"/>
      <c r="EC42" s="226"/>
      <c r="ED42" s="226"/>
      <c r="EE42" s="226"/>
      <c r="EF42" s="226"/>
      <c r="EG42" s="226"/>
      <c r="EH42" s="226"/>
      <c r="EI42" s="226"/>
      <c r="EJ42" s="226"/>
      <c r="EK42" s="226"/>
      <c r="EL42" s="226"/>
      <c r="EM42" s="226"/>
      <c r="EN42" s="226"/>
      <c r="EO42" s="226"/>
      <c r="EP42" s="226"/>
      <c r="EQ42" s="226"/>
      <c r="ER42" s="226"/>
      <c r="ES42" s="226"/>
      <c r="ET42" s="226"/>
      <c r="EU42" s="226"/>
      <c r="EV42" s="226"/>
      <c r="EW42" s="226"/>
      <c r="EX42" s="226"/>
      <c r="EY42" s="226"/>
      <c r="EZ42" s="226"/>
      <c r="FA42" s="226"/>
      <c r="FB42" s="226"/>
      <c r="FC42" s="226"/>
      <c r="FD42" s="226"/>
      <c r="FE42" s="226"/>
      <c r="FF42" s="226"/>
      <c r="FG42" s="226"/>
      <c r="FH42" s="226"/>
      <c r="FI42" s="226"/>
      <c r="FJ42" s="226"/>
      <c r="FK42" s="226"/>
      <c r="FL42" s="226"/>
      <c r="FM42" s="226"/>
      <c r="FN42" s="226"/>
      <c r="FO42" s="226"/>
      <c r="FP42" s="226"/>
      <c r="FQ42" s="226"/>
      <c r="FR42" s="226"/>
      <c r="FS42" s="226"/>
      <c r="FT42" s="226"/>
      <c r="FU42" s="226"/>
      <c r="FV42" s="226"/>
      <c r="FW42" s="226"/>
      <c r="FX42" s="226"/>
      <c r="FY42" s="226"/>
      <c r="FZ42" s="226"/>
      <c r="GA42" s="226"/>
      <c r="GB42" s="226"/>
      <c r="GC42" s="226"/>
      <c r="GD42" s="226"/>
      <c r="GE42" s="226"/>
      <c r="GF42" s="226"/>
      <c r="GG42" s="226"/>
      <c r="GH42" s="226"/>
      <c r="GI42" s="226"/>
      <c r="GJ42" s="226"/>
      <c r="GK42" s="226"/>
      <c r="GL42" s="226"/>
      <c r="GM42" s="226"/>
      <c r="GN42" s="226"/>
      <c r="GO42" s="226"/>
      <c r="GP42" s="226"/>
      <c r="GQ42" s="226"/>
      <c r="GR42" s="226"/>
      <c r="GS42" s="226"/>
      <c r="GT42" s="226"/>
      <c r="GU42" s="226"/>
      <c r="GV42" s="226"/>
      <c r="GW42" s="226"/>
      <c r="GX42" s="226"/>
      <c r="GY42" s="226"/>
      <c r="GZ42" s="226"/>
      <c r="HA42" s="226"/>
      <c r="HB42" s="226"/>
      <c r="HC42" s="226"/>
      <c r="HD42" s="226"/>
      <c r="HE42" s="226"/>
      <c r="HF42" s="226"/>
      <c r="HG42" s="226"/>
      <c r="HH42" s="226"/>
      <c r="HI42" s="226"/>
      <c r="HJ42" s="226"/>
      <c r="HK42" s="226"/>
      <c r="HL42" s="226"/>
      <c r="HM42" s="226"/>
      <c r="HN42" s="226"/>
      <c r="HO42" s="226"/>
      <c r="HP42" s="226"/>
      <c r="HQ42" s="226"/>
      <c r="HR42" s="226"/>
      <c r="HS42" s="226"/>
      <c r="HT42" s="226"/>
      <c r="HU42" s="226"/>
      <c r="HV42" s="226"/>
      <c r="HW42" s="226"/>
      <c r="HX42" s="226"/>
      <c r="HY42" s="226"/>
      <c r="HZ42" s="226"/>
      <c r="IA42" s="226"/>
      <c r="IB42" s="226"/>
      <c r="IC42" s="226"/>
      <c r="ID42" s="226"/>
      <c r="IE42" s="226"/>
      <c r="IF42" s="226"/>
      <c r="IG42" s="226"/>
      <c r="IH42" s="226"/>
      <c r="II42" s="226"/>
      <c r="IJ42" s="226"/>
      <c r="IK42" s="226"/>
      <c r="IL42" s="226"/>
      <c r="IM42" s="226"/>
      <c r="IN42" s="226"/>
      <c r="IO42" s="226"/>
      <c r="IP42" s="226"/>
      <c r="IQ42" s="226"/>
      <c r="IR42" s="226"/>
      <c r="IS42" s="226"/>
      <c r="IT42" s="226"/>
      <c r="IU42" s="226"/>
      <c r="IV42" s="226"/>
      <c r="IW42" s="226"/>
      <c r="IX42" s="226"/>
      <c r="IY42" s="226"/>
      <c r="IZ42" s="226"/>
      <c r="JA42" s="226"/>
      <c r="JB42" s="226"/>
      <c r="JC42" s="226"/>
      <c r="JD42" s="226"/>
      <c r="JE42" s="226"/>
      <c r="JF42" s="226"/>
      <c r="JG42" s="226"/>
      <c r="JH42" s="226"/>
      <c r="JI42" s="226"/>
      <c r="JJ42" s="226"/>
      <c r="JK42" s="226"/>
      <c r="JL42" s="226"/>
      <c r="JM42" s="226"/>
      <c r="JN42" s="226"/>
      <c r="JO42" s="226"/>
      <c r="JP42" s="226"/>
      <c r="JQ42" s="226"/>
      <c r="JR42" s="226"/>
      <c r="JS42" s="226"/>
      <c r="JT42" s="226"/>
      <c r="JU42" s="226"/>
      <c r="JV42" s="226"/>
      <c r="JW42" s="226"/>
      <c r="JX42" s="226"/>
      <c r="JY42" s="226"/>
      <c r="JZ42" s="226"/>
      <c r="KA42" s="226"/>
      <c r="KB42" s="226"/>
      <c r="KC42" s="226"/>
      <c r="KD42" s="226"/>
      <c r="KE42" s="226"/>
      <c r="KF42" s="226"/>
      <c r="KG42" s="226"/>
      <c r="KH42" s="226"/>
      <c r="KI42" s="226"/>
      <c r="KJ42" s="226"/>
      <c r="KK42" s="226"/>
      <c r="KL42" s="226"/>
      <c r="KM42" s="226"/>
      <c r="KN42" s="226"/>
      <c r="KO42" s="226"/>
      <c r="KP42" s="226"/>
      <c r="KQ42" s="226"/>
      <c r="KR42" s="226"/>
      <c r="KS42" s="226"/>
      <c r="KT42" s="226"/>
      <c r="KU42" s="226"/>
      <c r="KV42" s="226"/>
      <c r="KW42" s="226"/>
      <c r="KX42" s="226"/>
      <c r="KY42" s="226"/>
      <c r="KZ42" s="226"/>
      <c r="LA42" s="226"/>
      <c r="LB42" s="226"/>
      <c r="LC42" s="226"/>
      <c r="LD42" s="226"/>
      <c r="LE42" s="226"/>
      <c r="LF42" s="226"/>
      <c r="LG42" s="226"/>
      <c r="LH42" s="226"/>
      <c r="LI42" s="226"/>
      <c r="LJ42" s="226"/>
      <c r="LK42" s="226"/>
      <c r="LL42" s="226"/>
      <c r="LM42" s="226"/>
      <c r="LN42" s="226"/>
      <c r="LO42" s="226"/>
      <c r="LP42" s="226"/>
      <c r="LQ42" s="226"/>
      <c r="LR42" s="226"/>
      <c r="LS42" s="226"/>
      <c r="LT42" s="226"/>
      <c r="LU42" s="226"/>
      <c r="LV42" s="226"/>
      <c r="LW42" s="226"/>
      <c r="LX42" s="226"/>
      <c r="LY42" s="226"/>
      <c r="LZ42" s="226"/>
      <c r="MA42" s="226"/>
      <c r="MB42" s="226"/>
      <c r="MC42" s="226"/>
      <c r="MD42" s="226"/>
      <c r="ME42" s="226"/>
      <c r="MF42" s="226"/>
      <c r="MG42" s="226"/>
      <c r="MH42" s="226"/>
      <c r="MI42" s="226"/>
      <c r="MJ42" s="226"/>
      <c r="MK42" s="226"/>
      <c r="ML42" s="226"/>
      <c r="MM42" s="226"/>
      <c r="MN42" s="226"/>
      <c r="MO42" s="226"/>
      <c r="MP42" s="226"/>
      <c r="MQ42" s="226"/>
      <c r="MR42" s="226"/>
      <c r="MS42" s="226"/>
      <c r="MT42" s="226"/>
      <c r="MU42" s="226"/>
      <c r="MV42" s="226"/>
      <c r="MW42" s="226"/>
      <c r="MX42" s="226"/>
      <c r="MY42" s="226"/>
      <c r="MZ42" s="226"/>
      <c r="NA42" s="226"/>
      <c r="NB42" s="226"/>
      <c r="NC42" s="226"/>
      <c r="ND42" s="226"/>
      <c r="NE42" s="226"/>
      <c r="NF42" s="226"/>
      <c r="NG42" s="226"/>
      <c r="NH42" s="226"/>
      <c r="NI42" s="226"/>
      <c r="NJ42" s="226"/>
      <c r="NK42" s="226"/>
      <c r="NL42" s="226"/>
      <c r="NM42" s="226"/>
      <c r="NN42" s="226"/>
      <c r="NO42" s="226"/>
      <c r="NP42" s="226"/>
      <c r="NQ42" s="226"/>
      <c r="NR42" s="226"/>
      <c r="NS42" s="226"/>
      <c r="NT42" s="226"/>
      <c r="NU42" s="226"/>
      <c r="NV42" s="226"/>
      <c r="NW42" s="226"/>
      <c r="NX42" s="226"/>
      <c r="NY42" s="226"/>
      <c r="NZ42" s="226"/>
      <c r="OA42" s="226"/>
      <c r="OB42" s="226"/>
      <c r="OC42" s="226"/>
      <c r="OD42" s="226"/>
      <c r="OE42" s="226"/>
      <c r="OF42" s="226"/>
      <c r="OG42" s="226"/>
      <c r="OH42" s="226"/>
      <c r="OI42" s="226"/>
      <c r="OJ42" s="226"/>
      <c r="OK42" s="226"/>
      <c r="OL42" s="226"/>
      <c r="OM42" s="226"/>
      <c r="ON42" s="226"/>
      <c r="OO42" s="226"/>
      <c r="OP42" s="226"/>
      <c r="OQ42" s="226"/>
      <c r="OR42" s="226"/>
      <c r="OS42" s="226"/>
      <c r="OT42" s="226"/>
      <c r="OU42" s="226"/>
      <c r="OV42" s="226"/>
      <c r="OW42" s="226"/>
      <c r="OX42" s="226"/>
      <c r="OY42" s="226"/>
      <c r="OZ42" s="226"/>
      <c r="PA42" s="226"/>
      <c r="PB42" s="226"/>
      <c r="PC42" s="226"/>
      <c r="PD42" s="226"/>
      <c r="PE42" s="226"/>
      <c r="PF42" s="226"/>
      <c r="PG42" s="226"/>
      <c r="PH42" s="226"/>
      <c r="PI42" s="226"/>
      <c r="PJ42" s="226"/>
      <c r="PK42" s="226"/>
      <c r="PL42" s="226"/>
      <c r="PM42" s="226"/>
      <c r="PN42" s="226"/>
      <c r="PO42" s="226"/>
      <c r="PP42" s="226"/>
      <c r="PQ42" s="226"/>
      <c r="PR42" s="226"/>
      <c r="PS42" s="226"/>
      <c r="PT42" s="226"/>
      <c r="PU42" s="226"/>
      <c r="PV42" s="226"/>
      <c r="PW42" s="226"/>
      <c r="PX42" s="226"/>
      <c r="PY42" s="226"/>
      <c r="PZ42" s="226"/>
      <c r="QA42" s="226"/>
      <c r="QB42" s="226"/>
      <c r="QC42" s="226"/>
      <c r="QD42" s="226"/>
      <c r="QE42" s="226"/>
      <c r="QF42" s="226"/>
      <c r="QG42" s="226"/>
      <c r="QH42" s="226"/>
      <c r="QI42" s="226"/>
      <c r="QJ42" s="226"/>
      <c r="QK42" s="226"/>
      <c r="QL42" s="226"/>
      <c r="QM42" s="226"/>
      <c r="QN42" s="226"/>
      <c r="QO42" s="226"/>
      <c r="QP42" s="226"/>
      <c r="QQ42" s="226"/>
      <c r="QR42" s="226"/>
      <c r="QS42" s="226"/>
      <c r="QT42" s="226"/>
      <c r="QU42" s="226"/>
      <c r="QV42" s="226"/>
      <c r="QW42" s="226"/>
      <c r="QX42" s="226"/>
      <c r="QY42" s="226"/>
      <c r="QZ42" s="226"/>
      <c r="RA42" s="226"/>
      <c r="RB42" s="226"/>
      <c r="RC42" s="226"/>
      <c r="RD42" s="226"/>
      <c r="RE42" s="226"/>
      <c r="RF42" s="226"/>
      <c r="RG42" s="226"/>
      <c r="RH42" s="226"/>
      <c r="RI42" s="226"/>
      <c r="RJ42" s="226"/>
      <c r="RK42" s="226"/>
      <c r="RL42" s="226"/>
      <c r="RM42" s="226"/>
      <c r="RN42" s="226"/>
      <c r="RO42" s="226"/>
      <c r="RP42" s="226"/>
      <c r="RQ42" s="226"/>
      <c r="RR42" s="226"/>
      <c r="RS42" s="226"/>
      <c r="RT42" s="226"/>
      <c r="RU42" s="226"/>
      <c r="RV42" s="226"/>
      <c r="RW42" s="226"/>
      <c r="RX42" s="226"/>
      <c r="RY42" s="226"/>
      <c r="RZ42" s="226"/>
      <c r="SA42" s="226"/>
      <c r="SB42" s="226"/>
      <c r="SC42" s="226"/>
      <c r="SD42" s="226"/>
      <c r="SE42" s="226"/>
      <c r="SF42" s="226"/>
      <c r="SG42" s="226"/>
      <c r="SH42" s="226"/>
      <c r="SI42" s="226"/>
      <c r="SJ42" s="226"/>
      <c r="SK42" s="226"/>
      <c r="SL42" s="226"/>
      <c r="SM42" s="226"/>
      <c r="SN42" s="226"/>
      <c r="SO42" s="226"/>
      <c r="SP42" s="226"/>
      <c r="SQ42" s="226"/>
      <c r="SR42" s="226"/>
      <c r="SS42" s="226"/>
      <c r="ST42" s="226"/>
      <c r="SU42" s="226"/>
      <c r="SV42" s="226"/>
      <c r="SW42" s="226"/>
      <c r="SX42" s="226"/>
      <c r="SY42" s="226"/>
      <c r="SZ42" s="226"/>
      <c r="TA42" s="226"/>
      <c r="TB42" s="226"/>
      <c r="TC42" s="226"/>
      <c r="TD42" s="226"/>
      <c r="TE42" s="226"/>
      <c r="TF42" s="226"/>
      <c r="TG42" s="226"/>
      <c r="TH42" s="226"/>
      <c r="TI42" s="226"/>
      <c r="TJ42" s="226"/>
      <c r="TK42" s="226"/>
      <c r="TL42" s="226"/>
      <c r="TM42" s="226"/>
      <c r="TN42" s="226"/>
      <c r="TO42" s="226"/>
      <c r="TP42" s="226"/>
      <c r="TQ42" s="226"/>
      <c r="TR42" s="226"/>
      <c r="TS42" s="226"/>
      <c r="TT42" s="226"/>
      <c r="TU42" s="226"/>
      <c r="TV42" s="226"/>
      <c r="TW42" s="226"/>
      <c r="TX42" s="226"/>
      <c r="TY42" s="226"/>
      <c r="TZ42" s="226"/>
      <c r="UA42" s="226"/>
      <c r="UB42" s="226"/>
      <c r="UC42" s="226"/>
      <c r="UD42" s="226"/>
      <c r="UE42" s="226"/>
      <c r="UF42" s="226"/>
      <c r="UG42" s="226"/>
      <c r="UH42" s="226"/>
      <c r="UI42" s="226"/>
      <c r="UJ42" s="226"/>
      <c r="UK42" s="226"/>
      <c r="UL42" s="226"/>
      <c r="UM42" s="226"/>
      <c r="UN42" s="226"/>
      <c r="UO42" s="226"/>
      <c r="UP42" s="226"/>
      <c r="UQ42" s="226"/>
      <c r="UR42" s="226"/>
      <c r="US42" s="226"/>
      <c r="UT42" s="226"/>
      <c r="UU42" s="226"/>
      <c r="UV42" s="226"/>
      <c r="UW42" s="226"/>
      <c r="UX42" s="226"/>
      <c r="UY42" s="226"/>
      <c r="UZ42" s="226"/>
      <c r="VA42" s="226"/>
      <c r="VB42" s="226"/>
      <c r="VC42" s="226"/>
      <c r="VD42" s="226"/>
      <c r="VE42" s="226"/>
      <c r="VF42" s="226"/>
      <c r="VG42" s="226"/>
      <c r="VH42" s="226"/>
      <c r="VI42" s="226"/>
      <c r="VJ42" s="226"/>
      <c r="VK42" s="226"/>
      <c r="VL42" s="226"/>
      <c r="VM42" s="226"/>
      <c r="VN42" s="226"/>
      <c r="VO42" s="226"/>
      <c r="VP42" s="226"/>
      <c r="VQ42" s="226"/>
      <c r="VR42" s="226"/>
      <c r="VS42" s="226"/>
      <c r="VT42" s="226"/>
      <c r="VU42" s="226"/>
      <c r="VV42" s="226"/>
      <c r="VW42" s="226"/>
      <c r="VX42" s="226"/>
      <c r="VY42" s="226"/>
      <c r="VZ42" s="226"/>
      <c r="WA42" s="226"/>
      <c r="WB42" s="226"/>
      <c r="WC42" s="226"/>
      <c r="WD42" s="226"/>
      <c r="WE42" s="226"/>
      <c r="WF42" s="226"/>
      <c r="WG42" s="226"/>
      <c r="WH42" s="226"/>
      <c r="WI42" s="226"/>
      <c r="WJ42" s="226"/>
      <c r="WK42" s="226"/>
      <c r="WL42" s="226"/>
      <c r="WM42" s="226"/>
      <c r="WN42" s="226"/>
      <c r="WO42" s="226"/>
      <c r="WP42" s="226"/>
      <c r="WQ42" s="226"/>
      <c r="WR42" s="226"/>
      <c r="WS42" s="226"/>
      <c r="WT42" s="226"/>
      <c r="WU42" s="226"/>
      <c r="WV42" s="226"/>
      <c r="WW42" s="226"/>
      <c r="WX42" s="226"/>
      <c r="WY42" s="226"/>
      <c r="WZ42" s="226"/>
      <c r="XA42" s="226"/>
      <c r="XB42" s="226"/>
      <c r="XC42" s="226"/>
      <c r="XD42" s="226"/>
      <c r="XE42" s="226"/>
      <c r="XF42" s="226"/>
      <c r="XG42" s="226"/>
      <c r="XH42" s="226"/>
      <c r="XI42" s="226"/>
      <c r="XJ42" s="226"/>
      <c r="XK42" s="226"/>
      <c r="XL42" s="226"/>
      <c r="XM42" s="226"/>
      <c r="XN42" s="226"/>
      <c r="XO42" s="226"/>
      <c r="XP42" s="226"/>
      <c r="XQ42" s="226"/>
      <c r="XR42" s="226"/>
      <c r="XS42" s="226"/>
      <c r="XT42" s="226"/>
      <c r="XU42" s="226"/>
      <c r="XV42" s="226"/>
      <c r="XW42" s="226"/>
      <c r="XX42" s="226"/>
      <c r="XY42" s="226"/>
      <c r="XZ42" s="226"/>
      <c r="YA42" s="226"/>
      <c r="YB42" s="226"/>
      <c r="YC42" s="226"/>
      <c r="YD42" s="226"/>
      <c r="YE42" s="226"/>
      <c r="YF42" s="226"/>
      <c r="YG42" s="226"/>
      <c r="YH42" s="226"/>
      <c r="YI42" s="226"/>
      <c r="YJ42" s="226"/>
      <c r="YK42" s="226"/>
      <c r="YL42" s="226"/>
      <c r="YM42" s="226"/>
      <c r="YN42" s="226"/>
      <c r="YO42" s="226"/>
      <c r="YP42" s="226"/>
      <c r="YQ42" s="226"/>
      <c r="YR42" s="226"/>
      <c r="YS42" s="226"/>
      <c r="YT42" s="226"/>
      <c r="YU42" s="226"/>
      <c r="YV42" s="226"/>
      <c r="YW42" s="226"/>
      <c r="YX42" s="226"/>
      <c r="YY42" s="226"/>
      <c r="YZ42" s="226"/>
      <c r="ZA42" s="226"/>
      <c r="ZB42" s="226"/>
      <c r="ZC42" s="226"/>
      <c r="ZD42" s="226"/>
      <c r="ZE42" s="226"/>
      <c r="ZF42" s="226"/>
      <c r="ZG42" s="226"/>
      <c r="ZH42" s="226"/>
      <c r="ZI42" s="226"/>
      <c r="ZJ42" s="226"/>
      <c r="ZK42" s="226"/>
      <c r="ZL42" s="226"/>
      <c r="ZM42" s="226"/>
      <c r="ZN42" s="226"/>
      <c r="ZO42" s="226"/>
      <c r="ZP42" s="226"/>
      <c r="ZQ42" s="226"/>
      <c r="ZR42" s="226"/>
      <c r="ZS42" s="226"/>
      <c r="ZT42" s="226"/>
      <c r="ZU42" s="226"/>
      <c r="ZV42" s="226"/>
      <c r="ZW42" s="226"/>
      <c r="ZX42" s="226"/>
      <c r="ZY42" s="226"/>
      <c r="ZZ42" s="226"/>
      <c r="AAA42" s="226"/>
      <c r="AAB42" s="226"/>
      <c r="AAC42" s="226"/>
      <c r="AAD42" s="226"/>
      <c r="AAE42" s="226"/>
      <c r="AAF42" s="226"/>
      <c r="AAG42" s="226"/>
      <c r="AAH42" s="226"/>
      <c r="AAI42" s="226"/>
      <c r="AAJ42" s="226"/>
      <c r="AAK42" s="226"/>
      <c r="AAL42" s="226"/>
      <c r="AAM42" s="226"/>
      <c r="AAN42" s="226"/>
      <c r="AAO42" s="226"/>
      <c r="AAP42" s="226"/>
      <c r="AAQ42" s="226"/>
      <c r="AAR42" s="226"/>
      <c r="AAS42" s="226"/>
      <c r="AAT42" s="226"/>
      <c r="AAU42" s="226"/>
      <c r="AAV42" s="226"/>
      <c r="AAW42" s="226"/>
      <c r="AAX42" s="226"/>
      <c r="AAY42" s="226"/>
      <c r="AAZ42" s="226"/>
      <c r="ABA42" s="226"/>
      <c r="ABB42" s="226"/>
      <c r="ABC42" s="226"/>
      <c r="ABD42" s="226"/>
      <c r="ABE42" s="226"/>
      <c r="ABF42" s="226"/>
      <c r="ABG42" s="226"/>
      <c r="ABH42" s="226"/>
      <c r="ABI42" s="226"/>
      <c r="ABJ42" s="226"/>
      <c r="ABK42" s="226"/>
      <c r="ABL42" s="226"/>
      <c r="ABM42" s="226"/>
      <c r="ABN42" s="226"/>
      <c r="ABO42" s="226"/>
      <c r="ABP42" s="226"/>
      <c r="ABQ42" s="226"/>
      <c r="ABR42" s="226"/>
      <c r="ABS42" s="226"/>
      <c r="ABT42" s="226"/>
      <c r="ABU42" s="226"/>
      <c r="ABV42" s="226"/>
      <c r="ABW42" s="226"/>
      <c r="ABX42" s="226"/>
      <c r="ABY42" s="226"/>
      <c r="ABZ42" s="226"/>
      <c r="ACA42" s="226"/>
      <c r="ACB42" s="226"/>
      <c r="ACC42" s="226"/>
      <c r="ACD42" s="226"/>
      <c r="ACE42" s="226"/>
      <c r="ACF42" s="226"/>
      <c r="ACG42" s="226"/>
      <c r="ACH42" s="226"/>
      <c r="ACI42" s="226"/>
      <c r="ACJ42" s="226"/>
      <c r="ACK42" s="226"/>
      <c r="ACL42" s="226"/>
      <c r="ACM42" s="226"/>
      <c r="ACN42" s="226"/>
      <c r="ACO42" s="226"/>
      <c r="ACP42" s="226"/>
      <c r="ACQ42" s="226"/>
      <c r="ACR42" s="226"/>
      <c r="ACS42" s="226"/>
      <c r="ACT42" s="226"/>
      <c r="ACU42" s="226"/>
      <c r="ACV42" s="226"/>
      <c r="ACW42" s="226"/>
      <c r="ACX42" s="226"/>
      <c r="ACY42" s="226"/>
      <c r="ACZ42" s="226"/>
      <c r="ADA42" s="226"/>
      <c r="ADB42" s="226"/>
      <c r="ADC42" s="226"/>
      <c r="ADD42" s="226"/>
      <c r="ADE42" s="226"/>
      <c r="ADF42" s="226"/>
      <c r="ADG42" s="226"/>
      <c r="ADH42" s="226"/>
      <c r="ADI42" s="226"/>
      <c r="ADJ42" s="226"/>
      <c r="ADK42" s="226"/>
      <c r="ADL42" s="226"/>
      <c r="ADM42" s="226"/>
      <c r="ADN42" s="226"/>
      <c r="ADO42" s="226"/>
      <c r="ADP42" s="226"/>
      <c r="ADQ42" s="226"/>
      <c r="ADR42" s="226"/>
      <c r="ADS42" s="226"/>
      <c r="ADT42" s="226"/>
      <c r="ADU42" s="226"/>
      <c r="ADV42" s="226"/>
      <c r="ADW42" s="226"/>
      <c r="ADX42" s="226"/>
      <c r="ADY42" s="226"/>
      <c r="ADZ42" s="226"/>
      <c r="AEA42" s="226"/>
      <c r="AEB42" s="226"/>
      <c r="AEC42" s="226"/>
      <c r="AED42" s="226"/>
      <c r="AEE42" s="226"/>
      <c r="AEF42" s="226"/>
      <c r="AEG42" s="226"/>
      <c r="AEH42" s="226"/>
      <c r="AEI42" s="226"/>
      <c r="AEJ42" s="226"/>
      <c r="AEK42" s="226"/>
      <c r="AEL42" s="226"/>
      <c r="AEM42" s="226"/>
      <c r="AEN42" s="226"/>
      <c r="AEO42" s="226"/>
      <c r="AEP42" s="226"/>
      <c r="AEQ42" s="226"/>
      <c r="AER42" s="226"/>
      <c r="AES42" s="226"/>
      <c r="AET42" s="226"/>
      <c r="AEU42" s="226"/>
      <c r="AEV42" s="226"/>
      <c r="AEW42" s="226"/>
      <c r="AEX42" s="226"/>
      <c r="AEY42" s="226"/>
      <c r="AEZ42" s="226"/>
      <c r="AFA42" s="226"/>
      <c r="AFB42" s="226"/>
      <c r="AFC42" s="226"/>
      <c r="AFD42" s="226"/>
      <c r="AFE42" s="226"/>
      <c r="AFF42" s="226"/>
      <c r="AFG42" s="226"/>
      <c r="AFH42" s="226"/>
      <c r="AFI42" s="226"/>
      <c r="AFJ42" s="226"/>
      <c r="AFK42" s="226"/>
      <c r="AFL42" s="226"/>
      <c r="AFM42" s="226"/>
      <c r="AFN42" s="226"/>
      <c r="AFO42" s="226"/>
      <c r="AFP42" s="226"/>
      <c r="AFQ42" s="226"/>
      <c r="AFR42" s="226"/>
      <c r="AFS42" s="226"/>
      <c r="AFT42" s="226"/>
      <c r="AFU42" s="226"/>
      <c r="AFV42" s="226"/>
      <c r="AFW42" s="226"/>
      <c r="AFX42" s="226"/>
      <c r="AFY42" s="226"/>
      <c r="AFZ42" s="226"/>
      <c r="AGA42" s="226"/>
      <c r="AGB42" s="226"/>
      <c r="AGC42" s="226"/>
      <c r="AGD42" s="226"/>
      <c r="AGE42" s="226"/>
      <c r="AGF42" s="226"/>
      <c r="AGG42" s="226"/>
      <c r="AGH42" s="226"/>
      <c r="AGI42" s="226"/>
      <c r="AGJ42" s="226"/>
      <c r="AGK42" s="226"/>
      <c r="AGL42" s="226"/>
      <c r="AGM42" s="226"/>
      <c r="AGN42" s="226"/>
      <c r="AGO42" s="226"/>
      <c r="AGP42" s="226"/>
      <c r="AGQ42" s="226"/>
      <c r="AGR42" s="226"/>
      <c r="AGS42" s="226"/>
      <c r="AGT42" s="226"/>
      <c r="AGU42" s="226"/>
      <c r="AGV42" s="226"/>
      <c r="AGW42" s="226"/>
      <c r="AGX42" s="226"/>
      <c r="AGY42" s="226"/>
      <c r="AGZ42" s="226"/>
      <c r="AHA42" s="226"/>
      <c r="AHB42" s="226"/>
      <c r="AHC42" s="226"/>
      <c r="AHD42" s="226"/>
      <c r="AHE42" s="226"/>
      <c r="AHF42" s="226"/>
      <c r="AHG42" s="226"/>
      <c r="AHH42" s="226"/>
      <c r="AHI42" s="226"/>
      <c r="AHJ42" s="226"/>
      <c r="AHK42" s="226"/>
      <c r="AHL42" s="226"/>
      <c r="AHM42" s="226"/>
      <c r="AHN42" s="226"/>
      <c r="AHO42" s="226"/>
      <c r="AHP42" s="226"/>
      <c r="AHQ42" s="226"/>
      <c r="AHR42" s="226"/>
      <c r="AHS42" s="226"/>
      <c r="AHT42" s="226"/>
      <c r="AHU42" s="226"/>
      <c r="AHV42" s="226"/>
      <c r="AHW42" s="226"/>
      <c r="AHX42" s="226"/>
      <c r="AHY42" s="226"/>
      <c r="AHZ42" s="226"/>
      <c r="AIA42" s="226"/>
      <c r="AIB42" s="226"/>
      <c r="AIC42" s="226"/>
      <c r="AID42" s="226"/>
      <c r="AIE42" s="226"/>
      <c r="AIF42" s="226"/>
      <c r="AIG42" s="226"/>
      <c r="AIH42" s="226"/>
      <c r="AII42" s="226"/>
      <c r="AIJ42" s="226"/>
      <c r="AIK42" s="226"/>
      <c r="AIL42" s="226"/>
      <c r="AIM42" s="226"/>
      <c r="AIN42" s="226"/>
      <c r="AIO42" s="226"/>
      <c r="AIP42" s="226"/>
      <c r="AIQ42" s="226"/>
      <c r="AIR42" s="226"/>
      <c r="AIS42" s="226"/>
      <c r="AIT42" s="226"/>
      <c r="AIU42" s="226"/>
      <c r="AIV42" s="226"/>
      <c r="AIW42" s="226"/>
      <c r="AIX42" s="226"/>
      <c r="AIY42" s="226"/>
      <c r="AIZ42" s="226"/>
      <c r="AJA42" s="226"/>
      <c r="AJB42" s="226"/>
      <c r="AJC42" s="226"/>
      <c r="AJD42" s="226"/>
      <c r="AJE42" s="226"/>
      <c r="AJF42" s="226"/>
      <c r="AJG42" s="226"/>
      <c r="AJH42" s="226"/>
      <c r="AJI42" s="226"/>
      <c r="AJJ42" s="226"/>
      <c r="AJK42" s="226"/>
      <c r="AJL42" s="226"/>
      <c r="AJM42" s="226"/>
      <c r="AJN42" s="226"/>
      <c r="AJO42" s="226"/>
      <c r="AJP42" s="226"/>
      <c r="AJQ42" s="226"/>
      <c r="AJR42" s="226"/>
      <c r="AJS42" s="226"/>
      <c r="AJT42" s="226"/>
      <c r="AJU42" s="226"/>
      <c r="AJV42" s="226"/>
      <c r="AJW42" s="226"/>
      <c r="AJX42" s="226"/>
      <c r="AJY42" s="226"/>
      <c r="AJZ42" s="226"/>
      <c r="AKA42" s="226"/>
      <c r="AKB42" s="226"/>
      <c r="AKC42" s="226"/>
      <c r="AKD42" s="226"/>
      <c r="AKE42" s="226"/>
      <c r="AKF42" s="226"/>
      <c r="AKG42" s="226"/>
      <c r="AKH42" s="226"/>
      <c r="AKI42" s="226"/>
      <c r="AKJ42" s="226"/>
      <c r="AKK42" s="226"/>
      <c r="AKL42" s="226"/>
      <c r="AKM42" s="226"/>
      <c r="AKN42" s="226"/>
      <c r="AKO42" s="226"/>
      <c r="AKP42" s="226"/>
      <c r="AKQ42" s="226"/>
      <c r="AKR42" s="226"/>
      <c r="AKS42" s="226"/>
      <c r="AKT42" s="226"/>
      <c r="AKU42" s="226"/>
      <c r="AKV42" s="226"/>
      <c r="AKW42" s="226"/>
      <c r="AKX42" s="226"/>
      <c r="AKY42" s="226"/>
      <c r="AKZ42" s="226"/>
      <c r="ALA42" s="226"/>
      <c r="ALB42" s="226"/>
      <c r="ALC42" s="226"/>
      <c r="ALD42" s="226"/>
      <c r="ALE42" s="226"/>
      <c r="ALF42" s="226"/>
      <c r="ALG42" s="226"/>
      <c r="ALH42" s="226"/>
      <c r="ALI42" s="226"/>
      <c r="ALJ42" s="226"/>
      <c r="ALK42" s="226"/>
      <c r="ALL42" s="226"/>
      <c r="ALM42" s="226"/>
      <c r="ALN42" s="226"/>
      <c r="ALO42" s="226"/>
      <c r="ALP42" s="226"/>
      <c r="ALQ42" s="226"/>
      <c r="ALR42" s="226"/>
      <c r="ALS42" s="226"/>
      <c r="ALT42" s="226"/>
      <c r="ALU42" s="226"/>
      <c r="ALV42" s="226"/>
      <c r="ALW42" s="226"/>
      <c r="ALX42" s="226"/>
      <c r="ALY42" s="226"/>
      <c r="ALZ42" s="226"/>
      <c r="AMA42" s="226"/>
      <c r="AMB42" s="226"/>
      <c r="AMC42" s="226"/>
      <c r="AMD42" s="226"/>
      <c r="AME42" s="226"/>
      <c r="AMF42" s="226"/>
      <c r="AMG42" s="226"/>
      <c r="AMH42" s="226"/>
      <c r="AMI42" s="226"/>
      <c r="AMJ42" s="226"/>
      <c r="AMK42" s="226"/>
      <c r="AML42" s="226"/>
      <c r="AMM42" s="226"/>
      <c r="AMN42" s="226"/>
      <c r="AMO42" s="226"/>
      <c r="AMP42" s="226"/>
      <c r="AMQ42" s="226"/>
      <c r="AMR42" s="226"/>
      <c r="AMS42" s="226"/>
      <c r="AMT42" s="226"/>
      <c r="AMU42" s="226"/>
      <c r="AMV42" s="226"/>
      <c r="AMW42" s="226"/>
      <c r="AMX42" s="226"/>
      <c r="AMY42" s="226"/>
      <c r="AMZ42" s="226"/>
      <c r="ANA42" s="226"/>
      <c r="ANB42" s="226"/>
      <c r="ANC42" s="226"/>
      <c r="AND42" s="226"/>
      <c r="ANE42" s="226"/>
      <c r="ANF42" s="226"/>
      <c r="ANG42" s="226"/>
      <c r="ANH42" s="226"/>
      <c r="ANI42" s="226"/>
      <c r="ANJ42" s="226"/>
      <c r="ANK42" s="226"/>
      <c r="ANL42" s="226"/>
      <c r="ANM42" s="226"/>
      <c r="ANN42" s="226"/>
      <c r="ANO42" s="226"/>
      <c r="ANP42" s="226"/>
      <c r="ANQ42" s="226"/>
      <c r="ANR42" s="226"/>
      <c r="ANS42" s="226"/>
      <c r="ANT42" s="226"/>
      <c r="ANU42" s="226"/>
      <c r="ANV42" s="226"/>
      <c r="ANW42" s="226"/>
      <c r="ANX42" s="226"/>
      <c r="ANY42" s="226"/>
      <c r="ANZ42" s="226"/>
      <c r="AOA42" s="226"/>
      <c r="AOB42" s="226"/>
      <c r="AOC42" s="226"/>
      <c r="AOD42" s="226"/>
      <c r="AOE42" s="226"/>
      <c r="AOF42" s="226"/>
      <c r="AOG42" s="226"/>
      <c r="AOH42" s="226"/>
      <c r="AOI42" s="226"/>
      <c r="AOJ42" s="226"/>
      <c r="AOK42" s="226"/>
      <c r="AOL42" s="226"/>
      <c r="AOM42" s="226"/>
      <c r="AON42" s="226"/>
      <c r="AOO42" s="226"/>
      <c r="AOP42" s="226"/>
      <c r="AOQ42" s="226"/>
      <c r="AOR42" s="226"/>
      <c r="AOS42" s="226"/>
      <c r="AOT42" s="226"/>
      <c r="AOU42" s="226"/>
      <c r="AOV42" s="226"/>
      <c r="AOW42" s="226"/>
      <c r="AOX42" s="226"/>
      <c r="AOY42" s="226"/>
      <c r="AOZ42" s="226"/>
      <c r="APA42" s="226"/>
      <c r="APB42" s="226"/>
      <c r="APC42" s="226"/>
      <c r="APD42" s="226"/>
      <c r="APE42" s="226"/>
      <c r="APF42" s="226"/>
      <c r="APG42" s="226"/>
      <c r="APH42" s="226"/>
      <c r="API42" s="226"/>
      <c r="APJ42" s="226"/>
      <c r="APK42" s="226"/>
      <c r="APL42" s="226"/>
      <c r="APM42" s="226"/>
      <c r="APN42" s="226"/>
      <c r="APO42" s="226"/>
      <c r="APP42" s="226"/>
      <c r="APQ42" s="226"/>
      <c r="APR42" s="226"/>
      <c r="APS42" s="226"/>
      <c r="APT42" s="226"/>
      <c r="APU42" s="226"/>
      <c r="APV42" s="226"/>
      <c r="APW42" s="226"/>
      <c r="APX42" s="226"/>
      <c r="APY42" s="226"/>
      <c r="APZ42" s="226"/>
      <c r="AQA42" s="226"/>
      <c r="AQB42" s="226"/>
      <c r="AQC42" s="226"/>
      <c r="AQD42" s="226"/>
      <c r="AQE42" s="226"/>
      <c r="AQF42" s="226"/>
      <c r="AQG42" s="226"/>
      <c r="AQH42" s="226"/>
      <c r="AQI42" s="226"/>
      <c r="AQJ42" s="226"/>
      <c r="AQK42" s="226"/>
      <c r="AQL42" s="226"/>
      <c r="AQM42" s="226"/>
      <c r="AQN42" s="226"/>
      <c r="AQO42" s="226"/>
      <c r="AQP42" s="226"/>
      <c r="AQQ42" s="226"/>
      <c r="AQR42" s="226"/>
      <c r="AQS42" s="226"/>
      <c r="AQT42" s="226"/>
      <c r="AQU42" s="226"/>
      <c r="AQV42" s="226"/>
      <c r="AQW42" s="226"/>
      <c r="AQX42" s="226"/>
      <c r="AQY42" s="226"/>
      <c r="AQZ42" s="226"/>
      <c r="ARA42" s="226"/>
      <c r="ARB42" s="226"/>
      <c r="ARC42" s="226"/>
      <c r="ARD42" s="226"/>
      <c r="ARE42" s="226"/>
      <c r="ARF42" s="226"/>
      <c r="ARG42" s="226"/>
      <c r="ARH42" s="226"/>
      <c r="ARI42" s="226"/>
      <c r="ARJ42" s="226"/>
      <c r="ARK42" s="226"/>
      <c r="ARL42" s="226"/>
      <c r="ARM42" s="226"/>
      <c r="ARN42" s="226"/>
      <c r="ARO42" s="226"/>
      <c r="ARP42" s="226"/>
      <c r="ARQ42" s="226"/>
      <c r="ARR42" s="226"/>
      <c r="ARS42" s="226"/>
      <c r="ART42" s="226"/>
      <c r="ARU42" s="226"/>
      <c r="ARV42" s="226"/>
      <c r="ARW42" s="226"/>
      <c r="ARX42" s="226"/>
      <c r="ARY42" s="226"/>
      <c r="ARZ42" s="226"/>
      <c r="ASA42" s="226"/>
      <c r="ASB42" s="226"/>
      <c r="ASC42" s="226"/>
      <c r="ASD42" s="226"/>
      <c r="ASE42" s="226"/>
      <c r="ASF42" s="226"/>
      <c r="ASG42" s="226"/>
      <c r="ASH42" s="226"/>
      <c r="ASI42" s="226"/>
      <c r="ASJ42" s="226"/>
      <c r="ASK42" s="226"/>
      <c r="ASL42" s="226"/>
      <c r="ASM42" s="226"/>
      <c r="ASN42" s="226"/>
      <c r="ASO42" s="226"/>
      <c r="ASP42" s="226"/>
      <c r="ASQ42" s="226"/>
      <c r="ASR42" s="226"/>
      <c r="ASS42" s="226"/>
      <c r="AST42" s="226"/>
      <c r="ASU42" s="226"/>
      <c r="ASV42" s="226"/>
      <c r="ASW42" s="226"/>
      <c r="ASX42" s="226"/>
      <c r="ASY42" s="226"/>
      <c r="ASZ42" s="226"/>
      <c r="ATA42" s="226"/>
      <c r="ATB42" s="226"/>
      <c r="ATC42" s="226"/>
      <c r="ATD42" s="226"/>
      <c r="ATE42" s="226"/>
      <c r="ATF42" s="226"/>
      <c r="ATG42" s="226"/>
      <c r="ATH42" s="226"/>
      <c r="ATI42" s="226"/>
      <c r="ATJ42" s="226"/>
      <c r="ATK42" s="226"/>
      <c r="ATL42" s="226"/>
      <c r="ATM42" s="226"/>
      <c r="ATN42" s="226"/>
      <c r="ATO42" s="226"/>
      <c r="ATP42" s="226"/>
      <c r="ATQ42" s="226"/>
      <c r="ATR42" s="226"/>
      <c r="ATS42" s="226"/>
      <c r="ATT42" s="226"/>
      <c r="ATU42" s="226"/>
      <c r="ATV42" s="226"/>
      <c r="ATW42" s="226"/>
      <c r="ATX42" s="226"/>
      <c r="ATY42" s="226"/>
      <c r="ATZ42" s="226"/>
      <c r="AUA42" s="226"/>
      <c r="AUB42" s="226"/>
      <c r="AUC42" s="226"/>
      <c r="AUD42" s="226"/>
      <c r="AUE42" s="226"/>
      <c r="AUF42" s="226"/>
      <c r="AUG42" s="226"/>
      <c r="AUH42" s="226"/>
      <c r="AUI42" s="226"/>
      <c r="AUJ42" s="226"/>
      <c r="AUK42" s="226"/>
      <c r="AUL42" s="226"/>
      <c r="AUM42" s="226"/>
      <c r="AUN42" s="226"/>
      <c r="AUO42" s="226"/>
      <c r="AUP42" s="226"/>
      <c r="AUQ42" s="226"/>
      <c r="AUR42" s="226"/>
      <c r="AUS42" s="226"/>
      <c r="AUT42" s="226"/>
      <c r="AUU42" s="226"/>
      <c r="AUV42" s="226"/>
      <c r="AUW42" s="226"/>
      <c r="AUX42" s="226"/>
      <c r="AUY42" s="226"/>
      <c r="AUZ42" s="226"/>
      <c r="AVA42" s="226"/>
      <c r="AVB42" s="226"/>
      <c r="AVC42" s="226"/>
      <c r="AVD42" s="226"/>
      <c r="AVE42" s="226"/>
      <c r="AVF42" s="226"/>
      <c r="AVG42" s="226"/>
      <c r="AVH42" s="226"/>
      <c r="AVI42" s="226"/>
      <c r="AVJ42" s="226"/>
      <c r="AVK42" s="226"/>
      <c r="AVL42" s="226"/>
      <c r="AVM42" s="226"/>
      <c r="AVN42" s="226"/>
      <c r="AVO42" s="226"/>
      <c r="AVP42" s="226"/>
      <c r="AVQ42" s="226"/>
      <c r="AVR42" s="226"/>
      <c r="AVS42" s="226"/>
      <c r="AVT42" s="226"/>
      <c r="AVU42" s="226"/>
      <c r="AVV42" s="226"/>
      <c r="AVW42" s="226"/>
      <c r="AVX42" s="226"/>
      <c r="AVY42" s="226"/>
      <c r="AVZ42" s="226"/>
      <c r="AWA42" s="226"/>
      <c r="AWB42" s="226"/>
      <c r="AWC42" s="226"/>
      <c r="AWD42" s="226"/>
      <c r="AWE42" s="226"/>
      <c r="AWF42" s="226"/>
      <c r="AWG42" s="226"/>
      <c r="AWH42" s="226"/>
      <c r="AWI42" s="226"/>
      <c r="AWJ42" s="226"/>
      <c r="AWK42" s="226"/>
      <c r="AWL42" s="226"/>
      <c r="AWM42" s="226"/>
      <c r="AWN42" s="226"/>
      <c r="AWO42" s="226"/>
      <c r="AWP42" s="226"/>
      <c r="AWQ42" s="226"/>
      <c r="AWR42" s="226"/>
      <c r="AWS42" s="226"/>
      <c r="AWT42" s="226"/>
      <c r="AWU42" s="226"/>
      <c r="AWV42" s="226"/>
      <c r="AWW42" s="226"/>
      <c r="AWX42" s="226"/>
      <c r="AWY42" s="226"/>
      <c r="AWZ42" s="226"/>
      <c r="AXA42" s="226"/>
      <c r="AXB42" s="226"/>
      <c r="AXC42" s="226"/>
      <c r="AXD42" s="226"/>
      <c r="AXE42" s="226"/>
      <c r="AXF42" s="226"/>
      <c r="AXG42" s="226"/>
      <c r="AXH42" s="226"/>
      <c r="AXI42" s="226"/>
      <c r="AXJ42" s="226"/>
      <c r="AXK42" s="226"/>
      <c r="AXL42" s="226"/>
      <c r="AXM42" s="226"/>
      <c r="AXN42" s="226"/>
      <c r="AXO42" s="226"/>
      <c r="AXP42" s="226"/>
      <c r="AXQ42" s="226"/>
      <c r="AXR42" s="226"/>
      <c r="AXS42" s="226"/>
      <c r="AXT42" s="226"/>
      <c r="AXU42" s="226"/>
      <c r="AXV42" s="226"/>
      <c r="AXW42" s="226"/>
      <c r="AXX42" s="226"/>
      <c r="AXY42" s="226"/>
      <c r="AXZ42" s="226"/>
      <c r="AYA42" s="226"/>
      <c r="AYB42" s="226"/>
      <c r="AYC42" s="226"/>
      <c r="AYD42" s="226"/>
      <c r="AYE42" s="226"/>
      <c r="AYF42" s="226"/>
      <c r="AYG42" s="226"/>
      <c r="AYH42" s="226"/>
      <c r="AYI42" s="226"/>
      <c r="AYJ42" s="226"/>
      <c r="AYK42" s="226"/>
      <c r="AYL42" s="226"/>
      <c r="AYM42" s="226"/>
      <c r="AYN42" s="226"/>
      <c r="AYO42" s="226"/>
      <c r="AYP42" s="226"/>
      <c r="AYQ42" s="226"/>
      <c r="AYR42" s="226"/>
      <c r="AYS42" s="226"/>
      <c r="AYT42" s="226"/>
      <c r="AYU42" s="226"/>
      <c r="AYV42" s="226"/>
      <c r="AYW42" s="226"/>
      <c r="AYX42" s="226"/>
      <c r="AYY42" s="226"/>
      <c r="AYZ42" s="226"/>
      <c r="AZA42" s="226"/>
      <c r="AZB42" s="226"/>
      <c r="AZC42" s="226"/>
      <c r="AZD42" s="226"/>
      <c r="AZE42" s="226"/>
      <c r="AZF42" s="226"/>
      <c r="AZG42" s="226"/>
      <c r="AZH42" s="226"/>
      <c r="AZI42" s="226"/>
      <c r="AZJ42" s="226"/>
      <c r="AZK42" s="226"/>
      <c r="AZL42" s="226"/>
      <c r="AZM42" s="226"/>
      <c r="AZN42" s="226"/>
      <c r="AZO42" s="226"/>
      <c r="AZP42" s="226"/>
      <c r="AZQ42" s="226"/>
      <c r="AZR42" s="226"/>
      <c r="AZS42" s="226"/>
      <c r="AZT42" s="226"/>
      <c r="AZU42" s="226"/>
      <c r="AZV42" s="226"/>
      <c r="AZW42" s="226"/>
      <c r="AZX42" s="226"/>
      <c r="AZY42" s="226"/>
      <c r="AZZ42" s="226"/>
      <c r="BAA42" s="226"/>
      <c r="BAB42" s="226"/>
      <c r="BAC42" s="226"/>
      <c r="BAD42" s="226"/>
      <c r="BAE42" s="226"/>
      <c r="BAF42" s="226"/>
      <c r="BAG42" s="226"/>
      <c r="BAH42" s="226"/>
      <c r="BAI42" s="226"/>
      <c r="BAJ42" s="226"/>
      <c r="BAK42" s="226"/>
      <c r="BAL42" s="226"/>
      <c r="BAM42" s="226"/>
      <c r="BAN42" s="226"/>
      <c r="BAO42" s="226"/>
      <c r="BAP42" s="226"/>
      <c r="BAQ42" s="226"/>
      <c r="BAR42" s="226"/>
      <c r="BAS42" s="226"/>
      <c r="BAT42" s="226"/>
      <c r="BAU42" s="226"/>
      <c r="BAV42" s="226"/>
      <c r="BAW42" s="226"/>
      <c r="BAX42" s="226"/>
      <c r="BAY42" s="226"/>
      <c r="BAZ42" s="226"/>
      <c r="BBA42" s="226"/>
      <c r="BBB42" s="226"/>
      <c r="BBC42" s="226"/>
      <c r="BBD42" s="226"/>
      <c r="BBE42" s="226"/>
      <c r="BBF42" s="226"/>
      <c r="BBG42" s="226"/>
      <c r="BBH42" s="226"/>
      <c r="BBI42" s="226"/>
      <c r="BBJ42" s="226"/>
      <c r="BBK42" s="226"/>
      <c r="BBL42" s="226"/>
      <c r="BBM42" s="226"/>
      <c r="BBN42" s="226"/>
      <c r="BBO42" s="226"/>
      <c r="BBP42" s="226"/>
      <c r="BBQ42" s="226"/>
      <c r="BBR42" s="226"/>
      <c r="BBS42" s="226"/>
      <c r="BBT42" s="226"/>
      <c r="BBU42" s="226"/>
      <c r="BBV42" s="226"/>
      <c r="BBW42" s="226"/>
      <c r="BBX42" s="226"/>
      <c r="BBY42" s="226"/>
      <c r="BBZ42" s="226"/>
      <c r="BCA42" s="226"/>
      <c r="BCB42" s="226"/>
      <c r="BCC42" s="226"/>
      <c r="BCD42" s="226"/>
      <c r="BCE42" s="226"/>
      <c r="BCF42" s="226"/>
      <c r="BCG42" s="226"/>
      <c r="BCH42" s="226"/>
      <c r="BCI42" s="226"/>
      <c r="BCJ42" s="226"/>
      <c r="BCK42" s="226"/>
      <c r="BCL42" s="226"/>
      <c r="BCM42" s="226"/>
      <c r="BCN42" s="226"/>
      <c r="BCO42" s="226"/>
      <c r="BCP42" s="226"/>
      <c r="BCQ42" s="226"/>
      <c r="BCR42" s="226"/>
      <c r="BCS42" s="226"/>
      <c r="BCT42" s="226"/>
      <c r="BCU42" s="226"/>
      <c r="BCV42" s="226"/>
      <c r="BCW42" s="226"/>
      <c r="BCX42" s="226"/>
      <c r="BCY42" s="226"/>
      <c r="BCZ42" s="226"/>
      <c r="BDA42" s="226"/>
      <c r="BDB42" s="226"/>
      <c r="BDC42" s="226"/>
      <c r="BDD42" s="226"/>
      <c r="BDE42" s="226"/>
      <c r="BDF42" s="226"/>
      <c r="BDG42" s="226"/>
      <c r="BDH42" s="226"/>
      <c r="BDI42" s="226"/>
      <c r="BDJ42" s="226"/>
      <c r="BDK42" s="226"/>
      <c r="BDL42" s="226"/>
      <c r="BDM42" s="226"/>
      <c r="BDN42" s="226"/>
      <c r="BDO42" s="226"/>
      <c r="BDP42" s="226"/>
      <c r="BDQ42" s="226"/>
      <c r="BDR42" s="226"/>
      <c r="BDS42" s="226"/>
      <c r="BDT42" s="226"/>
      <c r="BDU42" s="226"/>
      <c r="BDV42" s="226"/>
      <c r="BDW42" s="226"/>
      <c r="BDX42" s="226"/>
      <c r="BDY42" s="226"/>
      <c r="BDZ42" s="226"/>
      <c r="BEA42" s="226"/>
      <c r="BEB42" s="226"/>
      <c r="BEC42" s="226"/>
      <c r="BED42" s="226"/>
      <c r="BEE42" s="226"/>
      <c r="BEF42" s="226"/>
      <c r="BEG42" s="226"/>
      <c r="BEH42" s="226"/>
      <c r="BEI42" s="226"/>
      <c r="BEJ42" s="226"/>
      <c r="BEK42" s="226"/>
      <c r="BEL42" s="226"/>
      <c r="BEM42" s="226"/>
      <c r="BEN42" s="226"/>
      <c r="BEO42" s="226"/>
      <c r="BEP42" s="226"/>
      <c r="BEQ42" s="226"/>
      <c r="BER42" s="226"/>
      <c r="BES42" s="226"/>
      <c r="BET42" s="226"/>
      <c r="BEU42" s="226"/>
      <c r="BEV42" s="226"/>
      <c r="BEW42" s="226"/>
      <c r="BEX42" s="226"/>
      <c r="BEY42" s="226"/>
      <c r="BEZ42" s="226"/>
      <c r="BFA42" s="226"/>
      <c r="BFB42" s="226"/>
      <c r="BFC42" s="226"/>
      <c r="BFD42" s="226"/>
      <c r="BFE42" s="226"/>
      <c r="BFF42" s="226"/>
      <c r="BFG42" s="226"/>
      <c r="BFH42" s="226"/>
      <c r="BFI42" s="226"/>
      <c r="BFJ42" s="226"/>
      <c r="BFK42" s="226"/>
      <c r="BFL42" s="226"/>
      <c r="BFM42" s="226"/>
      <c r="BFN42" s="226"/>
      <c r="BFO42" s="226"/>
      <c r="BFP42" s="226"/>
      <c r="BFQ42" s="226"/>
      <c r="BFR42" s="226"/>
      <c r="BFS42" s="226"/>
      <c r="BFT42" s="226"/>
      <c r="BFU42" s="226"/>
      <c r="BFV42" s="226"/>
      <c r="BFW42" s="226"/>
      <c r="BFX42" s="226"/>
      <c r="BFY42" s="226"/>
      <c r="BFZ42" s="226"/>
      <c r="BGA42" s="226"/>
      <c r="BGB42" s="226"/>
      <c r="BGC42" s="226"/>
      <c r="BGD42" s="226"/>
      <c r="BGE42" s="226"/>
      <c r="BGF42" s="226"/>
      <c r="BGG42" s="226"/>
      <c r="BGH42" s="226"/>
      <c r="BGI42" s="226"/>
      <c r="BGJ42" s="226"/>
      <c r="BGK42" s="226"/>
      <c r="BGL42" s="226"/>
      <c r="BGM42" s="226"/>
      <c r="BGN42" s="226"/>
      <c r="BGO42" s="226"/>
      <c r="BGP42" s="226"/>
      <c r="BGQ42" s="226"/>
      <c r="BGR42" s="226"/>
      <c r="BGS42" s="226"/>
      <c r="BGT42" s="226"/>
      <c r="BGU42" s="226"/>
      <c r="BGV42" s="226"/>
      <c r="BGW42" s="226"/>
      <c r="BGX42" s="226"/>
      <c r="BGY42" s="226"/>
      <c r="BGZ42" s="226"/>
      <c r="BHA42" s="226"/>
      <c r="BHB42" s="226"/>
      <c r="BHC42" s="226"/>
      <c r="BHD42" s="226"/>
      <c r="BHE42" s="226"/>
      <c r="BHF42" s="226"/>
      <c r="BHG42" s="226"/>
      <c r="BHH42" s="226"/>
      <c r="BHI42" s="226"/>
      <c r="BHJ42" s="226"/>
      <c r="BHK42" s="226"/>
      <c r="BHL42" s="226"/>
      <c r="BHM42" s="226"/>
      <c r="BHN42" s="226"/>
      <c r="BHO42" s="226"/>
      <c r="BHP42" s="226"/>
      <c r="BHQ42" s="226"/>
      <c r="BHR42" s="226"/>
      <c r="BHS42" s="226"/>
      <c r="BHT42" s="226"/>
      <c r="BHU42" s="226"/>
      <c r="BHV42" s="226"/>
      <c r="BHW42" s="226"/>
      <c r="BHX42" s="226"/>
      <c r="BHY42" s="226"/>
      <c r="BHZ42" s="226"/>
      <c r="BIA42" s="226"/>
      <c r="BIB42" s="226"/>
      <c r="BIC42" s="226"/>
      <c r="BID42" s="226"/>
      <c r="BIE42" s="226"/>
      <c r="BIF42" s="226"/>
      <c r="BIG42" s="226"/>
      <c r="BIH42" s="226"/>
      <c r="BII42" s="226"/>
      <c r="BIJ42" s="226"/>
      <c r="BIK42" s="226"/>
      <c r="BIL42" s="226"/>
      <c r="BIM42" s="226"/>
      <c r="BIN42" s="226"/>
      <c r="BIO42" s="226"/>
      <c r="BIP42" s="226"/>
      <c r="BIQ42" s="226"/>
      <c r="BIR42" s="226"/>
      <c r="BIS42" s="226"/>
      <c r="BIT42" s="226"/>
      <c r="BIU42" s="226"/>
      <c r="BIV42" s="226"/>
      <c r="BIW42" s="226"/>
      <c r="BIX42" s="226"/>
      <c r="BIY42" s="226"/>
      <c r="BIZ42" s="226"/>
      <c r="BJA42" s="226"/>
      <c r="BJB42" s="226"/>
      <c r="BJC42" s="226"/>
      <c r="BJD42" s="226"/>
      <c r="BJE42" s="226"/>
      <c r="BJF42" s="226"/>
      <c r="BJG42" s="226"/>
      <c r="BJH42" s="226"/>
      <c r="BJI42" s="226"/>
      <c r="BJJ42" s="226"/>
      <c r="BJK42" s="226"/>
      <c r="BJL42" s="226"/>
      <c r="BJM42" s="226"/>
      <c r="BJN42" s="226"/>
      <c r="BJO42" s="226"/>
      <c r="BJP42" s="226"/>
      <c r="BJQ42" s="226"/>
      <c r="BJR42" s="226"/>
      <c r="BJS42" s="226"/>
      <c r="BJT42" s="226"/>
      <c r="BJU42" s="226"/>
      <c r="BJV42" s="226"/>
      <c r="BJW42" s="226"/>
      <c r="BJX42" s="226"/>
      <c r="BJY42" s="226"/>
      <c r="BJZ42" s="226"/>
      <c r="BKA42" s="226"/>
      <c r="BKB42" s="226"/>
      <c r="BKC42" s="226"/>
      <c r="BKD42" s="226"/>
      <c r="BKE42" s="226"/>
      <c r="BKF42" s="226"/>
      <c r="BKG42" s="226"/>
      <c r="BKH42" s="226"/>
      <c r="BKI42" s="226"/>
      <c r="BKJ42" s="226"/>
      <c r="BKK42" s="226"/>
      <c r="BKL42" s="226"/>
      <c r="BKM42" s="226"/>
      <c r="BKN42" s="226"/>
      <c r="BKO42" s="226"/>
      <c r="BKP42" s="226"/>
      <c r="BKQ42" s="226"/>
      <c r="BKR42" s="226"/>
      <c r="BKS42" s="226"/>
      <c r="BKT42" s="226"/>
      <c r="BKU42" s="226"/>
      <c r="BKV42" s="226"/>
      <c r="BKW42" s="226"/>
      <c r="BKX42" s="226"/>
      <c r="BKY42" s="226"/>
      <c r="BKZ42" s="226"/>
      <c r="BLA42" s="226"/>
      <c r="BLB42" s="226"/>
      <c r="BLC42" s="226"/>
      <c r="BLD42" s="226"/>
      <c r="BLE42" s="226"/>
      <c r="BLF42" s="226"/>
      <c r="BLG42" s="226"/>
      <c r="BLH42" s="226"/>
      <c r="BLI42" s="226"/>
      <c r="BLJ42" s="226"/>
      <c r="BLK42" s="226"/>
      <c r="BLL42" s="226"/>
      <c r="BLM42" s="226"/>
      <c r="BLN42" s="226"/>
      <c r="BLO42" s="226"/>
      <c r="BLP42" s="226"/>
      <c r="BLQ42" s="226"/>
      <c r="BLR42" s="226"/>
      <c r="BLS42" s="226"/>
      <c r="BLT42" s="226"/>
      <c r="BLU42" s="226"/>
      <c r="BLV42" s="226"/>
      <c r="BLW42" s="226"/>
      <c r="BLX42" s="226"/>
      <c r="BLY42" s="226"/>
      <c r="BLZ42" s="226"/>
      <c r="BMA42" s="226"/>
      <c r="BMB42" s="226"/>
      <c r="BMC42" s="226"/>
      <c r="BMD42" s="226"/>
      <c r="BME42" s="226"/>
      <c r="BMF42" s="226"/>
      <c r="BMG42" s="226"/>
      <c r="BMH42" s="226"/>
      <c r="BMI42" s="226"/>
      <c r="BMJ42" s="226"/>
      <c r="BMK42" s="226"/>
      <c r="BML42" s="226"/>
      <c r="BMM42" s="226"/>
      <c r="BMN42" s="226"/>
      <c r="BMO42" s="226"/>
      <c r="BMP42" s="226"/>
      <c r="BMQ42" s="226"/>
      <c r="BMR42" s="226"/>
      <c r="BMS42" s="226"/>
      <c r="BMT42" s="226"/>
      <c r="BMU42" s="226"/>
      <c r="BMV42" s="226"/>
      <c r="BMW42" s="226"/>
      <c r="BMX42" s="226"/>
      <c r="BMY42" s="226"/>
      <c r="BMZ42" s="226"/>
      <c r="BNA42" s="226"/>
      <c r="BNB42" s="226"/>
      <c r="BNC42" s="226"/>
      <c r="BND42" s="226"/>
      <c r="BNE42" s="226"/>
      <c r="BNF42" s="226"/>
      <c r="BNG42" s="226"/>
      <c r="BNH42" s="226"/>
      <c r="BNI42" s="226"/>
      <c r="BNJ42" s="226"/>
      <c r="BNK42" s="226"/>
      <c r="BNL42" s="226"/>
      <c r="BNM42" s="226"/>
      <c r="BNN42" s="226"/>
      <c r="BNO42" s="226"/>
      <c r="BNP42" s="226"/>
      <c r="BNQ42" s="226"/>
      <c r="BNR42" s="226"/>
      <c r="BNS42" s="226"/>
      <c r="BNT42" s="226"/>
      <c r="BNU42" s="226"/>
      <c r="BNV42" s="226"/>
      <c r="BNW42" s="226"/>
      <c r="BNX42" s="226"/>
      <c r="BNY42" s="226"/>
      <c r="BNZ42" s="226"/>
      <c r="BOA42" s="226"/>
      <c r="BOB42" s="226"/>
      <c r="BOC42" s="226"/>
      <c r="BOD42" s="226"/>
      <c r="BOE42" s="226"/>
      <c r="BOF42" s="226"/>
      <c r="BOG42" s="226"/>
      <c r="BOH42" s="226"/>
      <c r="BOI42" s="226"/>
      <c r="BOJ42" s="226"/>
      <c r="BOK42" s="226"/>
      <c r="BOL42" s="226"/>
      <c r="BOM42" s="226"/>
      <c r="BON42" s="226"/>
      <c r="BOO42" s="226"/>
      <c r="BOP42" s="226"/>
      <c r="BOQ42" s="226"/>
      <c r="BOR42" s="226"/>
      <c r="BOS42" s="226"/>
      <c r="BOT42" s="226"/>
      <c r="BOU42" s="226"/>
      <c r="BOV42" s="226"/>
      <c r="BOW42" s="226"/>
      <c r="BOX42" s="226"/>
      <c r="BOY42" s="226"/>
      <c r="BOZ42" s="226"/>
      <c r="BPA42" s="226"/>
      <c r="BPB42" s="226"/>
      <c r="BPC42" s="226"/>
      <c r="BPD42" s="226"/>
      <c r="BPE42" s="226"/>
      <c r="BPF42" s="226"/>
      <c r="BPG42" s="226"/>
      <c r="BPH42" s="226"/>
      <c r="BPI42" s="226"/>
      <c r="BPJ42" s="226"/>
      <c r="BPK42" s="226"/>
      <c r="BPL42" s="226"/>
      <c r="BPM42" s="226"/>
      <c r="BPN42" s="226"/>
      <c r="BPO42" s="226"/>
      <c r="BPP42" s="226"/>
      <c r="BPQ42" s="226"/>
      <c r="BPR42" s="226"/>
      <c r="BPS42" s="226"/>
      <c r="BPT42" s="226"/>
      <c r="BPU42" s="226"/>
      <c r="BPV42" s="226"/>
      <c r="BPW42" s="226"/>
      <c r="BPX42" s="226"/>
      <c r="BPY42" s="226"/>
      <c r="BPZ42" s="226"/>
      <c r="BQA42" s="226"/>
      <c r="BQB42" s="226"/>
      <c r="BQC42" s="226"/>
      <c r="BQD42" s="226"/>
      <c r="BQE42" s="226"/>
      <c r="BQF42" s="226"/>
      <c r="BQG42" s="226"/>
      <c r="BQH42" s="226"/>
      <c r="BQI42" s="226"/>
      <c r="BQJ42" s="226"/>
      <c r="BQK42" s="226"/>
      <c r="BQL42" s="226"/>
      <c r="BQM42" s="226"/>
      <c r="BQN42" s="226"/>
      <c r="BQO42" s="226"/>
      <c r="BQP42" s="226"/>
      <c r="BQQ42" s="226"/>
      <c r="BQR42" s="226"/>
      <c r="BQS42" s="226"/>
      <c r="BQT42" s="226"/>
      <c r="BQU42" s="226"/>
      <c r="BQV42" s="226"/>
      <c r="BQW42" s="226"/>
      <c r="BQX42" s="226"/>
      <c r="BQY42" s="226"/>
      <c r="BQZ42" s="226"/>
      <c r="BRA42" s="226"/>
      <c r="BRB42" s="226"/>
      <c r="BRC42" s="226"/>
      <c r="BRD42" s="226"/>
      <c r="BRE42" s="226"/>
      <c r="BRF42" s="226"/>
      <c r="BRG42" s="226"/>
      <c r="BRH42" s="226"/>
      <c r="BRI42" s="226"/>
      <c r="BRJ42" s="226"/>
      <c r="BRK42" s="226"/>
      <c r="BRL42" s="226"/>
      <c r="BRM42" s="226"/>
      <c r="BRN42" s="226"/>
      <c r="BRO42" s="226"/>
      <c r="BRP42" s="226"/>
      <c r="BRQ42" s="226"/>
      <c r="BRR42" s="226"/>
      <c r="BRS42" s="226"/>
      <c r="BRT42" s="226"/>
      <c r="BRU42" s="226"/>
      <c r="BRV42" s="226"/>
      <c r="BRW42" s="226"/>
      <c r="BRX42" s="226"/>
      <c r="BRY42" s="226"/>
      <c r="BRZ42" s="226"/>
      <c r="BSA42" s="226"/>
      <c r="BSB42" s="226"/>
      <c r="BSC42" s="226"/>
      <c r="BSD42" s="226"/>
      <c r="BSE42" s="226"/>
      <c r="BSF42" s="226"/>
      <c r="BSG42" s="226"/>
      <c r="BSH42" s="226"/>
      <c r="BSI42" s="226"/>
      <c r="BSJ42" s="226"/>
      <c r="BSK42" s="226"/>
      <c r="BSL42" s="226"/>
      <c r="BSM42" s="226"/>
      <c r="BSN42" s="226"/>
      <c r="BSO42" s="226"/>
      <c r="BSP42" s="226"/>
      <c r="BSQ42" s="226"/>
      <c r="BSR42" s="226"/>
      <c r="BSS42" s="226"/>
      <c r="BST42" s="226"/>
      <c r="BSU42" s="226"/>
      <c r="BSV42" s="226"/>
      <c r="BSW42" s="226"/>
      <c r="BSX42" s="226"/>
      <c r="BSY42" s="226"/>
      <c r="BSZ42" s="226"/>
      <c r="BTA42" s="226"/>
      <c r="BTB42" s="226"/>
      <c r="BTC42" s="226"/>
      <c r="BTD42" s="226"/>
      <c r="BTE42" s="226"/>
      <c r="BTF42" s="226"/>
      <c r="BTG42" s="226"/>
      <c r="BTH42" s="226"/>
      <c r="BTI42" s="226"/>
      <c r="BTJ42" s="226"/>
      <c r="BTK42" s="226"/>
      <c r="BTL42" s="226"/>
      <c r="BTM42" s="226"/>
      <c r="BTN42" s="226"/>
      <c r="BTO42" s="226"/>
      <c r="BTP42" s="226"/>
      <c r="BTQ42" s="226"/>
      <c r="BTR42" s="226"/>
      <c r="BTS42" s="226"/>
      <c r="BTT42" s="226"/>
      <c r="BTU42" s="226"/>
      <c r="BTV42" s="226"/>
      <c r="BTW42" s="226"/>
      <c r="BTX42" s="226"/>
      <c r="BTY42" s="226"/>
      <c r="BTZ42" s="226"/>
      <c r="BUA42" s="226"/>
      <c r="BUB42" s="226"/>
      <c r="BUC42" s="226"/>
      <c r="BUD42" s="226"/>
      <c r="BUE42" s="226"/>
      <c r="BUF42" s="226"/>
      <c r="BUG42" s="226"/>
      <c r="BUH42" s="226"/>
      <c r="BUI42" s="226"/>
      <c r="BUJ42" s="226"/>
      <c r="BUK42" s="226"/>
      <c r="BUL42" s="226"/>
      <c r="BUM42" s="226"/>
      <c r="BUN42" s="226"/>
      <c r="BUO42" s="226"/>
      <c r="BUP42" s="226"/>
      <c r="BUQ42" s="226"/>
      <c r="BUR42" s="226"/>
      <c r="BUS42" s="226"/>
      <c r="BUT42" s="226"/>
      <c r="BUU42" s="226"/>
      <c r="BUV42" s="226"/>
      <c r="BUW42" s="226"/>
      <c r="BUX42" s="226"/>
      <c r="BUY42" s="226"/>
      <c r="BUZ42" s="226"/>
      <c r="BVA42" s="226"/>
      <c r="BVB42" s="226"/>
      <c r="BVC42" s="226"/>
      <c r="BVD42" s="226"/>
      <c r="BVE42" s="226"/>
      <c r="BVF42" s="226"/>
      <c r="BVG42" s="226"/>
      <c r="BVH42" s="226"/>
      <c r="BVI42" s="226"/>
      <c r="BVJ42" s="226"/>
      <c r="BVK42" s="226"/>
      <c r="BVL42" s="226"/>
      <c r="BVM42" s="226"/>
      <c r="BVN42" s="226"/>
      <c r="BVO42" s="226"/>
      <c r="BVP42" s="226"/>
      <c r="BVQ42" s="226"/>
      <c r="BVR42" s="226"/>
      <c r="BVS42" s="226"/>
      <c r="BVT42" s="226"/>
      <c r="BVU42" s="226"/>
      <c r="BVV42" s="226"/>
      <c r="BVW42" s="226"/>
      <c r="BVX42" s="226"/>
      <c r="BVY42" s="226"/>
      <c r="BVZ42" s="226"/>
      <c r="BWA42" s="226"/>
      <c r="BWB42" s="226"/>
      <c r="BWC42" s="226"/>
      <c r="BWD42" s="226"/>
      <c r="BWE42" s="226"/>
      <c r="BWF42" s="226"/>
      <c r="BWG42" s="226"/>
      <c r="BWH42" s="226"/>
      <c r="BWI42" s="226"/>
      <c r="BWJ42" s="226"/>
      <c r="BWK42" s="226"/>
      <c r="BWL42" s="226"/>
      <c r="BWM42" s="226"/>
      <c r="BWN42" s="226"/>
      <c r="BWO42" s="226"/>
      <c r="BWP42" s="226"/>
      <c r="BWQ42" s="226"/>
      <c r="BWR42" s="226"/>
      <c r="BWS42" s="226"/>
      <c r="BWT42" s="226"/>
      <c r="BWU42" s="226"/>
      <c r="BWV42" s="226"/>
      <c r="BWW42" s="226"/>
      <c r="BWX42" s="226"/>
      <c r="BWY42" s="226"/>
      <c r="BWZ42" s="226"/>
      <c r="BXA42" s="226"/>
      <c r="BXB42" s="226"/>
      <c r="BXC42" s="226"/>
      <c r="BXD42" s="226"/>
      <c r="BXE42" s="226"/>
      <c r="BXF42" s="226"/>
      <c r="BXG42" s="226"/>
      <c r="BXH42" s="226"/>
      <c r="BXI42" s="226"/>
      <c r="BXJ42" s="226"/>
      <c r="BXK42" s="226"/>
      <c r="BXL42" s="226"/>
      <c r="BXM42" s="226"/>
      <c r="BXN42" s="226"/>
      <c r="BXO42" s="226"/>
      <c r="BXP42" s="226"/>
      <c r="BXQ42" s="226"/>
      <c r="BXR42" s="226"/>
      <c r="BXS42" s="226"/>
      <c r="BXT42" s="226"/>
      <c r="BXU42" s="226"/>
      <c r="BXV42" s="226"/>
      <c r="BXW42" s="226"/>
      <c r="BXX42" s="226"/>
      <c r="BXY42" s="226"/>
      <c r="BXZ42" s="226"/>
      <c r="BYA42" s="226"/>
      <c r="BYB42" s="226"/>
      <c r="BYC42" s="226"/>
      <c r="BYD42" s="226"/>
      <c r="BYE42" s="226"/>
      <c r="BYF42" s="226"/>
      <c r="BYG42" s="226"/>
      <c r="BYH42" s="226"/>
      <c r="BYI42" s="226"/>
      <c r="BYJ42" s="226"/>
      <c r="BYK42" s="226"/>
      <c r="BYL42" s="226"/>
      <c r="BYM42" s="226"/>
      <c r="BYN42" s="226"/>
      <c r="BYO42" s="226"/>
      <c r="BYP42" s="226"/>
      <c r="BYQ42" s="226"/>
      <c r="BYR42" s="226"/>
      <c r="BYS42" s="226"/>
      <c r="BYT42" s="226"/>
      <c r="BYU42" s="226"/>
      <c r="BYV42" s="226"/>
      <c r="BYW42" s="226"/>
      <c r="BYX42" s="226"/>
      <c r="BYY42" s="226"/>
      <c r="BYZ42" s="226"/>
      <c r="BZA42" s="226"/>
      <c r="BZB42" s="226"/>
      <c r="BZC42" s="226"/>
      <c r="BZD42" s="226"/>
      <c r="BZE42" s="226"/>
      <c r="BZF42" s="226"/>
      <c r="BZG42" s="226"/>
      <c r="BZH42" s="226"/>
      <c r="BZI42" s="226"/>
      <c r="BZJ42" s="226"/>
      <c r="BZK42" s="226"/>
      <c r="BZL42" s="226"/>
      <c r="BZM42" s="226"/>
      <c r="BZN42" s="226"/>
      <c r="BZO42" s="226"/>
      <c r="BZP42" s="226"/>
      <c r="BZQ42" s="226"/>
      <c r="BZR42" s="226"/>
      <c r="BZS42" s="226"/>
      <c r="BZT42" s="226"/>
      <c r="BZU42" s="226"/>
      <c r="BZV42" s="226"/>
      <c r="BZW42" s="226"/>
      <c r="BZX42" s="226"/>
      <c r="BZY42" s="226"/>
      <c r="BZZ42" s="226"/>
      <c r="CAA42" s="226"/>
      <c r="CAB42" s="226"/>
      <c r="CAC42" s="226"/>
      <c r="CAD42" s="226"/>
      <c r="CAE42" s="226"/>
      <c r="CAF42" s="226"/>
      <c r="CAG42" s="226"/>
      <c r="CAH42" s="226"/>
      <c r="CAI42" s="226"/>
      <c r="CAJ42" s="226"/>
      <c r="CAK42" s="226"/>
      <c r="CAL42" s="226"/>
      <c r="CAM42" s="226"/>
      <c r="CAN42" s="226"/>
      <c r="CAO42" s="226"/>
      <c r="CAP42" s="226"/>
      <c r="CAQ42" s="226"/>
      <c r="CAR42" s="226"/>
      <c r="CAS42" s="226"/>
      <c r="CAT42" s="226"/>
      <c r="CAU42" s="226"/>
      <c r="CAV42" s="226"/>
      <c r="CAW42" s="226"/>
      <c r="CAX42" s="226"/>
      <c r="CAY42" s="226"/>
      <c r="CAZ42" s="226"/>
      <c r="CBA42" s="226"/>
      <c r="CBB42" s="226"/>
      <c r="CBC42" s="226"/>
      <c r="CBD42" s="226"/>
      <c r="CBE42" s="226"/>
      <c r="CBF42" s="226"/>
      <c r="CBG42" s="226"/>
      <c r="CBH42" s="226"/>
      <c r="CBI42" s="226"/>
      <c r="CBJ42" s="226"/>
      <c r="CBK42" s="226"/>
      <c r="CBL42" s="226"/>
      <c r="CBM42" s="226"/>
      <c r="CBN42" s="226"/>
      <c r="CBO42" s="226"/>
      <c r="CBP42" s="226"/>
      <c r="CBQ42" s="226"/>
      <c r="CBR42" s="226"/>
    </row>
    <row r="43" spans="1:2098" ht="20.100000000000001" customHeight="1">
      <c r="A43" s="925"/>
      <c r="B43" s="930" t="s">
        <v>724</v>
      </c>
      <c r="C43" s="931"/>
      <c r="D43" s="931"/>
      <c r="E43" s="931"/>
      <c r="F43" s="931"/>
      <c r="G43" s="931"/>
      <c r="H43" s="931"/>
    </row>
    <row r="44" spans="1:2098" s="359" customFormat="1" ht="20.100000000000001" customHeight="1">
      <c r="A44" s="925"/>
      <c r="B44" s="928" t="s">
        <v>725</v>
      </c>
      <c r="C44" s="929"/>
      <c r="D44" s="929"/>
      <c r="E44" s="929"/>
      <c r="F44" s="929"/>
      <c r="G44" s="929"/>
      <c r="H44" s="929"/>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6"/>
      <c r="BZ44" s="226"/>
      <c r="CA44" s="226"/>
      <c r="CB44" s="226"/>
      <c r="CC44" s="226"/>
      <c r="CD44" s="226"/>
      <c r="CE44" s="226"/>
      <c r="CF44" s="226"/>
      <c r="CG44" s="226"/>
      <c r="CH44" s="226"/>
      <c r="CI44" s="226"/>
      <c r="CJ44" s="226"/>
      <c r="CK44" s="226"/>
      <c r="CL44" s="226"/>
      <c r="CM44" s="226"/>
      <c r="CN44" s="226"/>
      <c r="CO44" s="226"/>
      <c r="CP44" s="226"/>
      <c r="CQ44" s="226"/>
      <c r="CR44" s="226"/>
      <c r="CS44" s="226"/>
      <c r="CT44" s="226"/>
      <c r="CU44" s="226"/>
      <c r="CV44" s="226"/>
      <c r="CW44" s="226"/>
      <c r="CX44" s="226"/>
      <c r="CY44" s="226"/>
      <c r="CZ44" s="226"/>
      <c r="DA44" s="226"/>
      <c r="DB44" s="226"/>
      <c r="DC44" s="226"/>
      <c r="DD44" s="226"/>
      <c r="DE44" s="226"/>
      <c r="DF44" s="226"/>
      <c r="DG44" s="226"/>
      <c r="DH44" s="226"/>
      <c r="DI44" s="226"/>
      <c r="DJ44" s="226"/>
      <c r="DK44" s="226"/>
      <c r="DL44" s="226"/>
      <c r="DM44" s="226"/>
      <c r="DN44" s="226"/>
      <c r="DO44" s="226"/>
      <c r="DP44" s="226"/>
      <c r="DQ44" s="226"/>
      <c r="DR44" s="226"/>
      <c r="DS44" s="226"/>
      <c r="DT44" s="226"/>
      <c r="DU44" s="226"/>
      <c r="DV44" s="226"/>
      <c r="DW44" s="226"/>
      <c r="DX44" s="226"/>
      <c r="DY44" s="226"/>
      <c r="DZ44" s="226"/>
      <c r="EA44" s="226"/>
      <c r="EB44" s="226"/>
      <c r="EC44" s="226"/>
      <c r="ED44" s="226"/>
      <c r="EE44" s="226"/>
      <c r="EF44" s="226"/>
      <c r="EG44" s="226"/>
      <c r="EH44" s="226"/>
      <c r="EI44" s="226"/>
      <c r="EJ44" s="226"/>
      <c r="EK44" s="226"/>
      <c r="EL44" s="226"/>
      <c r="EM44" s="226"/>
      <c r="EN44" s="226"/>
      <c r="EO44" s="226"/>
      <c r="EP44" s="226"/>
      <c r="EQ44" s="226"/>
      <c r="ER44" s="226"/>
      <c r="ES44" s="226"/>
      <c r="ET44" s="226"/>
      <c r="EU44" s="226"/>
      <c r="EV44" s="226"/>
      <c r="EW44" s="226"/>
      <c r="EX44" s="226"/>
      <c r="EY44" s="226"/>
      <c r="EZ44" s="226"/>
      <c r="FA44" s="226"/>
      <c r="FB44" s="226"/>
      <c r="FC44" s="226"/>
      <c r="FD44" s="226"/>
      <c r="FE44" s="226"/>
      <c r="FF44" s="226"/>
      <c r="FG44" s="226"/>
      <c r="FH44" s="226"/>
      <c r="FI44" s="226"/>
      <c r="FJ44" s="226"/>
      <c r="FK44" s="226"/>
      <c r="FL44" s="226"/>
      <c r="FM44" s="226"/>
      <c r="FN44" s="226"/>
      <c r="FO44" s="226"/>
      <c r="FP44" s="226"/>
      <c r="FQ44" s="226"/>
      <c r="FR44" s="226"/>
      <c r="FS44" s="226"/>
      <c r="FT44" s="226"/>
      <c r="FU44" s="226"/>
      <c r="FV44" s="226"/>
      <c r="FW44" s="226"/>
      <c r="FX44" s="226"/>
      <c r="FY44" s="226"/>
      <c r="FZ44" s="226"/>
      <c r="GA44" s="226"/>
      <c r="GB44" s="226"/>
      <c r="GC44" s="226"/>
      <c r="GD44" s="226"/>
      <c r="GE44" s="226"/>
      <c r="GF44" s="226"/>
      <c r="GG44" s="226"/>
      <c r="GH44" s="226"/>
      <c r="GI44" s="226"/>
      <c r="GJ44" s="226"/>
      <c r="GK44" s="226"/>
      <c r="GL44" s="226"/>
      <c r="GM44" s="226"/>
      <c r="GN44" s="226"/>
      <c r="GO44" s="226"/>
      <c r="GP44" s="226"/>
      <c r="GQ44" s="226"/>
      <c r="GR44" s="226"/>
      <c r="GS44" s="226"/>
      <c r="GT44" s="226"/>
      <c r="GU44" s="226"/>
      <c r="GV44" s="226"/>
      <c r="GW44" s="226"/>
      <c r="GX44" s="226"/>
      <c r="GY44" s="226"/>
      <c r="GZ44" s="226"/>
      <c r="HA44" s="226"/>
      <c r="HB44" s="226"/>
      <c r="HC44" s="226"/>
      <c r="HD44" s="226"/>
      <c r="HE44" s="226"/>
      <c r="HF44" s="226"/>
      <c r="HG44" s="226"/>
      <c r="HH44" s="226"/>
      <c r="HI44" s="226"/>
      <c r="HJ44" s="226"/>
      <c r="HK44" s="226"/>
      <c r="HL44" s="226"/>
      <c r="HM44" s="226"/>
      <c r="HN44" s="226"/>
      <c r="HO44" s="226"/>
      <c r="HP44" s="226"/>
      <c r="HQ44" s="226"/>
      <c r="HR44" s="226"/>
      <c r="HS44" s="226"/>
      <c r="HT44" s="226"/>
      <c r="HU44" s="226"/>
      <c r="HV44" s="226"/>
      <c r="HW44" s="226"/>
      <c r="HX44" s="226"/>
      <c r="HY44" s="226"/>
      <c r="HZ44" s="226"/>
      <c r="IA44" s="226"/>
      <c r="IB44" s="226"/>
      <c r="IC44" s="226"/>
      <c r="ID44" s="226"/>
      <c r="IE44" s="226"/>
      <c r="IF44" s="226"/>
      <c r="IG44" s="226"/>
      <c r="IH44" s="226"/>
      <c r="II44" s="226"/>
      <c r="IJ44" s="226"/>
      <c r="IK44" s="226"/>
      <c r="IL44" s="226"/>
      <c r="IM44" s="226"/>
      <c r="IN44" s="226"/>
      <c r="IO44" s="226"/>
      <c r="IP44" s="226"/>
      <c r="IQ44" s="226"/>
      <c r="IR44" s="226"/>
      <c r="IS44" s="226"/>
      <c r="IT44" s="226"/>
      <c r="IU44" s="226"/>
      <c r="IV44" s="226"/>
      <c r="IW44" s="226"/>
      <c r="IX44" s="226"/>
      <c r="IY44" s="226"/>
      <c r="IZ44" s="226"/>
      <c r="JA44" s="226"/>
      <c r="JB44" s="226"/>
      <c r="JC44" s="226"/>
      <c r="JD44" s="226"/>
      <c r="JE44" s="226"/>
      <c r="JF44" s="226"/>
      <c r="JG44" s="226"/>
      <c r="JH44" s="226"/>
      <c r="JI44" s="226"/>
      <c r="JJ44" s="226"/>
      <c r="JK44" s="226"/>
      <c r="JL44" s="226"/>
      <c r="JM44" s="226"/>
      <c r="JN44" s="226"/>
      <c r="JO44" s="226"/>
      <c r="JP44" s="226"/>
      <c r="JQ44" s="226"/>
      <c r="JR44" s="226"/>
      <c r="JS44" s="226"/>
      <c r="JT44" s="226"/>
      <c r="JU44" s="226"/>
      <c r="JV44" s="226"/>
      <c r="JW44" s="226"/>
      <c r="JX44" s="226"/>
      <c r="JY44" s="226"/>
      <c r="JZ44" s="226"/>
      <c r="KA44" s="226"/>
      <c r="KB44" s="226"/>
      <c r="KC44" s="226"/>
      <c r="KD44" s="226"/>
      <c r="KE44" s="226"/>
      <c r="KF44" s="226"/>
      <c r="KG44" s="226"/>
      <c r="KH44" s="226"/>
      <c r="KI44" s="226"/>
      <c r="KJ44" s="226"/>
      <c r="KK44" s="226"/>
      <c r="KL44" s="226"/>
      <c r="KM44" s="226"/>
      <c r="KN44" s="226"/>
      <c r="KO44" s="226"/>
      <c r="KP44" s="226"/>
      <c r="KQ44" s="226"/>
      <c r="KR44" s="226"/>
      <c r="KS44" s="226"/>
      <c r="KT44" s="226"/>
      <c r="KU44" s="226"/>
      <c r="KV44" s="226"/>
      <c r="KW44" s="226"/>
      <c r="KX44" s="226"/>
      <c r="KY44" s="226"/>
      <c r="KZ44" s="226"/>
      <c r="LA44" s="226"/>
      <c r="LB44" s="226"/>
      <c r="LC44" s="226"/>
      <c r="LD44" s="226"/>
      <c r="LE44" s="226"/>
      <c r="LF44" s="226"/>
      <c r="LG44" s="226"/>
      <c r="LH44" s="226"/>
      <c r="LI44" s="226"/>
      <c r="LJ44" s="226"/>
      <c r="LK44" s="226"/>
      <c r="LL44" s="226"/>
      <c r="LM44" s="226"/>
      <c r="LN44" s="226"/>
      <c r="LO44" s="226"/>
      <c r="LP44" s="226"/>
      <c r="LQ44" s="226"/>
      <c r="LR44" s="226"/>
      <c r="LS44" s="226"/>
      <c r="LT44" s="226"/>
      <c r="LU44" s="226"/>
      <c r="LV44" s="226"/>
      <c r="LW44" s="226"/>
      <c r="LX44" s="226"/>
      <c r="LY44" s="226"/>
      <c r="LZ44" s="226"/>
      <c r="MA44" s="226"/>
      <c r="MB44" s="226"/>
      <c r="MC44" s="226"/>
      <c r="MD44" s="226"/>
      <c r="ME44" s="226"/>
      <c r="MF44" s="226"/>
      <c r="MG44" s="226"/>
      <c r="MH44" s="226"/>
      <c r="MI44" s="226"/>
      <c r="MJ44" s="226"/>
      <c r="MK44" s="226"/>
      <c r="ML44" s="226"/>
      <c r="MM44" s="226"/>
      <c r="MN44" s="226"/>
      <c r="MO44" s="226"/>
      <c r="MP44" s="226"/>
      <c r="MQ44" s="226"/>
      <c r="MR44" s="226"/>
      <c r="MS44" s="226"/>
      <c r="MT44" s="226"/>
      <c r="MU44" s="226"/>
      <c r="MV44" s="226"/>
      <c r="MW44" s="226"/>
      <c r="MX44" s="226"/>
      <c r="MY44" s="226"/>
      <c r="MZ44" s="226"/>
      <c r="NA44" s="226"/>
      <c r="NB44" s="226"/>
      <c r="NC44" s="226"/>
      <c r="ND44" s="226"/>
      <c r="NE44" s="226"/>
      <c r="NF44" s="226"/>
      <c r="NG44" s="226"/>
      <c r="NH44" s="226"/>
      <c r="NI44" s="226"/>
      <c r="NJ44" s="226"/>
      <c r="NK44" s="226"/>
      <c r="NL44" s="226"/>
      <c r="NM44" s="226"/>
      <c r="NN44" s="226"/>
      <c r="NO44" s="226"/>
      <c r="NP44" s="226"/>
      <c r="NQ44" s="226"/>
      <c r="NR44" s="226"/>
      <c r="NS44" s="226"/>
      <c r="NT44" s="226"/>
      <c r="NU44" s="226"/>
      <c r="NV44" s="226"/>
      <c r="NW44" s="226"/>
      <c r="NX44" s="226"/>
      <c r="NY44" s="226"/>
      <c r="NZ44" s="226"/>
      <c r="OA44" s="226"/>
      <c r="OB44" s="226"/>
      <c r="OC44" s="226"/>
      <c r="OD44" s="226"/>
      <c r="OE44" s="226"/>
      <c r="OF44" s="226"/>
      <c r="OG44" s="226"/>
      <c r="OH44" s="226"/>
      <c r="OI44" s="226"/>
      <c r="OJ44" s="226"/>
      <c r="OK44" s="226"/>
      <c r="OL44" s="226"/>
      <c r="OM44" s="226"/>
      <c r="ON44" s="226"/>
      <c r="OO44" s="226"/>
      <c r="OP44" s="226"/>
      <c r="OQ44" s="226"/>
      <c r="OR44" s="226"/>
      <c r="OS44" s="226"/>
      <c r="OT44" s="226"/>
      <c r="OU44" s="226"/>
      <c r="OV44" s="226"/>
      <c r="OW44" s="226"/>
      <c r="OX44" s="226"/>
      <c r="OY44" s="226"/>
      <c r="OZ44" s="226"/>
      <c r="PA44" s="226"/>
      <c r="PB44" s="226"/>
      <c r="PC44" s="226"/>
      <c r="PD44" s="226"/>
      <c r="PE44" s="226"/>
      <c r="PF44" s="226"/>
      <c r="PG44" s="226"/>
      <c r="PH44" s="226"/>
      <c r="PI44" s="226"/>
      <c r="PJ44" s="226"/>
      <c r="PK44" s="226"/>
      <c r="PL44" s="226"/>
      <c r="PM44" s="226"/>
      <c r="PN44" s="226"/>
      <c r="PO44" s="226"/>
      <c r="PP44" s="226"/>
      <c r="PQ44" s="226"/>
      <c r="PR44" s="226"/>
      <c r="PS44" s="226"/>
      <c r="PT44" s="226"/>
      <c r="PU44" s="226"/>
      <c r="PV44" s="226"/>
      <c r="PW44" s="226"/>
      <c r="PX44" s="226"/>
      <c r="PY44" s="226"/>
      <c r="PZ44" s="226"/>
      <c r="QA44" s="226"/>
      <c r="QB44" s="226"/>
      <c r="QC44" s="226"/>
      <c r="QD44" s="226"/>
      <c r="QE44" s="226"/>
      <c r="QF44" s="226"/>
      <c r="QG44" s="226"/>
      <c r="QH44" s="226"/>
      <c r="QI44" s="226"/>
      <c r="QJ44" s="226"/>
      <c r="QK44" s="226"/>
      <c r="QL44" s="226"/>
      <c r="QM44" s="226"/>
      <c r="QN44" s="226"/>
      <c r="QO44" s="226"/>
      <c r="QP44" s="226"/>
      <c r="QQ44" s="226"/>
      <c r="QR44" s="226"/>
      <c r="QS44" s="226"/>
      <c r="QT44" s="226"/>
      <c r="QU44" s="226"/>
      <c r="QV44" s="226"/>
      <c r="QW44" s="226"/>
      <c r="QX44" s="226"/>
      <c r="QY44" s="226"/>
      <c r="QZ44" s="226"/>
      <c r="RA44" s="226"/>
      <c r="RB44" s="226"/>
      <c r="RC44" s="226"/>
      <c r="RD44" s="226"/>
      <c r="RE44" s="226"/>
      <c r="RF44" s="226"/>
      <c r="RG44" s="226"/>
      <c r="RH44" s="226"/>
      <c r="RI44" s="226"/>
      <c r="RJ44" s="226"/>
      <c r="RK44" s="226"/>
      <c r="RL44" s="226"/>
      <c r="RM44" s="226"/>
      <c r="RN44" s="226"/>
      <c r="RO44" s="226"/>
      <c r="RP44" s="226"/>
      <c r="RQ44" s="226"/>
      <c r="RR44" s="226"/>
      <c r="RS44" s="226"/>
      <c r="RT44" s="226"/>
      <c r="RU44" s="226"/>
      <c r="RV44" s="226"/>
      <c r="RW44" s="226"/>
      <c r="RX44" s="226"/>
      <c r="RY44" s="226"/>
      <c r="RZ44" s="226"/>
      <c r="SA44" s="226"/>
      <c r="SB44" s="226"/>
      <c r="SC44" s="226"/>
      <c r="SD44" s="226"/>
      <c r="SE44" s="226"/>
      <c r="SF44" s="226"/>
      <c r="SG44" s="226"/>
      <c r="SH44" s="226"/>
      <c r="SI44" s="226"/>
      <c r="SJ44" s="226"/>
      <c r="SK44" s="226"/>
      <c r="SL44" s="226"/>
      <c r="SM44" s="226"/>
      <c r="SN44" s="226"/>
      <c r="SO44" s="226"/>
      <c r="SP44" s="226"/>
      <c r="SQ44" s="226"/>
      <c r="SR44" s="226"/>
      <c r="SS44" s="226"/>
      <c r="ST44" s="226"/>
      <c r="SU44" s="226"/>
      <c r="SV44" s="226"/>
      <c r="SW44" s="226"/>
      <c r="SX44" s="226"/>
      <c r="SY44" s="226"/>
      <c r="SZ44" s="226"/>
      <c r="TA44" s="226"/>
      <c r="TB44" s="226"/>
      <c r="TC44" s="226"/>
      <c r="TD44" s="226"/>
      <c r="TE44" s="226"/>
      <c r="TF44" s="226"/>
      <c r="TG44" s="226"/>
      <c r="TH44" s="226"/>
      <c r="TI44" s="226"/>
      <c r="TJ44" s="226"/>
      <c r="TK44" s="226"/>
      <c r="TL44" s="226"/>
      <c r="TM44" s="226"/>
      <c r="TN44" s="226"/>
      <c r="TO44" s="226"/>
      <c r="TP44" s="226"/>
      <c r="TQ44" s="226"/>
      <c r="TR44" s="226"/>
      <c r="TS44" s="226"/>
      <c r="TT44" s="226"/>
      <c r="TU44" s="226"/>
      <c r="TV44" s="226"/>
      <c r="TW44" s="226"/>
      <c r="TX44" s="226"/>
      <c r="TY44" s="226"/>
      <c r="TZ44" s="226"/>
      <c r="UA44" s="226"/>
      <c r="UB44" s="226"/>
      <c r="UC44" s="226"/>
      <c r="UD44" s="226"/>
      <c r="UE44" s="226"/>
      <c r="UF44" s="226"/>
      <c r="UG44" s="226"/>
      <c r="UH44" s="226"/>
      <c r="UI44" s="226"/>
      <c r="UJ44" s="226"/>
      <c r="UK44" s="226"/>
      <c r="UL44" s="226"/>
      <c r="UM44" s="226"/>
      <c r="UN44" s="226"/>
      <c r="UO44" s="226"/>
      <c r="UP44" s="226"/>
      <c r="UQ44" s="226"/>
      <c r="UR44" s="226"/>
      <c r="US44" s="226"/>
      <c r="UT44" s="226"/>
      <c r="UU44" s="226"/>
      <c r="UV44" s="226"/>
      <c r="UW44" s="226"/>
      <c r="UX44" s="226"/>
      <c r="UY44" s="226"/>
      <c r="UZ44" s="226"/>
      <c r="VA44" s="226"/>
      <c r="VB44" s="226"/>
      <c r="VC44" s="226"/>
      <c r="VD44" s="226"/>
      <c r="VE44" s="226"/>
      <c r="VF44" s="226"/>
      <c r="VG44" s="226"/>
      <c r="VH44" s="226"/>
      <c r="VI44" s="226"/>
      <c r="VJ44" s="226"/>
      <c r="VK44" s="226"/>
      <c r="VL44" s="226"/>
      <c r="VM44" s="226"/>
      <c r="VN44" s="226"/>
      <c r="VO44" s="226"/>
      <c r="VP44" s="226"/>
      <c r="VQ44" s="226"/>
      <c r="VR44" s="226"/>
      <c r="VS44" s="226"/>
      <c r="VT44" s="226"/>
      <c r="VU44" s="226"/>
      <c r="VV44" s="226"/>
      <c r="VW44" s="226"/>
      <c r="VX44" s="226"/>
      <c r="VY44" s="226"/>
      <c r="VZ44" s="226"/>
      <c r="WA44" s="226"/>
      <c r="WB44" s="226"/>
      <c r="WC44" s="226"/>
      <c r="WD44" s="226"/>
      <c r="WE44" s="226"/>
      <c r="WF44" s="226"/>
      <c r="WG44" s="226"/>
      <c r="WH44" s="226"/>
      <c r="WI44" s="226"/>
      <c r="WJ44" s="226"/>
      <c r="WK44" s="226"/>
      <c r="WL44" s="226"/>
      <c r="WM44" s="226"/>
      <c r="WN44" s="226"/>
      <c r="WO44" s="226"/>
      <c r="WP44" s="226"/>
      <c r="WQ44" s="226"/>
      <c r="WR44" s="226"/>
      <c r="WS44" s="226"/>
      <c r="WT44" s="226"/>
      <c r="WU44" s="226"/>
      <c r="WV44" s="226"/>
      <c r="WW44" s="226"/>
      <c r="WX44" s="226"/>
      <c r="WY44" s="226"/>
      <c r="WZ44" s="226"/>
      <c r="XA44" s="226"/>
      <c r="XB44" s="226"/>
      <c r="XC44" s="226"/>
      <c r="XD44" s="226"/>
      <c r="XE44" s="226"/>
      <c r="XF44" s="226"/>
      <c r="XG44" s="226"/>
      <c r="XH44" s="226"/>
      <c r="XI44" s="226"/>
      <c r="XJ44" s="226"/>
      <c r="XK44" s="226"/>
      <c r="XL44" s="226"/>
      <c r="XM44" s="226"/>
      <c r="XN44" s="226"/>
      <c r="XO44" s="226"/>
      <c r="XP44" s="226"/>
      <c r="XQ44" s="226"/>
      <c r="XR44" s="226"/>
      <c r="XS44" s="226"/>
      <c r="XT44" s="226"/>
      <c r="XU44" s="226"/>
      <c r="XV44" s="226"/>
      <c r="XW44" s="226"/>
      <c r="XX44" s="226"/>
      <c r="XY44" s="226"/>
      <c r="XZ44" s="226"/>
      <c r="YA44" s="226"/>
      <c r="YB44" s="226"/>
      <c r="YC44" s="226"/>
      <c r="YD44" s="226"/>
      <c r="YE44" s="226"/>
      <c r="YF44" s="226"/>
      <c r="YG44" s="226"/>
      <c r="YH44" s="226"/>
      <c r="YI44" s="226"/>
      <c r="YJ44" s="226"/>
      <c r="YK44" s="226"/>
      <c r="YL44" s="226"/>
      <c r="YM44" s="226"/>
      <c r="YN44" s="226"/>
      <c r="YO44" s="226"/>
      <c r="YP44" s="226"/>
      <c r="YQ44" s="226"/>
      <c r="YR44" s="226"/>
      <c r="YS44" s="226"/>
      <c r="YT44" s="226"/>
      <c r="YU44" s="226"/>
      <c r="YV44" s="226"/>
      <c r="YW44" s="226"/>
      <c r="YX44" s="226"/>
      <c r="YY44" s="226"/>
      <c r="YZ44" s="226"/>
      <c r="ZA44" s="226"/>
      <c r="ZB44" s="226"/>
      <c r="ZC44" s="226"/>
      <c r="ZD44" s="226"/>
      <c r="ZE44" s="226"/>
      <c r="ZF44" s="226"/>
      <c r="ZG44" s="226"/>
      <c r="ZH44" s="226"/>
      <c r="ZI44" s="226"/>
      <c r="ZJ44" s="226"/>
      <c r="ZK44" s="226"/>
      <c r="ZL44" s="226"/>
      <c r="ZM44" s="226"/>
      <c r="ZN44" s="226"/>
      <c r="ZO44" s="226"/>
      <c r="ZP44" s="226"/>
      <c r="ZQ44" s="226"/>
      <c r="ZR44" s="226"/>
      <c r="ZS44" s="226"/>
      <c r="ZT44" s="226"/>
      <c r="ZU44" s="226"/>
      <c r="ZV44" s="226"/>
      <c r="ZW44" s="226"/>
      <c r="ZX44" s="226"/>
      <c r="ZY44" s="226"/>
      <c r="ZZ44" s="226"/>
      <c r="AAA44" s="226"/>
      <c r="AAB44" s="226"/>
      <c r="AAC44" s="226"/>
      <c r="AAD44" s="226"/>
      <c r="AAE44" s="226"/>
      <c r="AAF44" s="226"/>
      <c r="AAG44" s="226"/>
      <c r="AAH44" s="226"/>
      <c r="AAI44" s="226"/>
      <c r="AAJ44" s="226"/>
      <c r="AAK44" s="226"/>
      <c r="AAL44" s="226"/>
      <c r="AAM44" s="226"/>
      <c r="AAN44" s="226"/>
      <c r="AAO44" s="226"/>
      <c r="AAP44" s="226"/>
      <c r="AAQ44" s="226"/>
      <c r="AAR44" s="226"/>
      <c r="AAS44" s="226"/>
      <c r="AAT44" s="226"/>
      <c r="AAU44" s="226"/>
      <c r="AAV44" s="226"/>
      <c r="AAW44" s="226"/>
      <c r="AAX44" s="226"/>
      <c r="AAY44" s="226"/>
      <c r="AAZ44" s="226"/>
      <c r="ABA44" s="226"/>
      <c r="ABB44" s="226"/>
      <c r="ABC44" s="226"/>
      <c r="ABD44" s="226"/>
      <c r="ABE44" s="226"/>
      <c r="ABF44" s="226"/>
      <c r="ABG44" s="226"/>
      <c r="ABH44" s="226"/>
      <c r="ABI44" s="226"/>
      <c r="ABJ44" s="226"/>
      <c r="ABK44" s="226"/>
      <c r="ABL44" s="226"/>
      <c r="ABM44" s="226"/>
      <c r="ABN44" s="226"/>
      <c r="ABO44" s="226"/>
      <c r="ABP44" s="226"/>
      <c r="ABQ44" s="226"/>
      <c r="ABR44" s="226"/>
      <c r="ABS44" s="226"/>
      <c r="ABT44" s="226"/>
      <c r="ABU44" s="226"/>
      <c r="ABV44" s="226"/>
      <c r="ABW44" s="226"/>
      <c r="ABX44" s="226"/>
      <c r="ABY44" s="226"/>
      <c r="ABZ44" s="226"/>
      <c r="ACA44" s="226"/>
      <c r="ACB44" s="226"/>
      <c r="ACC44" s="226"/>
      <c r="ACD44" s="226"/>
      <c r="ACE44" s="226"/>
      <c r="ACF44" s="226"/>
      <c r="ACG44" s="226"/>
      <c r="ACH44" s="226"/>
      <c r="ACI44" s="226"/>
      <c r="ACJ44" s="226"/>
      <c r="ACK44" s="226"/>
      <c r="ACL44" s="226"/>
      <c r="ACM44" s="226"/>
      <c r="ACN44" s="226"/>
      <c r="ACO44" s="226"/>
      <c r="ACP44" s="226"/>
      <c r="ACQ44" s="226"/>
      <c r="ACR44" s="226"/>
      <c r="ACS44" s="226"/>
      <c r="ACT44" s="226"/>
      <c r="ACU44" s="226"/>
      <c r="ACV44" s="226"/>
      <c r="ACW44" s="226"/>
      <c r="ACX44" s="226"/>
      <c r="ACY44" s="226"/>
      <c r="ACZ44" s="226"/>
      <c r="ADA44" s="226"/>
      <c r="ADB44" s="226"/>
      <c r="ADC44" s="226"/>
      <c r="ADD44" s="226"/>
      <c r="ADE44" s="226"/>
      <c r="ADF44" s="226"/>
      <c r="ADG44" s="226"/>
      <c r="ADH44" s="226"/>
      <c r="ADI44" s="226"/>
      <c r="ADJ44" s="226"/>
      <c r="ADK44" s="226"/>
      <c r="ADL44" s="226"/>
      <c r="ADM44" s="226"/>
      <c r="ADN44" s="226"/>
      <c r="ADO44" s="226"/>
      <c r="ADP44" s="226"/>
      <c r="ADQ44" s="226"/>
      <c r="ADR44" s="226"/>
      <c r="ADS44" s="226"/>
      <c r="ADT44" s="226"/>
      <c r="ADU44" s="226"/>
      <c r="ADV44" s="226"/>
      <c r="ADW44" s="226"/>
      <c r="ADX44" s="226"/>
      <c r="ADY44" s="226"/>
      <c r="ADZ44" s="226"/>
      <c r="AEA44" s="226"/>
      <c r="AEB44" s="226"/>
      <c r="AEC44" s="226"/>
      <c r="AED44" s="226"/>
      <c r="AEE44" s="226"/>
      <c r="AEF44" s="226"/>
      <c r="AEG44" s="226"/>
      <c r="AEH44" s="226"/>
      <c r="AEI44" s="226"/>
      <c r="AEJ44" s="226"/>
      <c r="AEK44" s="226"/>
      <c r="AEL44" s="226"/>
      <c r="AEM44" s="226"/>
      <c r="AEN44" s="226"/>
      <c r="AEO44" s="226"/>
      <c r="AEP44" s="226"/>
      <c r="AEQ44" s="226"/>
      <c r="AER44" s="226"/>
      <c r="AES44" s="226"/>
      <c r="AET44" s="226"/>
      <c r="AEU44" s="226"/>
      <c r="AEV44" s="226"/>
      <c r="AEW44" s="226"/>
      <c r="AEX44" s="226"/>
      <c r="AEY44" s="226"/>
      <c r="AEZ44" s="226"/>
      <c r="AFA44" s="226"/>
      <c r="AFB44" s="226"/>
      <c r="AFC44" s="226"/>
      <c r="AFD44" s="226"/>
      <c r="AFE44" s="226"/>
      <c r="AFF44" s="226"/>
      <c r="AFG44" s="226"/>
      <c r="AFH44" s="226"/>
      <c r="AFI44" s="226"/>
      <c r="AFJ44" s="226"/>
      <c r="AFK44" s="226"/>
      <c r="AFL44" s="226"/>
      <c r="AFM44" s="226"/>
      <c r="AFN44" s="226"/>
      <c r="AFO44" s="226"/>
      <c r="AFP44" s="226"/>
      <c r="AFQ44" s="226"/>
      <c r="AFR44" s="226"/>
      <c r="AFS44" s="226"/>
      <c r="AFT44" s="226"/>
      <c r="AFU44" s="226"/>
      <c r="AFV44" s="226"/>
      <c r="AFW44" s="226"/>
      <c r="AFX44" s="226"/>
      <c r="AFY44" s="226"/>
      <c r="AFZ44" s="226"/>
      <c r="AGA44" s="226"/>
      <c r="AGB44" s="226"/>
      <c r="AGC44" s="226"/>
      <c r="AGD44" s="226"/>
      <c r="AGE44" s="226"/>
      <c r="AGF44" s="226"/>
      <c r="AGG44" s="226"/>
      <c r="AGH44" s="226"/>
      <c r="AGI44" s="226"/>
      <c r="AGJ44" s="226"/>
      <c r="AGK44" s="226"/>
      <c r="AGL44" s="226"/>
      <c r="AGM44" s="226"/>
      <c r="AGN44" s="226"/>
      <c r="AGO44" s="226"/>
      <c r="AGP44" s="226"/>
      <c r="AGQ44" s="226"/>
      <c r="AGR44" s="226"/>
      <c r="AGS44" s="226"/>
      <c r="AGT44" s="226"/>
      <c r="AGU44" s="226"/>
      <c r="AGV44" s="226"/>
      <c r="AGW44" s="226"/>
      <c r="AGX44" s="226"/>
      <c r="AGY44" s="226"/>
      <c r="AGZ44" s="226"/>
      <c r="AHA44" s="226"/>
      <c r="AHB44" s="226"/>
      <c r="AHC44" s="226"/>
      <c r="AHD44" s="226"/>
      <c r="AHE44" s="226"/>
      <c r="AHF44" s="226"/>
      <c r="AHG44" s="226"/>
      <c r="AHH44" s="226"/>
      <c r="AHI44" s="226"/>
      <c r="AHJ44" s="226"/>
      <c r="AHK44" s="226"/>
      <c r="AHL44" s="226"/>
      <c r="AHM44" s="226"/>
      <c r="AHN44" s="226"/>
      <c r="AHO44" s="226"/>
      <c r="AHP44" s="226"/>
      <c r="AHQ44" s="226"/>
      <c r="AHR44" s="226"/>
      <c r="AHS44" s="226"/>
      <c r="AHT44" s="226"/>
      <c r="AHU44" s="226"/>
      <c r="AHV44" s="226"/>
      <c r="AHW44" s="226"/>
      <c r="AHX44" s="226"/>
      <c r="AHY44" s="226"/>
      <c r="AHZ44" s="226"/>
      <c r="AIA44" s="226"/>
      <c r="AIB44" s="226"/>
      <c r="AIC44" s="226"/>
      <c r="AID44" s="226"/>
      <c r="AIE44" s="226"/>
      <c r="AIF44" s="226"/>
      <c r="AIG44" s="226"/>
      <c r="AIH44" s="226"/>
      <c r="AII44" s="226"/>
      <c r="AIJ44" s="226"/>
      <c r="AIK44" s="226"/>
      <c r="AIL44" s="226"/>
      <c r="AIM44" s="226"/>
      <c r="AIN44" s="226"/>
      <c r="AIO44" s="226"/>
      <c r="AIP44" s="226"/>
      <c r="AIQ44" s="226"/>
      <c r="AIR44" s="226"/>
      <c r="AIS44" s="226"/>
      <c r="AIT44" s="226"/>
      <c r="AIU44" s="226"/>
      <c r="AIV44" s="226"/>
      <c r="AIW44" s="226"/>
      <c r="AIX44" s="226"/>
      <c r="AIY44" s="226"/>
      <c r="AIZ44" s="226"/>
      <c r="AJA44" s="226"/>
      <c r="AJB44" s="226"/>
      <c r="AJC44" s="226"/>
      <c r="AJD44" s="226"/>
      <c r="AJE44" s="226"/>
      <c r="AJF44" s="226"/>
      <c r="AJG44" s="226"/>
      <c r="AJH44" s="226"/>
      <c r="AJI44" s="226"/>
      <c r="AJJ44" s="226"/>
      <c r="AJK44" s="226"/>
      <c r="AJL44" s="226"/>
      <c r="AJM44" s="226"/>
      <c r="AJN44" s="226"/>
      <c r="AJO44" s="226"/>
      <c r="AJP44" s="226"/>
      <c r="AJQ44" s="226"/>
      <c r="AJR44" s="226"/>
      <c r="AJS44" s="226"/>
      <c r="AJT44" s="226"/>
      <c r="AJU44" s="226"/>
      <c r="AJV44" s="226"/>
      <c r="AJW44" s="226"/>
      <c r="AJX44" s="226"/>
      <c r="AJY44" s="226"/>
      <c r="AJZ44" s="226"/>
      <c r="AKA44" s="226"/>
      <c r="AKB44" s="226"/>
      <c r="AKC44" s="226"/>
      <c r="AKD44" s="226"/>
      <c r="AKE44" s="226"/>
      <c r="AKF44" s="226"/>
      <c r="AKG44" s="226"/>
      <c r="AKH44" s="226"/>
      <c r="AKI44" s="226"/>
      <c r="AKJ44" s="226"/>
      <c r="AKK44" s="226"/>
      <c r="AKL44" s="226"/>
      <c r="AKM44" s="226"/>
      <c r="AKN44" s="226"/>
      <c r="AKO44" s="226"/>
      <c r="AKP44" s="226"/>
      <c r="AKQ44" s="226"/>
      <c r="AKR44" s="226"/>
      <c r="AKS44" s="226"/>
      <c r="AKT44" s="226"/>
      <c r="AKU44" s="226"/>
      <c r="AKV44" s="226"/>
      <c r="AKW44" s="226"/>
      <c r="AKX44" s="226"/>
      <c r="AKY44" s="226"/>
      <c r="AKZ44" s="226"/>
      <c r="ALA44" s="226"/>
      <c r="ALB44" s="226"/>
      <c r="ALC44" s="226"/>
      <c r="ALD44" s="226"/>
      <c r="ALE44" s="226"/>
      <c r="ALF44" s="226"/>
      <c r="ALG44" s="226"/>
      <c r="ALH44" s="226"/>
      <c r="ALI44" s="226"/>
      <c r="ALJ44" s="226"/>
      <c r="ALK44" s="226"/>
      <c r="ALL44" s="226"/>
      <c r="ALM44" s="226"/>
      <c r="ALN44" s="226"/>
      <c r="ALO44" s="226"/>
      <c r="ALP44" s="226"/>
      <c r="ALQ44" s="226"/>
      <c r="ALR44" s="226"/>
      <c r="ALS44" s="226"/>
      <c r="ALT44" s="226"/>
      <c r="ALU44" s="226"/>
      <c r="ALV44" s="226"/>
      <c r="ALW44" s="226"/>
      <c r="ALX44" s="226"/>
      <c r="ALY44" s="226"/>
      <c r="ALZ44" s="226"/>
      <c r="AMA44" s="226"/>
      <c r="AMB44" s="226"/>
      <c r="AMC44" s="226"/>
      <c r="AMD44" s="226"/>
      <c r="AME44" s="226"/>
      <c r="AMF44" s="226"/>
      <c r="AMG44" s="226"/>
      <c r="AMH44" s="226"/>
      <c r="AMI44" s="226"/>
      <c r="AMJ44" s="226"/>
      <c r="AMK44" s="226"/>
      <c r="AML44" s="226"/>
      <c r="AMM44" s="226"/>
      <c r="AMN44" s="226"/>
      <c r="AMO44" s="226"/>
      <c r="AMP44" s="226"/>
      <c r="AMQ44" s="226"/>
      <c r="AMR44" s="226"/>
      <c r="AMS44" s="226"/>
      <c r="AMT44" s="226"/>
      <c r="AMU44" s="226"/>
      <c r="AMV44" s="226"/>
      <c r="AMW44" s="226"/>
      <c r="AMX44" s="226"/>
      <c r="AMY44" s="226"/>
      <c r="AMZ44" s="226"/>
      <c r="ANA44" s="226"/>
      <c r="ANB44" s="226"/>
      <c r="ANC44" s="226"/>
      <c r="AND44" s="226"/>
      <c r="ANE44" s="226"/>
      <c r="ANF44" s="226"/>
      <c r="ANG44" s="226"/>
      <c r="ANH44" s="226"/>
      <c r="ANI44" s="226"/>
      <c r="ANJ44" s="226"/>
      <c r="ANK44" s="226"/>
      <c r="ANL44" s="226"/>
      <c r="ANM44" s="226"/>
      <c r="ANN44" s="226"/>
      <c r="ANO44" s="226"/>
      <c r="ANP44" s="226"/>
      <c r="ANQ44" s="226"/>
      <c r="ANR44" s="226"/>
      <c r="ANS44" s="226"/>
      <c r="ANT44" s="226"/>
      <c r="ANU44" s="226"/>
      <c r="ANV44" s="226"/>
      <c r="ANW44" s="226"/>
      <c r="ANX44" s="226"/>
      <c r="ANY44" s="226"/>
      <c r="ANZ44" s="226"/>
      <c r="AOA44" s="226"/>
      <c r="AOB44" s="226"/>
      <c r="AOC44" s="226"/>
      <c r="AOD44" s="226"/>
      <c r="AOE44" s="226"/>
      <c r="AOF44" s="226"/>
      <c r="AOG44" s="226"/>
      <c r="AOH44" s="226"/>
      <c r="AOI44" s="226"/>
      <c r="AOJ44" s="226"/>
      <c r="AOK44" s="226"/>
      <c r="AOL44" s="226"/>
      <c r="AOM44" s="226"/>
      <c r="AON44" s="226"/>
      <c r="AOO44" s="226"/>
      <c r="AOP44" s="226"/>
      <c r="AOQ44" s="226"/>
      <c r="AOR44" s="226"/>
      <c r="AOS44" s="226"/>
      <c r="AOT44" s="226"/>
      <c r="AOU44" s="226"/>
      <c r="AOV44" s="226"/>
      <c r="AOW44" s="226"/>
      <c r="AOX44" s="226"/>
      <c r="AOY44" s="226"/>
      <c r="AOZ44" s="226"/>
      <c r="APA44" s="226"/>
      <c r="APB44" s="226"/>
      <c r="APC44" s="226"/>
      <c r="APD44" s="226"/>
      <c r="APE44" s="226"/>
      <c r="APF44" s="226"/>
      <c r="APG44" s="226"/>
      <c r="APH44" s="226"/>
      <c r="API44" s="226"/>
      <c r="APJ44" s="226"/>
      <c r="APK44" s="226"/>
      <c r="APL44" s="226"/>
      <c r="APM44" s="226"/>
      <c r="APN44" s="226"/>
      <c r="APO44" s="226"/>
      <c r="APP44" s="226"/>
      <c r="APQ44" s="226"/>
      <c r="APR44" s="226"/>
      <c r="APS44" s="226"/>
      <c r="APT44" s="226"/>
      <c r="APU44" s="226"/>
      <c r="APV44" s="226"/>
      <c r="APW44" s="226"/>
      <c r="APX44" s="226"/>
      <c r="APY44" s="226"/>
      <c r="APZ44" s="226"/>
      <c r="AQA44" s="226"/>
      <c r="AQB44" s="226"/>
      <c r="AQC44" s="226"/>
      <c r="AQD44" s="226"/>
      <c r="AQE44" s="226"/>
      <c r="AQF44" s="226"/>
      <c r="AQG44" s="226"/>
      <c r="AQH44" s="226"/>
      <c r="AQI44" s="226"/>
      <c r="AQJ44" s="226"/>
      <c r="AQK44" s="226"/>
      <c r="AQL44" s="226"/>
      <c r="AQM44" s="226"/>
      <c r="AQN44" s="226"/>
      <c r="AQO44" s="226"/>
      <c r="AQP44" s="226"/>
      <c r="AQQ44" s="226"/>
      <c r="AQR44" s="226"/>
      <c r="AQS44" s="226"/>
      <c r="AQT44" s="226"/>
      <c r="AQU44" s="226"/>
      <c r="AQV44" s="226"/>
      <c r="AQW44" s="226"/>
      <c r="AQX44" s="226"/>
      <c r="AQY44" s="226"/>
      <c r="AQZ44" s="226"/>
      <c r="ARA44" s="226"/>
      <c r="ARB44" s="226"/>
      <c r="ARC44" s="226"/>
      <c r="ARD44" s="226"/>
      <c r="ARE44" s="226"/>
      <c r="ARF44" s="226"/>
      <c r="ARG44" s="226"/>
      <c r="ARH44" s="226"/>
      <c r="ARI44" s="226"/>
      <c r="ARJ44" s="226"/>
      <c r="ARK44" s="226"/>
      <c r="ARL44" s="226"/>
      <c r="ARM44" s="226"/>
      <c r="ARN44" s="226"/>
      <c r="ARO44" s="226"/>
      <c r="ARP44" s="226"/>
      <c r="ARQ44" s="226"/>
      <c r="ARR44" s="226"/>
      <c r="ARS44" s="226"/>
      <c r="ART44" s="226"/>
      <c r="ARU44" s="226"/>
      <c r="ARV44" s="226"/>
      <c r="ARW44" s="226"/>
      <c r="ARX44" s="226"/>
      <c r="ARY44" s="226"/>
      <c r="ARZ44" s="226"/>
      <c r="ASA44" s="226"/>
      <c r="ASB44" s="226"/>
      <c r="ASC44" s="226"/>
      <c r="ASD44" s="226"/>
      <c r="ASE44" s="226"/>
      <c r="ASF44" s="226"/>
      <c r="ASG44" s="226"/>
      <c r="ASH44" s="226"/>
      <c r="ASI44" s="226"/>
      <c r="ASJ44" s="226"/>
      <c r="ASK44" s="226"/>
      <c r="ASL44" s="226"/>
      <c r="ASM44" s="226"/>
      <c r="ASN44" s="226"/>
      <c r="ASO44" s="226"/>
      <c r="ASP44" s="226"/>
      <c r="ASQ44" s="226"/>
      <c r="ASR44" s="226"/>
      <c r="ASS44" s="226"/>
      <c r="AST44" s="226"/>
      <c r="ASU44" s="226"/>
      <c r="ASV44" s="226"/>
      <c r="ASW44" s="226"/>
      <c r="ASX44" s="226"/>
      <c r="ASY44" s="226"/>
      <c r="ASZ44" s="226"/>
      <c r="ATA44" s="226"/>
      <c r="ATB44" s="226"/>
      <c r="ATC44" s="226"/>
      <c r="ATD44" s="226"/>
      <c r="ATE44" s="226"/>
      <c r="ATF44" s="226"/>
      <c r="ATG44" s="226"/>
      <c r="ATH44" s="226"/>
      <c r="ATI44" s="226"/>
      <c r="ATJ44" s="226"/>
      <c r="ATK44" s="226"/>
      <c r="ATL44" s="226"/>
      <c r="ATM44" s="226"/>
      <c r="ATN44" s="226"/>
      <c r="ATO44" s="226"/>
      <c r="ATP44" s="226"/>
      <c r="ATQ44" s="226"/>
      <c r="ATR44" s="226"/>
      <c r="ATS44" s="226"/>
      <c r="ATT44" s="226"/>
      <c r="ATU44" s="226"/>
      <c r="ATV44" s="226"/>
      <c r="ATW44" s="226"/>
      <c r="ATX44" s="226"/>
      <c r="ATY44" s="226"/>
      <c r="ATZ44" s="226"/>
      <c r="AUA44" s="226"/>
      <c r="AUB44" s="226"/>
      <c r="AUC44" s="226"/>
      <c r="AUD44" s="226"/>
      <c r="AUE44" s="226"/>
      <c r="AUF44" s="226"/>
      <c r="AUG44" s="226"/>
      <c r="AUH44" s="226"/>
      <c r="AUI44" s="226"/>
      <c r="AUJ44" s="226"/>
      <c r="AUK44" s="226"/>
      <c r="AUL44" s="226"/>
      <c r="AUM44" s="226"/>
      <c r="AUN44" s="226"/>
      <c r="AUO44" s="226"/>
      <c r="AUP44" s="226"/>
      <c r="AUQ44" s="226"/>
      <c r="AUR44" s="226"/>
      <c r="AUS44" s="226"/>
      <c r="AUT44" s="226"/>
      <c r="AUU44" s="226"/>
      <c r="AUV44" s="226"/>
      <c r="AUW44" s="226"/>
      <c r="AUX44" s="226"/>
      <c r="AUY44" s="226"/>
      <c r="AUZ44" s="226"/>
      <c r="AVA44" s="226"/>
      <c r="AVB44" s="226"/>
      <c r="AVC44" s="226"/>
      <c r="AVD44" s="226"/>
      <c r="AVE44" s="226"/>
      <c r="AVF44" s="226"/>
      <c r="AVG44" s="226"/>
      <c r="AVH44" s="226"/>
      <c r="AVI44" s="226"/>
      <c r="AVJ44" s="226"/>
      <c r="AVK44" s="226"/>
      <c r="AVL44" s="226"/>
      <c r="AVM44" s="226"/>
      <c r="AVN44" s="226"/>
      <c r="AVO44" s="226"/>
      <c r="AVP44" s="226"/>
      <c r="AVQ44" s="226"/>
      <c r="AVR44" s="226"/>
      <c r="AVS44" s="226"/>
      <c r="AVT44" s="226"/>
      <c r="AVU44" s="226"/>
      <c r="AVV44" s="226"/>
      <c r="AVW44" s="226"/>
      <c r="AVX44" s="226"/>
      <c r="AVY44" s="226"/>
      <c r="AVZ44" s="226"/>
      <c r="AWA44" s="226"/>
      <c r="AWB44" s="226"/>
      <c r="AWC44" s="226"/>
      <c r="AWD44" s="226"/>
      <c r="AWE44" s="226"/>
      <c r="AWF44" s="226"/>
      <c r="AWG44" s="226"/>
      <c r="AWH44" s="226"/>
      <c r="AWI44" s="226"/>
      <c r="AWJ44" s="226"/>
      <c r="AWK44" s="226"/>
      <c r="AWL44" s="226"/>
      <c r="AWM44" s="226"/>
      <c r="AWN44" s="226"/>
      <c r="AWO44" s="226"/>
      <c r="AWP44" s="226"/>
      <c r="AWQ44" s="226"/>
      <c r="AWR44" s="226"/>
      <c r="AWS44" s="226"/>
      <c r="AWT44" s="226"/>
      <c r="AWU44" s="226"/>
      <c r="AWV44" s="226"/>
      <c r="AWW44" s="226"/>
      <c r="AWX44" s="226"/>
      <c r="AWY44" s="226"/>
      <c r="AWZ44" s="226"/>
      <c r="AXA44" s="226"/>
      <c r="AXB44" s="226"/>
      <c r="AXC44" s="226"/>
      <c r="AXD44" s="226"/>
      <c r="AXE44" s="226"/>
      <c r="AXF44" s="226"/>
      <c r="AXG44" s="226"/>
      <c r="AXH44" s="226"/>
      <c r="AXI44" s="226"/>
      <c r="AXJ44" s="226"/>
      <c r="AXK44" s="226"/>
      <c r="AXL44" s="226"/>
      <c r="AXM44" s="226"/>
      <c r="AXN44" s="226"/>
      <c r="AXO44" s="226"/>
      <c r="AXP44" s="226"/>
      <c r="AXQ44" s="226"/>
      <c r="AXR44" s="226"/>
      <c r="AXS44" s="226"/>
      <c r="AXT44" s="226"/>
      <c r="AXU44" s="226"/>
      <c r="AXV44" s="226"/>
      <c r="AXW44" s="226"/>
      <c r="AXX44" s="226"/>
      <c r="AXY44" s="226"/>
      <c r="AXZ44" s="226"/>
      <c r="AYA44" s="226"/>
      <c r="AYB44" s="226"/>
      <c r="AYC44" s="226"/>
      <c r="AYD44" s="226"/>
      <c r="AYE44" s="226"/>
      <c r="AYF44" s="226"/>
      <c r="AYG44" s="226"/>
      <c r="AYH44" s="226"/>
      <c r="AYI44" s="226"/>
      <c r="AYJ44" s="226"/>
      <c r="AYK44" s="226"/>
      <c r="AYL44" s="226"/>
      <c r="AYM44" s="226"/>
      <c r="AYN44" s="226"/>
      <c r="AYO44" s="226"/>
      <c r="AYP44" s="226"/>
      <c r="AYQ44" s="226"/>
      <c r="AYR44" s="226"/>
      <c r="AYS44" s="226"/>
      <c r="AYT44" s="226"/>
      <c r="AYU44" s="226"/>
      <c r="AYV44" s="226"/>
      <c r="AYW44" s="226"/>
      <c r="AYX44" s="226"/>
      <c r="AYY44" s="226"/>
      <c r="AYZ44" s="226"/>
      <c r="AZA44" s="226"/>
      <c r="AZB44" s="226"/>
      <c r="AZC44" s="226"/>
      <c r="AZD44" s="226"/>
      <c r="AZE44" s="226"/>
      <c r="AZF44" s="226"/>
      <c r="AZG44" s="226"/>
      <c r="AZH44" s="226"/>
      <c r="AZI44" s="226"/>
      <c r="AZJ44" s="226"/>
      <c r="AZK44" s="226"/>
      <c r="AZL44" s="226"/>
      <c r="AZM44" s="226"/>
      <c r="AZN44" s="226"/>
      <c r="AZO44" s="226"/>
      <c r="AZP44" s="226"/>
      <c r="AZQ44" s="226"/>
      <c r="AZR44" s="226"/>
      <c r="AZS44" s="226"/>
      <c r="AZT44" s="226"/>
      <c r="AZU44" s="226"/>
      <c r="AZV44" s="226"/>
      <c r="AZW44" s="226"/>
      <c r="AZX44" s="226"/>
      <c r="AZY44" s="226"/>
      <c r="AZZ44" s="226"/>
      <c r="BAA44" s="226"/>
      <c r="BAB44" s="226"/>
      <c r="BAC44" s="226"/>
      <c r="BAD44" s="226"/>
      <c r="BAE44" s="226"/>
      <c r="BAF44" s="226"/>
      <c r="BAG44" s="226"/>
      <c r="BAH44" s="226"/>
      <c r="BAI44" s="226"/>
      <c r="BAJ44" s="226"/>
      <c r="BAK44" s="226"/>
      <c r="BAL44" s="226"/>
      <c r="BAM44" s="226"/>
      <c r="BAN44" s="226"/>
      <c r="BAO44" s="226"/>
      <c r="BAP44" s="226"/>
      <c r="BAQ44" s="226"/>
      <c r="BAR44" s="226"/>
      <c r="BAS44" s="226"/>
      <c r="BAT44" s="226"/>
      <c r="BAU44" s="226"/>
      <c r="BAV44" s="226"/>
      <c r="BAW44" s="226"/>
      <c r="BAX44" s="226"/>
      <c r="BAY44" s="226"/>
      <c r="BAZ44" s="226"/>
      <c r="BBA44" s="226"/>
      <c r="BBB44" s="226"/>
      <c r="BBC44" s="226"/>
      <c r="BBD44" s="226"/>
      <c r="BBE44" s="226"/>
      <c r="BBF44" s="226"/>
      <c r="BBG44" s="226"/>
      <c r="BBH44" s="226"/>
      <c r="BBI44" s="226"/>
      <c r="BBJ44" s="226"/>
      <c r="BBK44" s="226"/>
      <c r="BBL44" s="226"/>
      <c r="BBM44" s="226"/>
      <c r="BBN44" s="226"/>
      <c r="BBO44" s="226"/>
      <c r="BBP44" s="226"/>
      <c r="BBQ44" s="226"/>
      <c r="BBR44" s="226"/>
      <c r="BBS44" s="226"/>
      <c r="BBT44" s="226"/>
      <c r="BBU44" s="226"/>
      <c r="BBV44" s="226"/>
      <c r="BBW44" s="226"/>
      <c r="BBX44" s="226"/>
      <c r="BBY44" s="226"/>
      <c r="BBZ44" s="226"/>
      <c r="BCA44" s="226"/>
      <c r="BCB44" s="226"/>
      <c r="BCC44" s="226"/>
      <c r="BCD44" s="226"/>
      <c r="BCE44" s="226"/>
      <c r="BCF44" s="226"/>
      <c r="BCG44" s="226"/>
      <c r="BCH44" s="226"/>
      <c r="BCI44" s="226"/>
      <c r="BCJ44" s="226"/>
      <c r="BCK44" s="226"/>
      <c r="BCL44" s="226"/>
      <c r="BCM44" s="226"/>
      <c r="BCN44" s="226"/>
      <c r="BCO44" s="226"/>
      <c r="BCP44" s="226"/>
      <c r="BCQ44" s="226"/>
      <c r="BCR44" s="226"/>
      <c r="BCS44" s="226"/>
      <c r="BCT44" s="226"/>
      <c r="BCU44" s="226"/>
      <c r="BCV44" s="226"/>
      <c r="BCW44" s="226"/>
      <c r="BCX44" s="226"/>
      <c r="BCY44" s="226"/>
      <c r="BCZ44" s="226"/>
      <c r="BDA44" s="226"/>
      <c r="BDB44" s="226"/>
      <c r="BDC44" s="226"/>
      <c r="BDD44" s="226"/>
      <c r="BDE44" s="226"/>
      <c r="BDF44" s="226"/>
      <c r="BDG44" s="226"/>
      <c r="BDH44" s="226"/>
      <c r="BDI44" s="226"/>
      <c r="BDJ44" s="226"/>
      <c r="BDK44" s="226"/>
      <c r="BDL44" s="226"/>
      <c r="BDM44" s="226"/>
      <c r="BDN44" s="226"/>
      <c r="BDO44" s="226"/>
      <c r="BDP44" s="226"/>
      <c r="BDQ44" s="226"/>
      <c r="BDR44" s="226"/>
      <c r="BDS44" s="226"/>
      <c r="BDT44" s="226"/>
      <c r="BDU44" s="226"/>
      <c r="BDV44" s="226"/>
      <c r="BDW44" s="226"/>
      <c r="BDX44" s="226"/>
      <c r="BDY44" s="226"/>
      <c r="BDZ44" s="226"/>
      <c r="BEA44" s="226"/>
      <c r="BEB44" s="226"/>
      <c r="BEC44" s="226"/>
      <c r="BED44" s="226"/>
      <c r="BEE44" s="226"/>
      <c r="BEF44" s="226"/>
      <c r="BEG44" s="226"/>
      <c r="BEH44" s="226"/>
      <c r="BEI44" s="226"/>
      <c r="BEJ44" s="226"/>
      <c r="BEK44" s="226"/>
      <c r="BEL44" s="226"/>
      <c r="BEM44" s="226"/>
      <c r="BEN44" s="226"/>
      <c r="BEO44" s="226"/>
      <c r="BEP44" s="226"/>
      <c r="BEQ44" s="226"/>
      <c r="BER44" s="226"/>
      <c r="BES44" s="226"/>
      <c r="BET44" s="226"/>
      <c r="BEU44" s="226"/>
      <c r="BEV44" s="226"/>
      <c r="BEW44" s="226"/>
      <c r="BEX44" s="226"/>
      <c r="BEY44" s="226"/>
      <c r="BEZ44" s="226"/>
      <c r="BFA44" s="226"/>
      <c r="BFB44" s="226"/>
      <c r="BFC44" s="226"/>
      <c r="BFD44" s="226"/>
      <c r="BFE44" s="226"/>
      <c r="BFF44" s="226"/>
      <c r="BFG44" s="226"/>
      <c r="BFH44" s="226"/>
      <c r="BFI44" s="226"/>
      <c r="BFJ44" s="226"/>
      <c r="BFK44" s="226"/>
      <c r="BFL44" s="226"/>
      <c r="BFM44" s="226"/>
      <c r="BFN44" s="226"/>
      <c r="BFO44" s="226"/>
      <c r="BFP44" s="226"/>
      <c r="BFQ44" s="226"/>
      <c r="BFR44" s="226"/>
      <c r="BFS44" s="226"/>
      <c r="BFT44" s="226"/>
      <c r="BFU44" s="226"/>
      <c r="BFV44" s="226"/>
      <c r="BFW44" s="226"/>
      <c r="BFX44" s="226"/>
      <c r="BFY44" s="226"/>
      <c r="BFZ44" s="226"/>
      <c r="BGA44" s="226"/>
      <c r="BGB44" s="226"/>
      <c r="BGC44" s="226"/>
      <c r="BGD44" s="226"/>
      <c r="BGE44" s="226"/>
      <c r="BGF44" s="226"/>
      <c r="BGG44" s="226"/>
      <c r="BGH44" s="226"/>
      <c r="BGI44" s="226"/>
      <c r="BGJ44" s="226"/>
      <c r="BGK44" s="226"/>
      <c r="BGL44" s="226"/>
      <c r="BGM44" s="226"/>
      <c r="BGN44" s="226"/>
      <c r="BGO44" s="226"/>
      <c r="BGP44" s="226"/>
      <c r="BGQ44" s="226"/>
      <c r="BGR44" s="226"/>
      <c r="BGS44" s="226"/>
      <c r="BGT44" s="226"/>
      <c r="BGU44" s="226"/>
      <c r="BGV44" s="226"/>
      <c r="BGW44" s="226"/>
      <c r="BGX44" s="226"/>
      <c r="BGY44" s="226"/>
      <c r="BGZ44" s="226"/>
      <c r="BHA44" s="226"/>
      <c r="BHB44" s="226"/>
      <c r="BHC44" s="226"/>
      <c r="BHD44" s="226"/>
      <c r="BHE44" s="226"/>
      <c r="BHF44" s="226"/>
      <c r="BHG44" s="226"/>
      <c r="BHH44" s="226"/>
      <c r="BHI44" s="226"/>
      <c r="BHJ44" s="226"/>
      <c r="BHK44" s="226"/>
      <c r="BHL44" s="226"/>
      <c r="BHM44" s="226"/>
      <c r="BHN44" s="226"/>
      <c r="BHO44" s="226"/>
      <c r="BHP44" s="226"/>
      <c r="BHQ44" s="226"/>
      <c r="BHR44" s="226"/>
      <c r="BHS44" s="226"/>
      <c r="BHT44" s="226"/>
      <c r="BHU44" s="226"/>
      <c r="BHV44" s="226"/>
      <c r="BHW44" s="226"/>
      <c r="BHX44" s="226"/>
      <c r="BHY44" s="226"/>
      <c r="BHZ44" s="226"/>
      <c r="BIA44" s="226"/>
      <c r="BIB44" s="226"/>
      <c r="BIC44" s="226"/>
      <c r="BID44" s="226"/>
      <c r="BIE44" s="226"/>
      <c r="BIF44" s="226"/>
      <c r="BIG44" s="226"/>
      <c r="BIH44" s="226"/>
      <c r="BII44" s="226"/>
      <c r="BIJ44" s="226"/>
      <c r="BIK44" s="226"/>
      <c r="BIL44" s="226"/>
      <c r="BIM44" s="226"/>
      <c r="BIN44" s="226"/>
      <c r="BIO44" s="226"/>
      <c r="BIP44" s="226"/>
      <c r="BIQ44" s="226"/>
      <c r="BIR44" s="226"/>
      <c r="BIS44" s="226"/>
      <c r="BIT44" s="226"/>
      <c r="BIU44" s="226"/>
      <c r="BIV44" s="226"/>
      <c r="BIW44" s="226"/>
      <c r="BIX44" s="226"/>
      <c r="BIY44" s="226"/>
      <c r="BIZ44" s="226"/>
      <c r="BJA44" s="226"/>
      <c r="BJB44" s="226"/>
      <c r="BJC44" s="226"/>
      <c r="BJD44" s="226"/>
      <c r="BJE44" s="226"/>
      <c r="BJF44" s="226"/>
      <c r="BJG44" s="226"/>
      <c r="BJH44" s="226"/>
      <c r="BJI44" s="226"/>
      <c r="BJJ44" s="226"/>
      <c r="BJK44" s="226"/>
      <c r="BJL44" s="226"/>
      <c r="BJM44" s="226"/>
      <c r="BJN44" s="226"/>
      <c r="BJO44" s="226"/>
      <c r="BJP44" s="226"/>
      <c r="BJQ44" s="226"/>
      <c r="BJR44" s="226"/>
      <c r="BJS44" s="226"/>
      <c r="BJT44" s="226"/>
      <c r="BJU44" s="226"/>
      <c r="BJV44" s="226"/>
      <c r="BJW44" s="226"/>
      <c r="BJX44" s="226"/>
      <c r="BJY44" s="226"/>
      <c r="BJZ44" s="226"/>
      <c r="BKA44" s="226"/>
      <c r="BKB44" s="226"/>
      <c r="BKC44" s="226"/>
      <c r="BKD44" s="226"/>
      <c r="BKE44" s="226"/>
      <c r="BKF44" s="226"/>
      <c r="BKG44" s="226"/>
      <c r="BKH44" s="226"/>
      <c r="BKI44" s="226"/>
      <c r="BKJ44" s="226"/>
      <c r="BKK44" s="226"/>
      <c r="BKL44" s="226"/>
      <c r="BKM44" s="226"/>
      <c r="BKN44" s="226"/>
      <c r="BKO44" s="226"/>
      <c r="BKP44" s="226"/>
      <c r="BKQ44" s="226"/>
      <c r="BKR44" s="226"/>
      <c r="BKS44" s="226"/>
      <c r="BKT44" s="226"/>
      <c r="BKU44" s="226"/>
      <c r="BKV44" s="226"/>
      <c r="BKW44" s="226"/>
      <c r="BKX44" s="226"/>
      <c r="BKY44" s="226"/>
      <c r="BKZ44" s="226"/>
      <c r="BLA44" s="226"/>
      <c r="BLB44" s="226"/>
      <c r="BLC44" s="226"/>
      <c r="BLD44" s="226"/>
      <c r="BLE44" s="226"/>
      <c r="BLF44" s="226"/>
      <c r="BLG44" s="226"/>
      <c r="BLH44" s="226"/>
      <c r="BLI44" s="226"/>
      <c r="BLJ44" s="226"/>
      <c r="BLK44" s="226"/>
      <c r="BLL44" s="226"/>
      <c r="BLM44" s="226"/>
      <c r="BLN44" s="226"/>
      <c r="BLO44" s="226"/>
      <c r="BLP44" s="226"/>
      <c r="BLQ44" s="226"/>
      <c r="BLR44" s="226"/>
      <c r="BLS44" s="226"/>
      <c r="BLT44" s="226"/>
      <c r="BLU44" s="226"/>
      <c r="BLV44" s="226"/>
      <c r="BLW44" s="226"/>
      <c r="BLX44" s="226"/>
      <c r="BLY44" s="226"/>
      <c r="BLZ44" s="226"/>
      <c r="BMA44" s="226"/>
      <c r="BMB44" s="226"/>
      <c r="BMC44" s="226"/>
      <c r="BMD44" s="226"/>
      <c r="BME44" s="226"/>
      <c r="BMF44" s="226"/>
      <c r="BMG44" s="226"/>
      <c r="BMH44" s="226"/>
      <c r="BMI44" s="226"/>
      <c r="BMJ44" s="226"/>
      <c r="BMK44" s="226"/>
      <c r="BML44" s="226"/>
      <c r="BMM44" s="226"/>
      <c r="BMN44" s="226"/>
      <c r="BMO44" s="226"/>
      <c r="BMP44" s="226"/>
      <c r="BMQ44" s="226"/>
      <c r="BMR44" s="226"/>
      <c r="BMS44" s="226"/>
      <c r="BMT44" s="226"/>
      <c r="BMU44" s="226"/>
      <c r="BMV44" s="226"/>
      <c r="BMW44" s="226"/>
      <c r="BMX44" s="226"/>
      <c r="BMY44" s="226"/>
      <c r="BMZ44" s="226"/>
      <c r="BNA44" s="226"/>
      <c r="BNB44" s="226"/>
      <c r="BNC44" s="226"/>
      <c r="BND44" s="226"/>
      <c r="BNE44" s="226"/>
      <c r="BNF44" s="226"/>
      <c r="BNG44" s="226"/>
      <c r="BNH44" s="226"/>
      <c r="BNI44" s="226"/>
      <c r="BNJ44" s="226"/>
      <c r="BNK44" s="226"/>
      <c r="BNL44" s="226"/>
      <c r="BNM44" s="226"/>
      <c r="BNN44" s="226"/>
      <c r="BNO44" s="226"/>
      <c r="BNP44" s="226"/>
      <c r="BNQ44" s="226"/>
      <c r="BNR44" s="226"/>
      <c r="BNS44" s="226"/>
      <c r="BNT44" s="226"/>
      <c r="BNU44" s="226"/>
      <c r="BNV44" s="226"/>
      <c r="BNW44" s="226"/>
      <c r="BNX44" s="226"/>
      <c r="BNY44" s="226"/>
      <c r="BNZ44" s="226"/>
      <c r="BOA44" s="226"/>
      <c r="BOB44" s="226"/>
      <c r="BOC44" s="226"/>
      <c r="BOD44" s="226"/>
      <c r="BOE44" s="226"/>
      <c r="BOF44" s="226"/>
      <c r="BOG44" s="226"/>
      <c r="BOH44" s="226"/>
      <c r="BOI44" s="226"/>
      <c r="BOJ44" s="226"/>
      <c r="BOK44" s="226"/>
      <c r="BOL44" s="226"/>
      <c r="BOM44" s="226"/>
      <c r="BON44" s="226"/>
      <c r="BOO44" s="226"/>
      <c r="BOP44" s="226"/>
      <c r="BOQ44" s="226"/>
      <c r="BOR44" s="226"/>
      <c r="BOS44" s="226"/>
      <c r="BOT44" s="226"/>
      <c r="BOU44" s="226"/>
      <c r="BOV44" s="226"/>
      <c r="BOW44" s="226"/>
      <c r="BOX44" s="226"/>
      <c r="BOY44" s="226"/>
      <c r="BOZ44" s="226"/>
      <c r="BPA44" s="226"/>
      <c r="BPB44" s="226"/>
      <c r="BPC44" s="226"/>
      <c r="BPD44" s="226"/>
      <c r="BPE44" s="226"/>
      <c r="BPF44" s="226"/>
      <c r="BPG44" s="226"/>
      <c r="BPH44" s="226"/>
      <c r="BPI44" s="226"/>
      <c r="BPJ44" s="226"/>
      <c r="BPK44" s="226"/>
      <c r="BPL44" s="226"/>
      <c r="BPM44" s="226"/>
      <c r="BPN44" s="226"/>
      <c r="BPO44" s="226"/>
      <c r="BPP44" s="226"/>
      <c r="BPQ44" s="226"/>
      <c r="BPR44" s="226"/>
      <c r="BPS44" s="226"/>
      <c r="BPT44" s="226"/>
      <c r="BPU44" s="226"/>
      <c r="BPV44" s="226"/>
      <c r="BPW44" s="226"/>
      <c r="BPX44" s="226"/>
      <c r="BPY44" s="226"/>
      <c r="BPZ44" s="226"/>
      <c r="BQA44" s="226"/>
      <c r="BQB44" s="226"/>
      <c r="BQC44" s="226"/>
      <c r="BQD44" s="226"/>
      <c r="BQE44" s="226"/>
      <c r="BQF44" s="226"/>
      <c r="BQG44" s="226"/>
      <c r="BQH44" s="226"/>
      <c r="BQI44" s="226"/>
      <c r="BQJ44" s="226"/>
      <c r="BQK44" s="226"/>
      <c r="BQL44" s="226"/>
      <c r="BQM44" s="226"/>
      <c r="BQN44" s="226"/>
      <c r="BQO44" s="226"/>
      <c r="BQP44" s="226"/>
      <c r="BQQ44" s="226"/>
      <c r="BQR44" s="226"/>
      <c r="BQS44" s="226"/>
      <c r="BQT44" s="226"/>
      <c r="BQU44" s="226"/>
      <c r="BQV44" s="226"/>
      <c r="BQW44" s="226"/>
      <c r="BQX44" s="226"/>
      <c r="BQY44" s="226"/>
      <c r="BQZ44" s="226"/>
      <c r="BRA44" s="226"/>
      <c r="BRB44" s="226"/>
      <c r="BRC44" s="226"/>
      <c r="BRD44" s="226"/>
      <c r="BRE44" s="226"/>
      <c r="BRF44" s="226"/>
      <c r="BRG44" s="226"/>
      <c r="BRH44" s="226"/>
      <c r="BRI44" s="226"/>
      <c r="BRJ44" s="226"/>
      <c r="BRK44" s="226"/>
      <c r="BRL44" s="226"/>
      <c r="BRM44" s="226"/>
      <c r="BRN44" s="226"/>
      <c r="BRO44" s="226"/>
      <c r="BRP44" s="226"/>
      <c r="BRQ44" s="226"/>
      <c r="BRR44" s="226"/>
      <c r="BRS44" s="226"/>
      <c r="BRT44" s="226"/>
      <c r="BRU44" s="226"/>
      <c r="BRV44" s="226"/>
      <c r="BRW44" s="226"/>
      <c r="BRX44" s="226"/>
      <c r="BRY44" s="226"/>
      <c r="BRZ44" s="226"/>
      <c r="BSA44" s="226"/>
      <c r="BSB44" s="226"/>
      <c r="BSC44" s="226"/>
      <c r="BSD44" s="226"/>
      <c r="BSE44" s="226"/>
      <c r="BSF44" s="226"/>
      <c r="BSG44" s="226"/>
      <c r="BSH44" s="226"/>
      <c r="BSI44" s="226"/>
      <c r="BSJ44" s="226"/>
      <c r="BSK44" s="226"/>
      <c r="BSL44" s="226"/>
      <c r="BSM44" s="226"/>
      <c r="BSN44" s="226"/>
      <c r="BSO44" s="226"/>
      <c r="BSP44" s="226"/>
      <c r="BSQ44" s="226"/>
      <c r="BSR44" s="226"/>
      <c r="BSS44" s="226"/>
      <c r="BST44" s="226"/>
      <c r="BSU44" s="226"/>
      <c r="BSV44" s="226"/>
      <c r="BSW44" s="226"/>
      <c r="BSX44" s="226"/>
      <c r="BSY44" s="226"/>
      <c r="BSZ44" s="226"/>
      <c r="BTA44" s="226"/>
      <c r="BTB44" s="226"/>
      <c r="BTC44" s="226"/>
      <c r="BTD44" s="226"/>
      <c r="BTE44" s="226"/>
      <c r="BTF44" s="226"/>
      <c r="BTG44" s="226"/>
      <c r="BTH44" s="226"/>
      <c r="BTI44" s="226"/>
      <c r="BTJ44" s="226"/>
      <c r="BTK44" s="226"/>
      <c r="BTL44" s="226"/>
      <c r="BTM44" s="226"/>
      <c r="BTN44" s="226"/>
      <c r="BTO44" s="226"/>
      <c r="BTP44" s="226"/>
      <c r="BTQ44" s="226"/>
      <c r="BTR44" s="226"/>
      <c r="BTS44" s="226"/>
      <c r="BTT44" s="226"/>
      <c r="BTU44" s="226"/>
      <c r="BTV44" s="226"/>
      <c r="BTW44" s="226"/>
      <c r="BTX44" s="226"/>
      <c r="BTY44" s="226"/>
      <c r="BTZ44" s="226"/>
      <c r="BUA44" s="226"/>
      <c r="BUB44" s="226"/>
      <c r="BUC44" s="226"/>
      <c r="BUD44" s="226"/>
      <c r="BUE44" s="226"/>
      <c r="BUF44" s="226"/>
      <c r="BUG44" s="226"/>
      <c r="BUH44" s="226"/>
      <c r="BUI44" s="226"/>
      <c r="BUJ44" s="226"/>
      <c r="BUK44" s="226"/>
      <c r="BUL44" s="226"/>
      <c r="BUM44" s="226"/>
      <c r="BUN44" s="226"/>
      <c r="BUO44" s="226"/>
      <c r="BUP44" s="226"/>
      <c r="BUQ44" s="226"/>
      <c r="BUR44" s="226"/>
      <c r="BUS44" s="226"/>
      <c r="BUT44" s="226"/>
      <c r="BUU44" s="226"/>
      <c r="BUV44" s="226"/>
      <c r="BUW44" s="226"/>
      <c r="BUX44" s="226"/>
      <c r="BUY44" s="226"/>
      <c r="BUZ44" s="226"/>
      <c r="BVA44" s="226"/>
      <c r="BVB44" s="226"/>
      <c r="BVC44" s="226"/>
      <c r="BVD44" s="226"/>
      <c r="BVE44" s="226"/>
      <c r="BVF44" s="226"/>
      <c r="BVG44" s="226"/>
      <c r="BVH44" s="226"/>
      <c r="BVI44" s="226"/>
      <c r="BVJ44" s="226"/>
      <c r="BVK44" s="226"/>
      <c r="BVL44" s="226"/>
      <c r="BVM44" s="226"/>
      <c r="BVN44" s="226"/>
      <c r="BVO44" s="226"/>
      <c r="BVP44" s="226"/>
      <c r="BVQ44" s="226"/>
      <c r="BVR44" s="226"/>
      <c r="BVS44" s="226"/>
      <c r="BVT44" s="226"/>
      <c r="BVU44" s="226"/>
      <c r="BVV44" s="226"/>
      <c r="BVW44" s="226"/>
      <c r="BVX44" s="226"/>
      <c r="BVY44" s="226"/>
      <c r="BVZ44" s="226"/>
      <c r="BWA44" s="226"/>
      <c r="BWB44" s="226"/>
      <c r="BWC44" s="226"/>
      <c r="BWD44" s="226"/>
      <c r="BWE44" s="226"/>
      <c r="BWF44" s="226"/>
      <c r="BWG44" s="226"/>
      <c r="BWH44" s="226"/>
      <c r="BWI44" s="226"/>
      <c r="BWJ44" s="226"/>
      <c r="BWK44" s="226"/>
      <c r="BWL44" s="226"/>
      <c r="BWM44" s="226"/>
      <c r="BWN44" s="226"/>
      <c r="BWO44" s="226"/>
      <c r="BWP44" s="226"/>
      <c r="BWQ44" s="226"/>
      <c r="BWR44" s="226"/>
      <c r="BWS44" s="226"/>
      <c r="BWT44" s="226"/>
      <c r="BWU44" s="226"/>
      <c r="BWV44" s="226"/>
      <c r="BWW44" s="226"/>
      <c r="BWX44" s="226"/>
      <c r="BWY44" s="226"/>
      <c r="BWZ44" s="226"/>
      <c r="BXA44" s="226"/>
      <c r="BXB44" s="226"/>
      <c r="BXC44" s="226"/>
      <c r="BXD44" s="226"/>
      <c r="BXE44" s="226"/>
      <c r="BXF44" s="226"/>
      <c r="BXG44" s="226"/>
      <c r="BXH44" s="226"/>
      <c r="BXI44" s="226"/>
      <c r="BXJ44" s="226"/>
      <c r="BXK44" s="226"/>
      <c r="BXL44" s="226"/>
      <c r="BXM44" s="226"/>
      <c r="BXN44" s="226"/>
      <c r="BXO44" s="226"/>
      <c r="BXP44" s="226"/>
      <c r="BXQ44" s="226"/>
      <c r="BXR44" s="226"/>
      <c r="BXS44" s="226"/>
      <c r="BXT44" s="226"/>
      <c r="BXU44" s="226"/>
      <c r="BXV44" s="226"/>
      <c r="BXW44" s="226"/>
      <c r="BXX44" s="226"/>
      <c r="BXY44" s="226"/>
      <c r="BXZ44" s="226"/>
      <c r="BYA44" s="226"/>
      <c r="BYB44" s="226"/>
      <c r="BYC44" s="226"/>
      <c r="BYD44" s="226"/>
      <c r="BYE44" s="226"/>
      <c r="BYF44" s="226"/>
      <c r="BYG44" s="226"/>
      <c r="BYH44" s="226"/>
      <c r="BYI44" s="226"/>
      <c r="BYJ44" s="226"/>
      <c r="BYK44" s="226"/>
      <c r="BYL44" s="226"/>
      <c r="BYM44" s="226"/>
      <c r="BYN44" s="226"/>
      <c r="BYO44" s="226"/>
      <c r="BYP44" s="226"/>
      <c r="BYQ44" s="226"/>
      <c r="BYR44" s="226"/>
      <c r="BYS44" s="226"/>
      <c r="BYT44" s="226"/>
      <c r="BYU44" s="226"/>
      <c r="BYV44" s="226"/>
      <c r="BYW44" s="226"/>
      <c r="BYX44" s="226"/>
      <c r="BYY44" s="226"/>
      <c r="BYZ44" s="226"/>
      <c r="BZA44" s="226"/>
      <c r="BZB44" s="226"/>
      <c r="BZC44" s="226"/>
      <c r="BZD44" s="226"/>
      <c r="BZE44" s="226"/>
      <c r="BZF44" s="226"/>
      <c r="BZG44" s="226"/>
      <c r="BZH44" s="226"/>
      <c r="BZI44" s="226"/>
      <c r="BZJ44" s="226"/>
      <c r="BZK44" s="226"/>
      <c r="BZL44" s="226"/>
      <c r="BZM44" s="226"/>
      <c r="BZN44" s="226"/>
      <c r="BZO44" s="226"/>
      <c r="BZP44" s="226"/>
      <c r="BZQ44" s="226"/>
      <c r="BZR44" s="226"/>
      <c r="BZS44" s="226"/>
      <c r="BZT44" s="226"/>
      <c r="BZU44" s="226"/>
      <c r="BZV44" s="226"/>
      <c r="BZW44" s="226"/>
      <c r="BZX44" s="226"/>
      <c r="BZY44" s="226"/>
      <c r="BZZ44" s="226"/>
      <c r="CAA44" s="226"/>
      <c r="CAB44" s="226"/>
      <c r="CAC44" s="226"/>
      <c r="CAD44" s="226"/>
      <c r="CAE44" s="226"/>
      <c r="CAF44" s="226"/>
      <c r="CAG44" s="226"/>
      <c r="CAH44" s="226"/>
      <c r="CAI44" s="226"/>
      <c r="CAJ44" s="226"/>
      <c r="CAK44" s="226"/>
      <c r="CAL44" s="226"/>
      <c r="CAM44" s="226"/>
      <c r="CAN44" s="226"/>
      <c r="CAO44" s="226"/>
      <c r="CAP44" s="226"/>
      <c r="CAQ44" s="226"/>
      <c r="CAR44" s="226"/>
      <c r="CAS44" s="226"/>
      <c r="CAT44" s="226"/>
      <c r="CAU44" s="226"/>
      <c r="CAV44" s="226"/>
      <c r="CAW44" s="226"/>
      <c r="CAX44" s="226"/>
      <c r="CAY44" s="226"/>
      <c r="CAZ44" s="226"/>
      <c r="CBA44" s="226"/>
      <c r="CBB44" s="226"/>
      <c r="CBC44" s="226"/>
      <c r="CBD44" s="226"/>
      <c r="CBE44" s="226"/>
      <c r="CBF44" s="226"/>
      <c r="CBG44" s="226"/>
      <c r="CBH44" s="226"/>
      <c r="CBI44" s="226"/>
      <c r="CBJ44" s="226"/>
      <c r="CBK44" s="226"/>
      <c r="CBL44" s="226"/>
      <c r="CBM44" s="226"/>
      <c r="CBN44" s="226"/>
      <c r="CBO44" s="226"/>
      <c r="CBP44" s="226"/>
      <c r="CBQ44" s="226"/>
      <c r="CBR44" s="226"/>
    </row>
    <row r="45" spans="1:2098" ht="20.100000000000001" customHeight="1">
      <c r="A45" s="925"/>
      <c r="B45" s="930" t="s">
        <v>726</v>
      </c>
      <c r="C45" s="931"/>
      <c r="D45" s="931"/>
      <c r="E45" s="931"/>
      <c r="F45" s="931"/>
      <c r="G45" s="931"/>
      <c r="H45" s="931"/>
    </row>
    <row r="46" spans="1:2098" s="359" customFormat="1" ht="20.100000000000001" customHeight="1">
      <c r="A46" s="925"/>
      <c r="B46" s="928" t="s">
        <v>727</v>
      </c>
      <c r="C46" s="929"/>
      <c r="D46" s="929"/>
      <c r="E46" s="929"/>
      <c r="F46" s="929"/>
      <c r="G46" s="929"/>
      <c r="H46" s="929"/>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6"/>
      <c r="CW46" s="226"/>
      <c r="CX46" s="226"/>
      <c r="CY46" s="226"/>
      <c r="CZ46" s="226"/>
      <c r="DA46" s="226"/>
      <c r="DB46" s="226"/>
      <c r="DC46" s="226"/>
      <c r="DD46" s="226"/>
      <c r="DE46" s="226"/>
      <c r="DF46" s="226"/>
      <c r="DG46" s="226"/>
      <c r="DH46" s="226"/>
      <c r="DI46" s="226"/>
      <c r="DJ46" s="226"/>
      <c r="DK46" s="226"/>
      <c r="DL46" s="226"/>
      <c r="DM46" s="226"/>
      <c r="DN46" s="226"/>
      <c r="DO46" s="226"/>
      <c r="DP46" s="226"/>
      <c r="DQ46" s="226"/>
      <c r="DR46" s="226"/>
      <c r="DS46" s="226"/>
      <c r="DT46" s="226"/>
      <c r="DU46" s="226"/>
      <c r="DV46" s="226"/>
      <c r="DW46" s="226"/>
      <c r="DX46" s="226"/>
      <c r="DY46" s="226"/>
      <c r="DZ46" s="226"/>
      <c r="EA46" s="226"/>
      <c r="EB46" s="226"/>
      <c r="EC46" s="226"/>
      <c r="ED46" s="226"/>
      <c r="EE46" s="226"/>
      <c r="EF46" s="226"/>
      <c r="EG46" s="226"/>
      <c r="EH46" s="226"/>
      <c r="EI46" s="226"/>
      <c r="EJ46" s="226"/>
      <c r="EK46" s="226"/>
      <c r="EL46" s="226"/>
      <c r="EM46" s="226"/>
      <c r="EN46" s="226"/>
      <c r="EO46" s="226"/>
      <c r="EP46" s="226"/>
      <c r="EQ46" s="226"/>
      <c r="ER46" s="226"/>
      <c r="ES46" s="226"/>
      <c r="ET46" s="226"/>
      <c r="EU46" s="226"/>
      <c r="EV46" s="226"/>
      <c r="EW46" s="226"/>
      <c r="EX46" s="226"/>
      <c r="EY46" s="226"/>
      <c r="EZ46" s="226"/>
      <c r="FA46" s="226"/>
      <c r="FB46" s="226"/>
      <c r="FC46" s="226"/>
      <c r="FD46" s="226"/>
      <c r="FE46" s="226"/>
      <c r="FF46" s="226"/>
      <c r="FG46" s="226"/>
      <c r="FH46" s="226"/>
      <c r="FI46" s="226"/>
      <c r="FJ46" s="226"/>
      <c r="FK46" s="226"/>
      <c r="FL46" s="226"/>
      <c r="FM46" s="226"/>
      <c r="FN46" s="226"/>
      <c r="FO46" s="226"/>
      <c r="FP46" s="226"/>
      <c r="FQ46" s="226"/>
      <c r="FR46" s="226"/>
      <c r="FS46" s="226"/>
      <c r="FT46" s="226"/>
      <c r="FU46" s="226"/>
      <c r="FV46" s="226"/>
      <c r="FW46" s="226"/>
      <c r="FX46" s="226"/>
      <c r="FY46" s="226"/>
      <c r="FZ46" s="226"/>
      <c r="GA46" s="226"/>
      <c r="GB46" s="226"/>
      <c r="GC46" s="226"/>
      <c r="GD46" s="226"/>
      <c r="GE46" s="226"/>
      <c r="GF46" s="226"/>
      <c r="GG46" s="226"/>
      <c r="GH46" s="226"/>
      <c r="GI46" s="226"/>
      <c r="GJ46" s="226"/>
      <c r="GK46" s="226"/>
      <c r="GL46" s="226"/>
      <c r="GM46" s="226"/>
      <c r="GN46" s="226"/>
      <c r="GO46" s="226"/>
      <c r="GP46" s="226"/>
      <c r="GQ46" s="226"/>
      <c r="GR46" s="226"/>
      <c r="GS46" s="226"/>
      <c r="GT46" s="226"/>
      <c r="GU46" s="226"/>
      <c r="GV46" s="226"/>
      <c r="GW46" s="226"/>
      <c r="GX46" s="226"/>
      <c r="GY46" s="226"/>
      <c r="GZ46" s="226"/>
      <c r="HA46" s="226"/>
      <c r="HB46" s="226"/>
      <c r="HC46" s="226"/>
      <c r="HD46" s="226"/>
      <c r="HE46" s="226"/>
      <c r="HF46" s="226"/>
      <c r="HG46" s="226"/>
      <c r="HH46" s="226"/>
      <c r="HI46" s="226"/>
      <c r="HJ46" s="226"/>
      <c r="HK46" s="226"/>
      <c r="HL46" s="226"/>
      <c r="HM46" s="226"/>
      <c r="HN46" s="226"/>
      <c r="HO46" s="226"/>
      <c r="HP46" s="226"/>
      <c r="HQ46" s="226"/>
      <c r="HR46" s="226"/>
      <c r="HS46" s="226"/>
      <c r="HT46" s="226"/>
      <c r="HU46" s="226"/>
      <c r="HV46" s="226"/>
      <c r="HW46" s="226"/>
      <c r="HX46" s="226"/>
      <c r="HY46" s="226"/>
      <c r="HZ46" s="226"/>
      <c r="IA46" s="226"/>
      <c r="IB46" s="226"/>
      <c r="IC46" s="226"/>
      <c r="ID46" s="226"/>
      <c r="IE46" s="226"/>
      <c r="IF46" s="226"/>
      <c r="IG46" s="226"/>
      <c r="IH46" s="226"/>
      <c r="II46" s="226"/>
      <c r="IJ46" s="226"/>
      <c r="IK46" s="226"/>
      <c r="IL46" s="226"/>
      <c r="IM46" s="226"/>
      <c r="IN46" s="226"/>
      <c r="IO46" s="226"/>
      <c r="IP46" s="226"/>
      <c r="IQ46" s="226"/>
      <c r="IR46" s="226"/>
      <c r="IS46" s="226"/>
      <c r="IT46" s="226"/>
      <c r="IU46" s="226"/>
      <c r="IV46" s="226"/>
      <c r="IW46" s="226"/>
      <c r="IX46" s="226"/>
      <c r="IY46" s="226"/>
      <c r="IZ46" s="226"/>
      <c r="JA46" s="226"/>
      <c r="JB46" s="226"/>
      <c r="JC46" s="226"/>
      <c r="JD46" s="226"/>
      <c r="JE46" s="226"/>
      <c r="JF46" s="226"/>
      <c r="JG46" s="226"/>
      <c r="JH46" s="226"/>
      <c r="JI46" s="226"/>
      <c r="JJ46" s="226"/>
      <c r="JK46" s="226"/>
      <c r="JL46" s="226"/>
      <c r="JM46" s="226"/>
      <c r="JN46" s="226"/>
      <c r="JO46" s="226"/>
      <c r="JP46" s="226"/>
      <c r="JQ46" s="226"/>
      <c r="JR46" s="226"/>
      <c r="JS46" s="226"/>
      <c r="JT46" s="226"/>
      <c r="JU46" s="226"/>
      <c r="JV46" s="226"/>
      <c r="JW46" s="226"/>
      <c r="JX46" s="226"/>
      <c r="JY46" s="226"/>
      <c r="JZ46" s="226"/>
      <c r="KA46" s="226"/>
      <c r="KB46" s="226"/>
      <c r="KC46" s="226"/>
      <c r="KD46" s="226"/>
      <c r="KE46" s="226"/>
      <c r="KF46" s="226"/>
      <c r="KG46" s="226"/>
      <c r="KH46" s="226"/>
      <c r="KI46" s="226"/>
      <c r="KJ46" s="226"/>
      <c r="KK46" s="226"/>
      <c r="KL46" s="226"/>
      <c r="KM46" s="226"/>
      <c r="KN46" s="226"/>
      <c r="KO46" s="226"/>
      <c r="KP46" s="226"/>
      <c r="KQ46" s="226"/>
      <c r="KR46" s="226"/>
      <c r="KS46" s="226"/>
      <c r="KT46" s="226"/>
      <c r="KU46" s="226"/>
      <c r="KV46" s="226"/>
      <c r="KW46" s="226"/>
      <c r="KX46" s="226"/>
      <c r="KY46" s="226"/>
      <c r="KZ46" s="226"/>
      <c r="LA46" s="226"/>
      <c r="LB46" s="226"/>
      <c r="LC46" s="226"/>
      <c r="LD46" s="226"/>
      <c r="LE46" s="226"/>
      <c r="LF46" s="226"/>
      <c r="LG46" s="226"/>
      <c r="LH46" s="226"/>
      <c r="LI46" s="226"/>
      <c r="LJ46" s="226"/>
      <c r="LK46" s="226"/>
      <c r="LL46" s="226"/>
      <c r="LM46" s="226"/>
      <c r="LN46" s="226"/>
      <c r="LO46" s="226"/>
      <c r="LP46" s="226"/>
      <c r="LQ46" s="226"/>
      <c r="LR46" s="226"/>
      <c r="LS46" s="226"/>
      <c r="LT46" s="226"/>
      <c r="LU46" s="226"/>
      <c r="LV46" s="226"/>
      <c r="LW46" s="226"/>
      <c r="LX46" s="226"/>
      <c r="LY46" s="226"/>
      <c r="LZ46" s="226"/>
      <c r="MA46" s="226"/>
      <c r="MB46" s="226"/>
      <c r="MC46" s="226"/>
      <c r="MD46" s="226"/>
      <c r="ME46" s="226"/>
      <c r="MF46" s="226"/>
      <c r="MG46" s="226"/>
      <c r="MH46" s="226"/>
      <c r="MI46" s="226"/>
      <c r="MJ46" s="226"/>
      <c r="MK46" s="226"/>
      <c r="ML46" s="226"/>
      <c r="MM46" s="226"/>
      <c r="MN46" s="226"/>
      <c r="MO46" s="226"/>
      <c r="MP46" s="226"/>
      <c r="MQ46" s="226"/>
      <c r="MR46" s="226"/>
      <c r="MS46" s="226"/>
      <c r="MT46" s="226"/>
      <c r="MU46" s="226"/>
      <c r="MV46" s="226"/>
      <c r="MW46" s="226"/>
      <c r="MX46" s="226"/>
      <c r="MY46" s="226"/>
      <c r="MZ46" s="226"/>
      <c r="NA46" s="226"/>
      <c r="NB46" s="226"/>
      <c r="NC46" s="226"/>
      <c r="ND46" s="226"/>
      <c r="NE46" s="226"/>
      <c r="NF46" s="226"/>
      <c r="NG46" s="226"/>
      <c r="NH46" s="226"/>
      <c r="NI46" s="226"/>
      <c r="NJ46" s="226"/>
      <c r="NK46" s="226"/>
      <c r="NL46" s="226"/>
      <c r="NM46" s="226"/>
      <c r="NN46" s="226"/>
      <c r="NO46" s="226"/>
      <c r="NP46" s="226"/>
      <c r="NQ46" s="226"/>
      <c r="NR46" s="226"/>
      <c r="NS46" s="226"/>
      <c r="NT46" s="226"/>
      <c r="NU46" s="226"/>
      <c r="NV46" s="226"/>
      <c r="NW46" s="226"/>
      <c r="NX46" s="226"/>
      <c r="NY46" s="226"/>
      <c r="NZ46" s="226"/>
      <c r="OA46" s="226"/>
      <c r="OB46" s="226"/>
      <c r="OC46" s="226"/>
      <c r="OD46" s="226"/>
      <c r="OE46" s="226"/>
      <c r="OF46" s="226"/>
      <c r="OG46" s="226"/>
      <c r="OH46" s="226"/>
      <c r="OI46" s="226"/>
      <c r="OJ46" s="226"/>
      <c r="OK46" s="226"/>
      <c r="OL46" s="226"/>
      <c r="OM46" s="226"/>
      <c r="ON46" s="226"/>
      <c r="OO46" s="226"/>
      <c r="OP46" s="226"/>
      <c r="OQ46" s="226"/>
      <c r="OR46" s="226"/>
      <c r="OS46" s="226"/>
      <c r="OT46" s="226"/>
      <c r="OU46" s="226"/>
      <c r="OV46" s="226"/>
      <c r="OW46" s="226"/>
      <c r="OX46" s="226"/>
      <c r="OY46" s="226"/>
      <c r="OZ46" s="226"/>
      <c r="PA46" s="226"/>
      <c r="PB46" s="226"/>
      <c r="PC46" s="226"/>
      <c r="PD46" s="226"/>
      <c r="PE46" s="226"/>
      <c r="PF46" s="226"/>
      <c r="PG46" s="226"/>
      <c r="PH46" s="226"/>
      <c r="PI46" s="226"/>
      <c r="PJ46" s="226"/>
      <c r="PK46" s="226"/>
      <c r="PL46" s="226"/>
      <c r="PM46" s="226"/>
      <c r="PN46" s="226"/>
      <c r="PO46" s="226"/>
      <c r="PP46" s="226"/>
      <c r="PQ46" s="226"/>
      <c r="PR46" s="226"/>
      <c r="PS46" s="226"/>
      <c r="PT46" s="226"/>
      <c r="PU46" s="226"/>
      <c r="PV46" s="226"/>
      <c r="PW46" s="226"/>
      <c r="PX46" s="226"/>
      <c r="PY46" s="226"/>
      <c r="PZ46" s="226"/>
      <c r="QA46" s="226"/>
      <c r="QB46" s="226"/>
      <c r="QC46" s="226"/>
      <c r="QD46" s="226"/>
      <c r="QE46" s="226"/>
      <c r="QF46" s="226"/>
      <c r="QG46" s="226"/>
      <c r="QH46" s="226"/>
      <c r="QI46" s="226"/>
      <c r="QJ46" s="226"/>
      <c r="QK46" s="226"/>
      <c r="QL46" s="226"/>
      <c r="QM46" s="226"/>
      <c r="QN46" s="226"/>
      <c r="QO46" s="226"/>
      <c r="QP46" s="226"/>
      <c r="QQ46" s="226"/>
      <c r="QR46" s="226"/>
      <c r="QS46" s="226"/>
      <c r="QT46" s="226"/>
      <c r="QU46" s="226"/>
      <c r="QV46" s="226"/>
      <c r="QW46" s="226"/>
      <c r="QX46" s="226"/>
      <c r="QY46" s="226"/>
      <c r="QZ46" s="226"/>
      <c r="RA46" s="226"/>
      <c r="RB46" s="226"/>
      <c r="RC46" s="226"/>
      <c r="RD46" s="226"/>
      <c r="RE46" s="226"/>
      <c r="RF46" s="226"/>
      <c r="RG46" s="226"/>
      <c r="RH46" s="226"/>
      <c r="RI46" s="226"/>
      <c r="RJ46" s="226"/>
      <c r="RK46" s="226"/>
      <c r="RL46" s="226"/>
      <c r="RM46" s="226"/>
      <c r="RN46" s="226"/>
      <c r="RO46" s="226"/>
      <c r="RP46" s="226"/>
      <c r="RQ46" s="226"/>
      <c r="RR46" s="226"/>
      <c r="RS46" s="226"/>
      <c r="RT46" s="226"/>
      <c r="RU46" s="226"/>
      <c r="RV46" s="226"/>
      <c r="RW46" s="226"/>
      <c r="RX46" s="226"/>
      <c r="RY46" s="226"/>
      <c r="RZ46" s="226"/>
      <c r="SA46" s="226"/>
      <c r="SB46" s="226"/>
      <c r="SC46" s="226"/>
      <c r="SD46" s="226"/>
      <c r="SE46" s="226"/>
      <c r="SF46" s="226"/>
      <c r="SG46" s="226"/>
      <c r="SH46" s="226"/>
      <c r="SI46" s="226"/>
      <c r="SJ46" s="226"/>
      <c r="SK46" s="226"/>
      <c r="SL46" s="226"/>
      <c r="SM46" s="226"/>
      <c r="SN46" s="226"/>
      <c r="SO46" s="226"/>
      <c r="SP46" s="226"/>
      <c r="SQ46" s="226"/>
      <c r="SR46" s="226"/>
      <c r="SS46" s="226"/>
      <c r="ST46" s="226"/>
      <c r="SU46" s="226"/>
      <c r="SV46" s="226"/>
      <c r="SW46" s="226"/>
      <c r="SX46" s="226"/>
      <c r="SY46" s="226"/>
      <c r="SZ46" s="226"/>
      <c r="TA46" s="226"/>
      <c r="TB46" s="226"/>
      <c r="TC46" s="226"/>
      <c r="TD46" s="226"/>
      <c r="TE46" s="226"/>
      <c r="TF46" s="226"/>
      <c r="TG46" s="226"/>
      <c r="TH46" s="226"/>
      <c r="TI46" s="226"/>
      <c r="TJ46" s="226"/>
      <c r="TK46" s="226"/>
      <c r="TL46" s="226"/>
      <c r="TM46" s="226"/>
      <c r="TN46" s="226"/>
      <c r="TO46" s="226"/>
      <c r="TP46" s="226"/>
      <c r="TQ46" s="226"/>
      <c r="TR46" s="226"/>
      <c r="TS46" s="226"/>
      <c r="TT46" s="226"/>
      <c r="TU46" s="226"/>
      <c r="TV46" s="226"/>
      <c r="TW46" s="226"/>
      <c r="TX46" s="226"/>
      <c r="TY46" s="226"/>
      <c r="TZ46" s="226"/>
      <c r="UA46" s="226"/>
      <c r="UB46" s="226"/>
      <c r="UC46" s="226"/>
      <c r="UD46" s="226"/>
      <c r="UE46" s="226"/>
      <c r="UF46" s="226"/>
      <c r="UG46" s="226"/>
      <c r="UH46" s="226"/>
      <c r="UI46" s="226"/>
      <c r="UJ46" s="226"/>
      <c r="UK46" s="226"/>
      <c r="UL46" s="226"/>
      <c r="UM46" s="226"/>
      <c r="UN46" s="226"/>
      <c r="UO46" s="226"/>
      <c r="UP46" s="226"/>
      <c r="UQ46" s="226"/>
      <c r="UR46" s="226"/>
      <c r="US46" s="226"/>
      <c r="UT46" s="226"/>
      <c r="UU46" s="226"/>
      <c r="UV46" s="226"/>
      <c r="UW46" s="226"/>
      <c r="UX46" s="226"/>
      <c r="UY46" s="226"/>
      <c r="UZ46" s="226"/>
      <c r="VA46" s="226"/>
      <c r="VB46" s="226"/>
      <c r="VC46" s="226"/>
      <c r="VD46" s="226"/>
      <c r="VE46" s="226"/>
      <c r="VF46" s="226"/>
      <c r="VG46" s="226"/>
      <c r="VH46" s="226"/>
      <c r="VI46" s="226"/>
      <c r="VJ46" s="226"/>
      <c r="VK46" s="226"/>
      <c r="VL46" s="226"/>
      <c r="VM46" s="226"/>
      <c r="VN46" s="226"/>
      <c r="VO46" s="226"/>
      <c r="VP46" s="226"/>
      <c r="VQ46" s="226"/>
      <c r="VR46" s="226"/>
      <c r="VS46" s="226"/>
      <c r="VT46" s="226"/>
      <c r="VU46" s="226"/>
      <c r="VV46" s="226"/>
      <c r="VW46" s="226"/>
      <c r="VX46" s="226"/>
      <c r="VY46" s="226"/>
      <c r="VZ46" s="226"/>
      <c r="WA46" s="226"/>
      <c r="WB46" s="226"/>
      <c r="WC46" s="226"/>
      <c r="WD46" s="226"/>
      <c r="WE46" s="226"/>
      <c r="WF46" s="226"/>
      <c r="WG46" s="226"/>
      <c r="WH46" s="226"/>
      <c r="WI46" s="226"/>
      <c r="WJ46" s="226"/>
      <c r="WK46" s="226"/>
      <c r="WL46" s="226"/>
      <c r="WM46" s="226"/>
      <c r="WN46" s="226"/>
      <c r="WO46" s="226"/>
      <c r="WP46" s="226"/>
      <c r="WQ46" s="226"/>
      <c r="WR46" s="226"/>
      <c r="WS46" s="226"/>
      <c r="WT46" s="226"/>
      <c r="WU46" s="226"/>
      <c r="WV46" s="226"/>
      <c r="WW46" s="226"/>
      <c r="WX46" s="226"/>
      <c r="WY46" s="226"/>
      <c r="WZ46" s="226"/>
      <c r="XA46" s="226"/>
      <c r="XB46" s="226"/>
      <c r="XC46" s="226"/>
      <c r="XD46" s="226"/>
      <c r="XE46" s="226"/>
      <c r="XF46" s="226"/>
      <c r="XG46" s="226"/>
      <c r="XH46" s="226"/>
      <c r="XI46" s="226"/>
      <c r="XJ46" s="226"/>
      <c r="XK46" s="226"/>
      <c r="XL46" s="226"/>
      <c r="XM46" s="226"/>
      <c r="XN46" s="226"/>
      <c r="XO46" s="226"/>
      <c r="XP46" s="226"/>
      <c r="XQ46" s="226"/>
      <c r="XR46" s="226"/>
      <c r="XS46" s="226"/>
      <c r="XT46" s="226"/>
      <c r="XU46" s="226"/>
      <c r="XV46" s="226"/>
      <c r="XW46" s="226"/>
      <c r="XX46" s="226"/>
      <c r="XY46" s="226"/>
      <c r="XZ46" s="226"/>
      <c r="YA46" s="226"/>
      <c r="YB46" s="226"/>
      <c r="YC46" s="226"/>
      <c r="YD46" s="226"/>
      <c r="YE46" s="226"/>
      <c r="YF46" s="226"/>
      <c r="YG46" s="226"/>
      <c r="YH46" s="226"/>
      <c r="YI46" s="226"/>
      <c r="YJ46" s="226"/>
      <c r="YK46" s="226"/>
      <c r="YL46" s="226"/>
      <c r="YM46" s="226"/>
      <c r="YN46" s="226"/>
      <c r="YO46" s="226"/>
      <c r="YP46" s="226"/>
      <c r="YQ46" s="226"/>
      <c r="YR46" s="226"/>
      <c r="YS46" s="226"/>
      <c r="YT46" s="226"/>
      <c r="YU46" s="226"/>
      <c r="YV46" s="226"/>
      <c r="YW46" s="226"/>
      <c r="YX46" s="226"/>
      <c r="YY46" s="226"/>
      <c r="YZ46" s="226"/>
      <c r="ZA46" s="226"/>
      <c r="ZB46" s="226"/>
      <c r="ZC46" s="226"/>
      <c r="ZD46" s="226"/>
      <c r="ZE46" s="226"/>
      <c r="ZF46" s="226"/>
      <c r="ZG46" s="226"/>
      <c r="ZH46" s="226"/>
      <c r="ZI46" s="226"/>
      <c r="ZJ46" s="226"/>
      <c r="ZK46" s="226"/>
      <c r="ZL46" s="226"/>
      <c r="ZM46" s="226"/>
      <c r="ZN46" s="226"/>
      <c r="ZO46" s="226"/>
      <c r="ZP46" s="226"/>
      <c r="ZQ46" s="226"/>
      <c r="ZR46" s="226"/>
      <c r="ZS46" s="226"/>
      <c r="ZT46" s="226"/>
      <c r="ZU46" s="226"/>
      <c r="ZV46" s="226"/>
      <c r="ZW46" s="226"/>
      <c r="ZX46" s="226"/>
      <c r="ZY46" s="226"/>
      <c r="ZZ46" s="226"/>
      <c r="AAA46" s="226"/>
      <c r="AAB46" s="226"/>
      <c r="AAC46" s="226"/>
      <c r="AAD46" s="226"/>
      <c r="AAE46" s="226"/>
      <c r="AAF46" s="226"/>
      <c r="AAG46" s="226"/>
      <c r="AAH46" s="226"/>
      <c r="AAI46" s="226"/>
      <c r="AAJ46" s="226"/>
      <c r="AAK46" s="226"/>
      <c r="AAL46" s="226"/>
      <c r="AAM46" s="226"/>
      <c r="AAN46" s="226"/>
      <c r="AAO46" s="226"/>
      <c r="AAP46" s="226"/>
      <c r="AAQ46" s="226"/>
      <c r="AAR46" s="226"/>
      <c r="AAS46" s="226"/>
      <c r="AAT46" s="226"/>
      <c r="AAU46" s="226"/>
      <c r="AAV46" s="226"/>
      <c r="AAW46" s="226"/>
      <c r="AAX46" s="226"/>
      <c r="AAY46" s="226"/>
      <c r="AAZ46" s="226"/>
      <c r="ABA46" s="226"/>
      <c r="ABB46" s="226"/>
      <c r="ABC46" s="226"/>
      <c r="ABD46" s="226"/>
      <c r="ABE46" s="226"/>
      <c r="ABF46" s="226"/>
      <c r="ABG46" s="226"/>
      <c r="ABH46" s="226"/>
      <c r="ABI46" s="226"/>
      <c r="ABJ46" s="226"/>
      <c r="ABK46" s="226"/>
      <c r="ABL46" s="226"/>
      <c r="ABM46" s="226"/>
      <c r="ABN46" s="226"/>
      <c r="ABO46" s="226"/>
      <c r="ABP46" s="226"/>
      <c r="ABQ46" s="226"/>
      <c r="ABR46" s="226"/>
      <c r="ABS46" s="226"/>
      <c r="ABT46" s="226"/>
      <c r="ABU46" s="226"/>
      <c r="ABV46" s="226"/>
      <c r="ABW46" s="226"/>
      <c r="ABX46" s="226"/>
      <c r="ABY46" s="226"/>
      <c r="ABZ46" s="226"/>
      <c r="ACA46" s="226"/>
      <c r="ACB46" s="226"/>
      <c r="ACC46" s="226"/>
      <c r="ACD46" s="226"/>
      <c r="ACE46" s="226"/>
      <c r="ACF46" s="226"/>
      <c r="ACG46" s="226"/>
      <c r="ACH46" s="226"/>
      <c r="ACI46" s="226"/>
      <c r="ACJ46" s="226"/>
      <c r="ACK46" s="226"/>
      <c r="ACL46" s="226"/>
      <c r="ACM46" s="226"/>
      <c r="ACN46" s="226"/>
      <c r="ACO46" s="226"/>
      <c r="ACP46" s="226"/>
      <c r="ACQ46" s="226"/>
      <c r="ACR46" s="226"/>
      <c r="ACS46" s="226"/>
      <c r="ACT46" s="226"/>
      <c r="ACU46" s="226"/>
      <c r="ACV46" s="226"/>
      <c r="ACW46" s="226"/>
      <c r="ACX46" s="226"/>
      <c r="ACY46" s="226"/>
      <c r="ACZ46" s="226"/>
      <c r="ADA46" s="226"/>
      <c r="ADB46" s="226"/>
      <c r="ADC46" s="226"/>
      <c r="ADD46" s="226"/>
      <c r="ADE46" s="226"/>
      <c r="ADF46" s="226"/>
      <c r="ADG46" s="226"/>
      <c r="ADH46" s="226"/>
      <c r="ADI46" s="226"/>
      <c r="ADJ46" s="226"/>
      <c r="ADK46" s="226"/>
      <c r="ADL46" s="226"/>
      <c r="ADM46" s="226"/>
      <c r="ADN46" s="226"/>
      <c r="ADO46" s="226"/>
      <c r="ADP46" s="226"/>
      <c r="ADQ46" s="226"/>
      <c r="ADR46" s="226"/>
      <c r="ADS46" s="226"/>
      <c r="ADT46" s="226"/>
      <c r="ADU46" s="226"/>
      <c r="ADV46" s="226"/>
      <c r="ADW46" s="226"/>
      <c r="ADX46" s="226"/>
      <c r="ADY46" s="226"/>
      <c r="ADZ46" s="226"/>
      <c r="AEA46" s="226"/>
      <c r="AEB46" s="226"/>
      <c r="AEC46" s="226"/>
      <c r="AED46" s="226"/>
      <c r="AEE46" s="226"/>
      <c r="AEF46" s="226"/>
      <c r="AEG46" s="226"/>
      <c r="AEH46" s="226"/>
      <c r="AEI46" s="226"/>
      <c r="AEJ46" s="226"/>
      <c r="AEK46" s="226"/>
      <c r="AEL46" s="226"/>
      <c r="AEM46" s="226"/>
      <c r="AEN46" s="226"/>
      <c r="AEO46" s="226"/>
      <c r="AEP46" s="226"/>
      <c r="AEQ46" s="226"/>
      <c r="AER46" s="226"/>
      <c r="AES46" s="226"/>
      <c r="AET46" s="226"/>
      <c r="AEU46" s="226"/>
      <c r="AEV46" s="226"/>
      <c r="AEW46" s="226"/>
      <c r="AEX46" s="226"/>
      <c r="AEY46" s="226"/>
      <c r="AEZ46" s="226"/>
      <c r="AFA46" s="226"/>
      <c r="AFB46" s="226"/>
      <c r="AFC46" s="226"/>
      <c r="AFD46" s="226"/>
      <c r="AFE46" s="226"/>
      <c r="AFF46" s="226"/>
      <c r="AFG46" s="226"/>
      <c r="AFH46" s="226"/>
      <c r="AFI46" s="226"/>
      <c r="AFJ46" s="226"/>
      <c r="AFK46" s="226"/>
      <c r="AFL46" s="226"/>
      <c r="AFM46" s="226"/>
      <c r="AFN46" s="226"/>
      <c r="AFO46" s="226"/>
      <c r="AFP46" s="226"/>
      <c r="AFQ46" s="226"/>
      <c r="AFR46" s="226"/>
      <c r="AFS46" s="226"/>
      <c r="AFT46" s="226"/>
      <c r="AFU46" s="226"/>
      <c r="AFV46" s="226"/>
      <c r="AFW46" s="226"/>
      <c r="AFX46" s="226"/>
      <c r="AFY46" s="226"/>
      <c r="AFZ46" s="226"/>
      <c r="AGA46" s="226"/>
      <c r="AGB46" s="226"/>
      <c r="AGC46" s="226"/>
      <c r="AGD46" s="226"/>
      <c r="AGE46" s="226"/>
      <c r="AGF46" s="226"/>
      <c r="AGG46" s="226"/>
      <c r="AGH46" s="226"/>
      <c r="AGI46" s="226"/>
      <c r="AGJ46" s="226"/>
      <c r="AGK46" s="226"/>
      <c r="AGL46" s="226"/>
      <c r="AGM46" s="226"/>
      <c r="AGN46" s="226"/>
      <c r="AGO46" s="226"/>
      <c r="AGP46" s="226"/>
      <c r="AGQ46" s="226"/>
      <c r="AGR46" s="226"/>
      <c r="AGS46" s="226"/>
      <c r="AGT46" s="226"/>
      <c r="AGU46" s="226"/>
      <c r="AGV46" s="226"/>
      <c r="AGW46" s="226"/>
      <c r="AGX46" s="226"/>
      <c r="AGY46" s="226"/>
      <c r="AGZ46" s="226"/>
      <c r="AHA46" s="226"/>
      <c r="AHB46" s="226"/>
      <c r="AHC46" s="226"/>
      <c r="AHD46" s="226"/>
      <c r="AHE46" s="226"/>
      <c r="AHF46" s="226"/>
      <c r="AHG46" s="226"/>
      <c r="AHH46" s="226"/>
      <c r="AHI46" s="226"/>
      <c r="AHJ46" s="226"/>
      <c r="AHK46" s="226"/>
      <c r="AHL46" s="226"/>
      <c r="AHM46" s="226"/>
      <c r="AHN46" s="226"/>
      <c r="AHO46" s="226"/>
      <c r="AHP46" s="226"/>
      <c r="AHQ46" s="226"/>
      <c r="AHR46" s="226"/>
      <c r="AHS46" s="226"/>
      <c r="AHT46" s="226"/>
      <c r="AHU46" s="226"/>
      <c r="AHV46" s="226"/>
      <c r="AHW46" s="226"/>
      <c r="AHX46" s="226"/>
      <c r="AHY46" s="226"/>
      <c r="AHZ46" s="226"/>
      <c r="AIA46" s="226"/>
      <c r="AIB46" s="226"/>
      <c r="AIC46" s="226"/>
      <c r="AID46" s="226"/>
      <c r="AIE46" s="226"/>
      <c r="AIF46" s="226"/>
      <c r="AIG46" s="226"/>
      <c r="AIH46" s="226"/>
      <c r="AII46" s="226"/>
      <c r="AIJ46" s="226"/>
      <c r="AIK46" s="226"/>
      <c r="AIL46" s="226"/>
      <c r="AIM46" s="226"/>
      <c r="AIN46" s="226"/>
      <c r="AIO46" s="226"/>
      <c r="AIP46" s="226"/>
      <c r="AIQ46" s="226"/>
      <c r="AIR46" s="226"/>
      <c r="AIS46" s="226"/>
      <c r="AIT46" s="226"/>
      <c r="AIU46" s="226"/>
      <c r="AIV46" s="226"/>
      <c r="AIW46" s="226"/>
      <c r="AIX46" s="226"/>
      <c r="AIY46" s="226"/>
      <c r="AIZ46" s="226"/>
      <c r="AJA46" s="226"/>
      <c r="AJB46" s="226"/>
      <c r="AJC46" s="226"/>
      <c r="AJD46" s="226"/>
      <c r="AJE46" s="226"/>
      <c r="AJF46" s="226"/>
      <c r="AJG46" s="226"/>
      <c r="AJH46" s="226"/>
      <c r="AJI46" s="226"/>
      <c r="AJJ46" s="226"/>
      <c r="AJK46" s="226"/>
      <c r="AJL46" s="226"/>
      <c r="AJM46" s="226"/>
      <c r="AJN46" s="226"/>
      <c r="AJO46" s="226"/>
      <c r="AJP46" s="226"/>
      <c r="AJQ46" s="226"/>
      <c r="AJR46" s="226"/>
      <c r="AJS46" s="226"/>
      <c r="AJT46" s="226"/>
      <c r="AJU46" s="226"/>
      <c r="AJV46" s="226"/>
      <c r="AJW46" s="226"/>
      <c r="AJX46" s="226"/>
      <c r="AJY46" s="226"/>
      <c r="AJZ46" s="226"/>
      <c r="AKA46" s="226"/>
      <c r="AKB46" s="226"/>
      <c r="AKC46" s="226"/>
      <c r="AKD46" s="226"/>
      <c r="AKE46" s="226"/>
      <c r="AKF46" s="226"/>
      <c r="AKG46" s="226"/>
      <c r="AKH46" s="226"/>
      <c r="AKI46" s="226"/>
      <c r="AKJ46" s="226"/>
      <c r="AKK46" s="226"/>
      <c r="AKL46" s="226"/>
      <c r="AKM46" s="226"/>
      <c r="AKN46" s="226"/>
      <c r="AKO46" s="226"/>
      <c r="AKP46" s="226"/>
      <c r="AKQ46" s="226"/>
      <c r="AKR46" s="226"/>
      <c r="AKS46" s="226"/>
      <c r="AKT46" s="226"/>
      <c r="AKU46" s="226"/>
      <c r="AKV46" s="226"/>
      <c r="AKW46" s="226"/>
      <c r="AKX46" s="226"/>
      <c r="AKY46" s="226"/>
      <c r="AKZ46" s="226"/>
      <c r="ALA46" s="226"/>
      <c r="ALB46" s="226"/>
      <c r="ALC46" s="226"/>
      <c r="ALD46" s="226"/>
      <c r="ALE46" s="226"/>
      <c r="ALF46" s="226"/>
      <c r="ALG46" s="226"/>
      <c r="ALH46" s="226"/>
      <c r="ALI46" s="226"/>
      <c r="ALJ46" s="226"/>
      <c r="ALK46" s="226"/>
      <c r="ALL46" s="226"/>
      <c r="ALM46" s="226"/>
      <c r="ALN46" s="226"/>
      <c r="ALO46" s="226"/>
      <c r="ALP46" s="226"/>
      <c r="ALQ46" s="226"/>
      <c r="ALR46" s="226"/>
      <c r="ALS46" s="226"/>
      <c r="ALT46" s="226"/>
      <c r="ALU46" s="226"/>
      <c r="ALV46" s="226"/>
      <c r="ALW46" s="226"/>
      <c r="ALX46" s="226"/>
      <c r="ALY46" s="226"/>
      <c r="ALZ46" s="226"/>
      <c r="AMA46" s="226"/>
      <c r="AMB46" s="226"/>
      <c r="AMC46" s="226"/>
      <c r="AMD46" s="226"/>
      <c r="AME46" s="226"/>
      <c r="AMF46" s="226"/>
      <c r="AMG46" s="226"/>
      <c r="AMH46" s="226"/>
      <c r="AMI46" s="226"/>
      <c r="AMJ46" s="226"/>
      <c r="AMK46" s="226"/>
      <c r="AML46" s="226"/>
      <c r="AMM46" s="226"/>
      <c r="AMN46" s="226"/>
      <c r="AMO46" s="226"/>
      <c r="AMP46" s="226"/>
      <c r="AMQ46" s="226"/>
      <c r="AMR46" s="226"/>
      <c r="AMS46" s="226"/>
      <c r="AMT46" s="226"/>
      <c r="AMU46" s="226"/>
      <c r="AMV46" s="226"/>
      <c r="AMW46" s="226"/>
      <c r="AMX46" s="226"/>
      <c r="AMY46" s="226"/>
      <c r="AMZ46" s="226"/>
      <c r="ANA46" s="226"/>
      <c r="ANB46" s="226"/>
      <c r="ANC46" s="226"/>
      <c r="AND46" s="226"/>
      <c r="ANE46" s="226"/>
      <c r="ANF46" s="226"/>
      <c r="ANG46" s="226"/>
      <c r="ANH46" s="226"/>
      <c r="ANI46" s="226"/>
      <c r="ANJ46" s="226"/>
      <c r="ANK46" s="226"/>
      <c r="ANL46" s="226"/>
      <c r="ANM46" s="226"/>
      <c r="ANN46" s="226"/>
      <c r="ANO46" s="226"/>
      <c r="ANP46" s="226"/>
      <c r="ANQ46" s="226"/>
      <c r="ANR46" s="226"/>
      <c r="ANS46" s="226"/>
      <c r="ANT46" s="226"/>
      <c r="ANU46" s="226"/>
      <c r="ANV46" s="226"/>
      <c r="ANW46" s="226"/>
      <c r="ANX46" s="226"/>
      <c r="ANY46" s="226"/>
      <c r="ANZ46" s="226"/>
      <c r="AOA46" s="226"/>
      <c r="AOB46" s="226"/>
      <c r="AOC46" s="226"/>
      <c r="AOD46" s="226"/>
      <c r="AOE46" s="226"/>
      <c r="AOF46" s="226"/>
      <c r="AOG46" s="226"/>
      <c r="AOH46" s="226"/>
      <c r="AOI46" s="226"/>
      <c r="AOJ46" s="226"/>
      <c r="AOK46" s="226"/>
      <c r="AOL46" s="226"/>
      <c r="AOM46" s="226"/>
      <c r="AON46" s="226"/>
      <c r="AOO46" s="226"/>
      <c r="AOP46" s="226"/>
      <c r="AOQ46" s="226"/>
      <c r="AOR46" s="226"/>
      <c r="AOS46" s="226"/>
      <c r="AOT46" s="226"/>
      <c r="AOU46" s="226"/>
      <c r="AOV46" s="226"/>
      <c r="AOW46" s="226"/>
      <c r="AOX46" s="226"/>
      <c r="AOY46" s="226"/>
      <c r="AOZ46" s="226"/>
      <c r="APA46" s="226"/>
      <c r="APB46" s="226"/>
      <c r="APC46" s="226"/>
      <c r="APD46" s="226"/>
      <c r="APE46" s="226"/>
      <c r="APF46" s="226"/>
      <c r="APG46" s="226"/>
      <c r="APH46" s="226"/>
      <c r="API46" s="226"/>
      <c r="APJ46" s="226"/>
      <c r="APK46" s="226"/>
      <c r="APL46" s="226"/>
      <c r="APM46" s="226"/>
      <c r="APN46" s="226"/>
      <c r="APO46" s="226"/>
      <c r="APP46" s="226"/>
      <c r="APQ46" s="226"/>
      <c r="APR46" s="226"/>
      <c r="APS46" s="226"/>
      <c r="APT46" s="226"/>
      <c r="APU46" s="226"/>
      <c r="APV46" s="226"/>
      <c r="APW46" s="226"/>
      <c r="APX46" s="226"/>
      <c r="APY46" s="226"/>
      <c r="APZ46" s="226"/>
      <c r="AQA46" s="226"/>
      <c r="AQB46" s="226"/>
      <c r="AQC46" s="226"/>
      <c r="AQD46" s="226"/>
      <c r="AQE46" s="226"/>
      <c r="AQF46" s="226"/>
      <c r="AQG46" s="226"/>
      <c r="AQH46" s="226"/>
      <c r="AQI46" s="226"/>
      <c r="AQJ46" s="226"/>
      <c r="AQK46" s="226"/>
      <c r="AQL46" s="226"/>
      <c r="AQM46" s="226"/>
      <c r="AQN46" s="226"/>
      <c r="AQO46" s="226"/>
      <c r="AQP46" s="226"/>
      <c r="AQQ46" s="226"/>
      <c r="AQR46" s="226"/>
      <c r="AQS46" s="226"/>
      <c r="AQT46" s="226"/>
      <c r="AQU46" s="226"/>
      <c r="AQV46" s="226"/>
      <c r="AQW46" s="226"/>
      <c r="AQX46" s="226"/>
      <c r="AQY46" s="226"/>
      <c r="AQZ46" s="226"/>
      <c r="ARA46" s="226"/>
      <c r="ARB46" s="226"/>
      <c r="ARC46" s="226"/>
      <c r="ARD46" s="226"/>
      <c r="ARE46" s="226"/>
      <c r="ARF46" s="226"/>
      <c r="ARG46" s="226"/>
      <c r="ARH46" s="226"/>
      <c r="ARI46" s="226"/>
      <c r="ARJ46" s="226"/>
      <c r="ARK46" s="226"/>
      <c r="ARL46" s="226"/>
      <c r="ARM46" s="226"/>
      <c r="ARN46" s="226"/>
      <c r="ARO46" s="226"/>
      <c r="ARP46" s="226"/>
      <c r="ARQ46" s="226"/>
      <c r="ARR46" s="226"/>
      <c r="ARS46" s="226"/>
      <c r="ART46" s="226"/>
      <c r="ARU46" s="226"/>
      <c r="ARV46" s="226"/>
      <c r="ARW46" s="226"/>
      <c r="ARX46" s="226"/>
      <c r="ARY46" s="226"/>
      <c r="ARZ46" s="226"/>
      <c r="ASA46" s="226"/>
      <c r="ASB46" s="226"/>
      <c r="ASC46" s="226"/>
      <c r="ASD46" s="226"/>
      <c r="ASE46" s="226"/>
      <c r="ASF46" s="226"/>
      <c r="ASG46" s="226"/>
      <c r="ASH46" s="226"/>
      <c r="ASI46" s="226"/>
      <c r="ASJ46" s="226"/>
      <c r="ASK46" s="226"/>
      <c r="ASL46" s="226"/>
      <c r="ASM46" s="226"/>
      <c r="ASN46" s="226"/>
      <c r="ASO46" s="226"/>
      <c r="ASP46" s="226"/>
      <c r="ASQ46" s="226"/>
      <c r="ASR46" s="226"/>
      <c r="ASS46" s="226"/>
      <c r="AST46" s="226"/>
      <c r="ASU46" s="226"/>
      <c r="ASV46" s="226"/>
      <c r="ASW46" s="226"/>
      <c r="ASX46" s="226"/>
      <c r="ASY46" s="226"/>
      <c r="ASZ46" s="226"/>
      <c r="ATA46" s="226"/>
      <c r="ATB46" s="226"/>
      <c r="ATC46" s="226"/>
      <c r="ATD46" s="226"/>
      <c r="ATE46" s="226"/>
      <c r="ATF46" s="226"/>
      <c r="ATG46" s="226"/>
      <c r="ATH46" s="226"/>
      <c r="ATI46" s="226"/>
      <c r="ATJ46" s="226"/>
      <c r="ATK46" s="226"/>
      <c r="ATL46" s="226"/>
      <c r="ATM46" s="226"/>
      <c r="ATN46" s="226"/>
      <c r="ATO46" s="226"/>
      <c r="ATP46" s="226"/>
      <c r="ATQ46" s="226"/>
      <c r="ATR46" s="226"/>
      <c r="ATS46" s="226"/>
      <c r="ATT46" s="226"/>
      <c r="ATU46" s="226"/>
      <c r="ATV46" s="226"/>
      <c r="ATW46" s="226"/>
      <c r="ATX46" s="226"/>
      <c r="ATY46" s="226"/>
      <c r="ATZ46" s="226"/>
      <c r="AUA46" s="226"/>
      <c r="AUB46" s="226"/>
      <c r="AUC46" s="226"/>
      <c r="AUD46" s="226"/>
      <c r="AUE46" s="226"/>
      <c r="AUF46" s="226"/>
      <c r="AUG46" s="226"/>
      <c r="AUH46" s="226"/>
      <c r="AUI46" s="226"/>
      <c r="AUJ46" s="226"/>
      <c r="AUK46" s="226"/>
      <c r="AUL46" s="226"/>
      <c r="AUM46" s="226"/>
      <c r="AUN46" s="226"/>
      <c r="AUO46" s="226"/>
      <c r="AUP46" s="226"/>
      <c r="AUQ46" s="226"/>
      <c r="AUR46" s="226"/>
      <c r="AUS46" s="226"/>
      <c r="AUT46" s="226"/>
      <c r="AUU46" s="226"/>
      <c r="AUV46" s="226"/>
      <c r="AUW46" s="226"/>
      <c r="AUX46" s="226"/>
      <c r="AUY46" s="226"/>
      <c r="AUZ46" s="226"/>
      <c r="AVA46" s="226"/>
      <c r="AVB46" s="226"/>
      <c r="AVC46" s="226"/>
      <c r="AVD46" s="226"/>
      <c r="AVE46" s="226"/>
      <c r="AVF46" s="226"/>
      <c r="AVG46" s="226"/>
      <c r="AVH46" s="226"/>
      <c r="AVI46" s="226"/>
      <c r="AVJ46" s="226"/>
      <c r="AVK46" s="226"/>
      <c r="AVL46" s="226"/>
      <c r="AVM46" s="226"/>
      <c r="AVN46" s="226"/>
      <c r="AVO46" s="226"/>
      <c r="AVP46" s="226"/>
      <c r="AVQ46" s="226"/>
      <c r="AVR46" s="226"/>
      <c r="AVS46" s="226"/>
      <c r="AVT46" s="226"/>
      <c r="AVU46" s="226"/>
      <c r="AVV46" s="226"/>
      <c r="AVW46" s="226"/>
      <c r="AVX46" s="226"/>
      <c r="AVY46" s="226"/>
      <c r="AVZ46" s="226"/>
      <c r="AWA46" s="226"/>
      <c r="AWB46" s="226"/>
      <c r="AWC46" s="226"/>
      <c r="AWD46" s="226"/>
      <c r="AWE46" s="226"/>
      <c r="AWF46" s="226"/>
      <c r="AWG46" s="226"/>
      <c r="AWH46" s="226"/>
      <c r="AWI46" s="226"/>
      <c r="AWJ46" s="226"/>
      <c r="AWK46" s="226"/>
      <c r="AWL46" s="226"/>
      <c r="AWM46" s="226"/>
      <c r="AWN46" s="226"/>
      <c r="AWO46" s="226"/>
      <c r="AWP46" s="226"/>
      <c r="AWQ46" s="226"/>
      <c r="AWR46" s="226"/>
      <c r="AWS46" s="226"/>
      <c r="AWT46" s="226"/>
      <c r="AWU46" s="226"/>
      <c r="AWV46" s="226"/>
      <c r="AWW46" s="226"/>
      <c r="AWX46" s="226"/>
      <c r="AWY46" s="226"/>
      <c r="AWZ46" s="226"/>
      <c r="AXA46" s="226"/>
      <c r="AXB46" s="226"/>
      <c r="AXC46" s="226"/>
      <c r="AXD46" s="226"/>
      <c r="AXE46" s="226"/>
      <c r="AXF46" s="226"/>
      <c r="AXG46" s="226"/>
      <c r="AXH46" s="226"/>
      <c r="AXI46" s="226"/>
      <c r="AXJ46" s="226"/>
      <c r="AXK46" s="226"/>
      <c r="AXL46" s="226"/>
      <c r="AXM46" s="226"/>
      <c r="AXN46" s="226"/>
      <c r="AXO46" s="226"/>
      <c r="AXP46" s="226"/>
      <c r="AXQ46" s="226"/>
      <c r="AXR46" s="226"/>
      <c r="AXS46" s="226"/>
      <c r="AXT46" s="226"/>
      <c r="AXU46" s="226"/>
      <c r="AXV46" s="226"/>
      <c r="AXW46" s="226"/>
      <c r="AXX46" s="226"/>
      <c r="AXY46" s="226"/>
      <c r="AXZ46" s="226"/>
      <c r="AYA46" s="226"/>
      <c r="AYB46" s="226"/>
      <c r="AYC46" s="226"/>
      <c r="AYD46" s="226"/>
      <c r="AYE46" s="226"/>
      <c r="AYF46" s="226"/>
      <c r="AYG46" s="226"/>
      <c r="AYH46" s="226"/>
      <c r="AYI46" s="226"/>
      <c r="AYJ46" s="226"/>
      <c r="AYK46" s="226"/>
      <c r="AYL46" s="226"/>
      <c r="AYM46" s="226"/>
      <c r="AYN46" s="226"/>
      <c r="AYO46" s="226"/>
      <c r="AYP46" s="226"/>
      <c r="AYQ46" s="226"/>
      <c r="AYR46" s="226"/>
      <c r="AYS46" s="226"/>
      <c r="AYT46" s="226"/>
      <c r="AYU46" s="226"/>
      <c r="AYV46" s="226"/>
      <c r="AYW46" s="226"/>
      <c r="AYX46" s="226"/>
      <c r="AYY46" s="226"/>
      <c r="AYZ46" s="226"/>
      <c r="AZA46" s="226"/>
      <c r="AZB46" s="226"/>
      <c r="AZC46" s="226"/>
      <c r="AZD46" s="226"/>
      <c r="AZE46" s="226"/>
      <c r="AZF46" s="226"/>
      <c r="AZG46" s="226"/>
      <c r="AZH46" s="226"/>
      <c r="AZI46" s="226"/>
      <c r="AZJ46" s="226"/>
      <c r="AZK46" s="226"/>
      <c r="AZL46" s="226"/>
      <c r="AZM46" s="226"/>
      <c r="AZN46" s="226"/>
      <c r="AZO46" s="226"/>
      <c r="AZP46" s="226"/>
      <c r="AZQ46" s="226"/>
      <c r="AZR46" s="226"/>
      <c r="AZS46" s="226"/>
      <c r="AZT46" s="226"/>
      <c r="AZU46" s="226"/>
      <c r="AZV46" s="226"/>
      <c r="AZW46" s="226"/>
      <c r="AZX46" s="226"/>
      <c r="AZY46" s="226"/>
      <c r="AZZ46" s="226"/>
      <c r="BAA46" s="226"/>
      <c r="BAB46" s="226"/>
      <c r="BAC46" s="226"/>
      <c r="BAD46" s="226"/>
      <c r="BAE46" s="226"/>
      <c r="BAF46" s="226"/>
      <c r="BAG46" s="226"/>
      <c r="BAH46" s="226"/>
      <c r="BAI46" s="226"/>
      <c r="BAJ46" s="226"/>
      <c r="BAK46" s="226"/>
      <c r="BAL46" s="226"/>
      <c r="BAM46" s="226"/>
      <c r="BAN46" s="226"/>
      <c r="BAO46" s="226"/>
      <c r="BAP46" s="226"/>
      <c r="BAQ46" s="226"/>
      <c r="BAR46" s="226"/>
      <c r="BAS46" s="226"/>
      <c r="BAT46" s="226"/>
      <c r="BAU46" s="226"/>
      <c r="BAV46" s="226"/>
      <c r="BAW46" s="226"/>
      <c r="BAX46" s="226"/>
      <c r="BAY46" s="226"/>
      <c r="BAZ46" s="226"/>
      <c r="BBA46" s="226"/>
      <c r="BBB46" s="226"/>
      <c r="BBC46" s="226"/>
      <c r="BBD46" s="226"/>
      <c r="BBE46" s="226"/>
      <c r="BBF46" s="226"/>
      <c r="BBG46" s="226"/>
      <c r="BBH46" s="226"/>
      <c r="BBI46" s="226"/>
      <c r="BBJ46" s="226"/>
      <c r="BBK46" s="226"/>
      <c r="BBL46" s="226"/>
      <c r="BBM46" s="226"/>
      <c r="BBN46" s="226"/>
      <c r="BBO46" s="226"/>
      <c r="BBP46" s="226"/>
      <c r="BBQ46" s="226"/>
      <c r="BBR46" s="226"/>
      <c r="BBS46" s="226"/>
      <c r="BBT46" s="226"/>
      <c r="BBU46" s="226"/>
      <c r="BBV46" s="226"/>
      <c r="BBW46" s="226"/>
      <c r="BBX46" s="226"/>
      <c r="BBY46" s="226"/>
      <c r="BBZ46" s="226"/>
      <c r="BCA46" s="226"/>
      <c r="BCB46" s="226"/>
      <c r="BCC46" s="226"/>
      <c r="BCD46" s="226"/>
      <c r="BCE46" s="226"/>
      <c r="BCF46" s="226"/>
      <c r="BCG46" s="226"/>
      <c r="BCH46" s="226"/>
      <c r="BCI46" s="226"/>
      <c r="BCJ46" s="226"/>
      <c r="BCK46" s="226"/>
      <c r="BCL46" s="226"/>
      <c r="BCM46" s="226"/>
      <c r="BCN46" s="226"/>
      <c r="BCO46" s="226"/>
      <c r="BCP46" s="226"/>
      <c r="BCQ46" s="226"/>
      <c r="BCR46" s="226"/>
      <c r="BCS46" s="226"/>
      <c r="BCT46" s="226"/>
      <c r="BCU46" s="226"/>
      <c r="BCV46" s="226"/>
      <c r="BCW46" s="226"/>
      <c r="BCX46" s="226"/>
      <c r="BCY46" s="226"/>
      <c r="BCZ46" s="226"/>
      <c r="BDA46" s="226"/>
      <c r="BDB46" s="226"/>
      <c r="BDC46" s="226"/>
      <c r="BDD46" s="226"/>
      <c r="BDE46" s="226"/>
      <c r="BDF46" s="226"/>
      <c r="BDG46" s="226"/>
      <c r="BDH46" s="226"/>
      <c r="BDI46" s="226"/>
      <c r="BDJ46" s="226"/>
      <c r="BDK46" s="226"/>
      <c r="BDL46" s="226"/>
      <c r="BDM46" s="226"/>
      <c r="BDN46" s="226"/>
      <c r="BDO46" s="226"/>
      <c r="BDP46" s="226"/>
      <c r="BDQ46" s="226"/>
      <c r="BDR46" s="226"/>
      <c r="BDS46" s="226"/>
      <c r="BDT46" s="226"/>
      <c r="BDU46" s="226"/>
      <c r="BDV46" s="226"/>
      <c r="BDW46" s="226"/>
      <c r="BDX46" s="226"/>
      <c r="BDY46" s="226"/>
      <c r="BDZ46" s="226"/>
      <c r="BEA46" s="226"/>
      <c r="BEB46" s="226"/>
      <c r="BEC46" s="226"/>
      <c r="BED46" s="226"/>
      <c r="BEE46" s="226"/>
      <c r="BEF46" s="226"/>
      <c r="BEG46" s="226"/>
      <c r="BEH46" s="226"/>
      <c r="BEI46" s="226"/>
      <c r="BEJ46" s="226"/>
      <c r="BEK46" s="226"/>
      <c r="BEL46" s="226"/>
      <c r="BEM46" s="226"/>
      <c r="BEN46" s="226"/>
      <c r="BEO46" s="226"/>
      <c r="BEP46" s="226"/>
      <c r="BEQ46" s="226"/>
      <c r="BER46" s="226"/>
      <c r="BES46" s="226"/>
      <c r="BET46" s="226"/>
      <c r="BEU46" s="226"/>
      <c r="BEV46" s="226"/>
      <c r="BEW46" s="226"/>
      <c r="BEX46" s="226"/>
      <c r="BEY46" s="226"/>
      <c r="BEZ46" s="226"/>
      <c r="BFA46" s="226"/>
      <c r="BFB46" s="226"/>
      <c r="BFC46" s="226"/>
      <c r="BFD46" s="226"/>
      <c r="BFE46" s="226"/>
      <c r="BFF46" s="226"/>
      <c r="BFG46" s="226"/>
      <c r="BFH46" s="226"/>
      <c r="BFI46" s="226"/>
      <c r="BFJ46" s="226"/>
      <c r="BFK46" s="226"/>
      <c r="BFL46" s="226"/>
      <c r="BFM46" s="226"/>
      <c r="BFN46" s="226"/>
      <c r="BFO46" s="226"/>
      <c r="BFP46" s="226"/>
      <c r="BFQ46" s="226"/>
      <c r="BFR46" s="226"/>
      <c r="BFS46" s="226"/>
      <c r="BFT46" s="226"/>
      <c r="BFU46" s="226"/>
      <c r="BFV46" s="226"/>
      <c r="BFW46" s="226"/>
      <c r="BFX46" s="226"/>
      <c r="BFY46" s="226"/>
      <c r="BFZ46" s="226"/>
      <c r="BGA46" s="226"/>
      <c r="BGB46" s="226"/>
      <c r="BGC46" s="226"/>
      <c r="BGD46" s="226"/>
      <c r="BGE46" s="226"/>
      <c r="BGF46" s="226"/>
      <c r="BGG46" s="226"/>
      <c r="BGH46" s="226"/>
      <c r="BGI46" s="226"/>
      <c r="BGJ46" s="226"/>
      <c r="BGK46" s="226"/>
      <c r="BGL46" s="226"/>
      <c r="BGM46" s="226"/>
      <c r="BGN46" s="226"/>
      <c r="BGO46" s="226"/>
      <c r="BGP46" s="226"/>
      <c r="BGQ46" s="226"/>
      <c r="BGR46" s="226"/>
      <c r="BGS46" s="226"/>
      <c r="BGT46" s="226"/>
      <c r="BGU46" s="226"/>
      <c r="BGV46" s="226"/>
      <c r="BGW46" s="226"/>
      <c r="BGX46" s="226"/>
      <c r="BGY46" s="226"/>
      <c r="BGZ46" s="226"/>
      <c r="BHA46" s="226"/>
      <c r="BHB46" s="226"/>
      <c r="BHC46" s="226"/>
      <c r="BHD46" s="226"/>
      <c r="BHE46" s="226"/>
      <c r="BHF46" s="226"/>
      <c r="BHG46" s="226"/>
      <c r="BHH46" s="226"/>
      <c r="BHI46" s="226"/>
      <c r="BHJ46" s="226"/>
      <c r="BHK46" s="226"/>
      <c r="BHL46" s="226"/>
      <c r="BHM46" s="226"/>
      <c r="BHN46" s="226"/>
      <c r="BHO46" s="226"/>
      <c r="BHP46" s="226"/>
      <c r="BHQ46" s="226"/>
      <c r="BHR46" s="226"/>
      <c r="BHS46" s="226"/>
      <c r="BHT46" s="226"/>
      <c r="BHU46" s="226"/>
      <c r="BHV46" s="226"/>
      <c r="BHW46" s="226"/>
      <c r="BHX46" s="226"/>
      <c r="BHY46" s="226"/>
      <c r="BHZ46" s="226"/>
      <c r="BIA46" s="226"/>
      <c r="BIB46" s="226"/>
      <c r="BIC46" s="226"/>
      <c r="BID46" s="226"/>
      <c r="BIE46" s="226"/>
      <c r="BIF46" s="226"/>
      <c r="BIG46" s="226"/>
      <c r="BIH46" s="226"/>
      <c r="BII46" s="226"/>
      <c r="BIJ46" s="226"/>
      <c r="BIK46" s="226"/>
      <c r="BIL46" s="226"/>
      <c r="BIM46" s="226"/>
      <c r="BIN46" s="226"/>
      <c r="BIO46" s="226"/>
      <c r="BIP46" s="226"/>
      <c r="BIQ46" s="226"/>
      <c r="BIR46" s="226"/>
      <c r="BIS46" s="226"/>
      <c r="BIT46" s="226"/>
      <c r="BIU46" s="226"/>
      <c r="BIV46" s="226"/>
      <c r="BIW46" s="226"/>
      <c r="BIX46" s="226"/>
      <c r="BIY46" s="226"/>
      <c r="BIZ46" s="226"/>
      <c r="BJA46" s="226"/>
      <c r="BJB46" s="226"/>
      <c r="BJC46" s="226"/>
      <c r="BJD46" s="226"/>
      <c r="BJE46" s="226"/>
      <c r="BJF46" s="226"/>
      <c r="BJG46" s="226"/>
      <c r="BJH46" s="226"/>
      <c r="BJI46" s="226"/>
      <c r="BJJ46" s="226"/>
      <c r="BJK46" s="226"/>
      <c r="BJL46" s="226"/>
      <c r="BJM46" s="226"/>
      <c r="BJN46" s="226"/>
      <c r="BJO46" s="226"/>
      <c r="BJP46" s="226"/>
      <c r="BJQ46" s="226"/>
      <c r="BJR46" s="226"/>
      <c r="BJS46" s="226"/>
      <c r="BJT46" s="226"/>
      <c r="BJU46" s="226"/>
      <c r="BJV46" s="226"/>
      <c r="BJW46" s="226"/>
      <c r="BJX46" s="226"/>
      <c r="BJY46" s="226"/>
      <c r="BJZ46" s="226"/>
      <c r="BKA46" s="226"/>
      <c r="BKB46" s="226"/>
      <c r="BKC46" s="226"/>
      <c r="BKD46" s="226"/>
      <c r="BKE46" s="226"/>
      <c r="BKF46" s="226"/>
      <c r="BKG46" s="226"/>
      <c r="BKH46" s="226"/>
      <c r="BKI46" s="226"/>
      <c r="BKJ46" s="226"/>
      <c r="BKK46" s="226"/>
      <c r="BKL46" s="226"/>
      <c r="BKM46" s="226"/>
      <c r="BKN46" s="226"/>
      <c r="BKO46" s="226"/>
      <c r="BKP46" s="226"/>
      <c r="BKQ46" s="226"/>
      <c r="BKR46" s="226"/>
      <c r="BKS46" s="226"/>
      <c r="BKT46" s="226"/>
      <c r="BKU46" s="226"/>
      <c r="BKV46" s="226"/>
      <c r="BKW46" s="226"/>
      <c r="BKX46" s="226"/>
      <c r="BKY46" s="226"/>
      <c r="BKZ46" s="226"/>
      <c r="BLA46" s="226"/>
      <c r="BLB46" s="226"/>
      <c r="BLC46" s="226"/>
      <c r="BLD46" s="226"/>
      <c r="BLE46" s="226"/>
      <c r="BLF46" s="226"/>
      <c r="BLG46" s="226"/>
      <c r="BLH46" s="226"/>
      <c r="BLI46" s="226"/>
      <c r="BLJ46" s="226"/>
      <c r="BLK46" s="226"/>
      <c r="BLL46" s="226"/>
      <c r="BLM46" s="226"/>
      <c r="BLN46" s="226"/>
      <c r="BLO46" s="226"/>
      <c r="BLP46" s="226"/>
      <c r="BLQ46" s="226"/>
      <c r="BLR46" s="226"/>
      <c r="BLS46" s="226"/>
      <c r="BLT46" s="226"/>
      <c r="BLU46" s="226"/>
      <c r="BLV46" s="226"/>
      <c r="BLW46" s="226"/>
      <c r="BLX46" s="226"/>
      <c r="BLY46" s="226"/>
      <c r="BLZ46" s="226"/>
      <c r="BMA46" s="226"/>
      <c r="BMB46" s="226"/>
      <c r="BMC46" s="226"/>
      <c r="BMD46" s="226"/>
      <c r="BME46" s="226"/>
      <c r="BMF46" s="226"/>
      <c r="BMG46" s="226"/>
      <c r="BMH46" s="226"/>
      <c r="BMI46" s="226"/>
      <c r="BMJ46" s="226"/>
      <c r="BMK46" s="226"/>
      <c r="BML46" s="226"/>
      <c r="BMM46" s="226"/>
      <c r="BMN46" s="226"/>
      <c r="BMO46" s="226"/>
      <c r="BMP46" s="226"/>
      <c r="BMQ46" s="226"/>
      <c r="BMR46" s="226"/>
      <c r="BMS46" s="226"/>
      <c r="BMT46" s="226"/>
      <c r="BMU46" s="226"/>
      <c r="BMV46" s="226"/>
      <c r="BMW46" s="226"/>
      <c r="BMX46" s="226"/>
      <c r="BMY46" s="226"/>
      <c r="BMZ46" s="226"/>
      <c r="BNA46" s="226"/>
      <c r="BNB46" s="226"/>
      <c r="BNC46" s="226"/>
      <c r="BND46" s="226"/>
      <c r="BNE46" s="226"/>
      <c r="BNF46" s="226"/>
      <c r="BNG46" s="226"/>
      <c r="BNH46" s="226"/>
      <c r="BNI46" s="226"/>
      <c r="BNJ46" s="226"/>
      <c r="BNK46" s="226"/>
      <c r="BNL46" s="226"/>
      <c r="BNM46" s="226"/>
      <c r="BNN46" s="226"/>
      <c r="BNO46" s="226"/>
      <c r="BNP46" s="226"/>
      <c r="BNQ46" s="226"/>
      <c r="BNR46" s="226"/>
      <c r="BNS46" s="226"/>
      <c r="BNT46" s="226"/>
      <c r="BNU46" s="226"/>
      <c r="BNV46" s="226"/>
      <c r="BNW46" s="226"/>
      <c r="BNX46" s="226"/>
      <c r="BNY46" s="226"/>
      <c r="BNZ46" s="226"/>
      <c r="BOA46" s="226"/>
      <c r="BOB46" s="226"/>
      <c r="BOC46" s="226"/>
      <c r="BOD46" s="226"/>
      <c r="BOE46" s="226"/>
      <c r="BOF46" s="226"/>
      <c r="BOG46" s="226"/>
      <c r="BOH46" s="226"/>
      <c r="BOI46" s="226"/>
      <c r="BOJ46" s="226"/>
      <c r="BOK46" s="226"/>
      <c r="BOL46" s="226"/>
      <c r="BOM46" s="226"/>
      <c r="BON46" s="226"/>
      <c r="BOO46" s="226"/>
      <c r="BOP46" s="226"/>
      <c r="BOQ46" s="226"/>
      <c r="BOR46" s="226"/>
      <c r="BOS46" s="226"/>
      <c r="BOT46" s="226"/>
      <c r="BOU46" s="226"/>
      <c r="BOV46" s="226"/>
      <c r="BOW46" s="226"/>
      <c r="BOX46" s="226"/>
      <c r="BOY46" s="226"/>
      <c r="BOZ46" s="226"/>
      <c r="BPA46" s="226"/>
      <c r="BPB46" s="226"/>
      <c r="BPC46" s="226"/>
      <c r="BPD46" s="226"/>
      <c r="BPE46" s="226"/>
      <c r="BPF46" s="226"/>
      <c r="BPG46" s="226"/>
      <c r="BPH46" s="226"/>
      <c r="BPI46" s="226"/>
      <c r="BPJ46" s="226"/>
      <c r="BPK46" s="226"/>
      <c r="BPL46" s="226"/>
      <c r="BPM46" s="226"/>
      <c r="BPN46" s="226"/>
      <c r="BPO46" s="226"/>
      <c r="BPP46" s="226"/>
      <c r="BPQ46" s="226"/>
      <c r="BPR46" s="226"/>
      <c r="BPS46" s="226"/>
      <c r="BPT46" s="226"/>
      <c r="BPU46" s="226"/>
      <c r="BPV46" s="226"/>
      <c r="BPW46" s="226"/>
      <c r="BPX46" s="226"/>
      <c r="BPY46" s="226"/>
      <c r="BPZ46" s="226"/>
      <c r="BQA46" s="226"/>
      <c r="BQB46" s="226"/>
      <c r="BQC46" s="226"/>
      <c r="BQD46" s="226"/>
      <c r="BQE46" s="226"/>
      <c r="BQF46" s="226"/>
      <c r="BQG46" s="226"/>
      <c r="BQH46" s="226"/>
      <c r="BQI46" s="226"/>
      <c r="BQJ46" s="226"/>
      <c r="BQK46" s="226"/>
      <c r="BQL46" s="226"/>
      <c r="BQM46" s="226"/>
      <c r="BQN46" s="226"/>
      <c r="BQO46" s="226"/>
      <c r="BQP46" s="226"/>
      <c r="BQQ46" s="226"/>
      <c r="BQR46" s="226"/>
      <c r="BQS46" s="226"/>
      <c r="BQT46" s="226"/>
      <c r="BQU46" s="226"/>
      <c r="BQV46" s="226"/>
      <c r="BQW46" s="226"/>
      <c r="BQX46" s="226"/>
      <c r="BQY46" s="226"/>
      <c r="BQZ46" s="226"/>
      <c r="BRA46" s="226"/>
      <c r="BRB46" s="226"/>
      <c r="BRC46" s="226"/>
      <c r="BRD46" s="226"/>
      <c r="BRE46" s="226"/>
      <c r="BRF46" s="226"/>
      <c r="BRG46" s="226"/>
      <c r="BRH46" s="226"/>
      <c r="BRI46" s="226"/>
      <c r="BRJ46" s="226"/>
      <c r="BRK46" s="226"/>
      <c r="BRL46" s="226"/>
      <c r="BRM46" s="226"/>
      <c r="BRN46" s="226"/>
      <c r="BRO46" s="226"/>
      <c r="BRP46" s="226"/>
      <c r="BRQ46" s="226"/>
      <c r="BRR46" s="226"/>
      <c r="BRS46" s="226"/>
      <c r="BRT46" s="226"/>
      <c r="BRU46" s="226"/>
      <c r="BRV46" s="226"/>
      <c r="BRW46" s="226"/>
      <c r="BRX46" s="226"/>
      <c r="BRY46" s="226"/>
      <c r="BRZ46" s="226"/>
      <c r="BSA46" s="226"/>
      <c r="BSB46" s="226"/>
      <c r="BSC46" s="226"/>
      <c r="BSD46" s="226"/>
      <c r="BSE46" s="226"/>
      <c r="BSF46" s="226"/>
      <c r="BSG46" s="226"/>
      <c r="BSH46" s="226"/>
      <c r="BSI46" s="226"/>
      <c r="BSJ46" s="226"/>
      <c r="BSK46" s="226"/>
      <c r="BSL46" s="226"/>
      <c r="BSM46" s="226"/>
      <c r="BSN46" s="226"/>
      <c r="BSO46" s="226"/>
      <c r="BSP46" s="226"/>
      <c r="BSQ46" s="226"/>
      <c r="BSR46" s="226"/>
      <c r="BSS46" s="226"/>
      <c r="BST46" s="226"/>
      <c r="BSU46" s="226"/>
      <c r="BSV46" s="226"/>
      <c r="BSW46" s="226"/>
      <c r="BSX46" s="226"/>
      <c r="BSY46" s="226"/>
      <c r="BSZ46" s="226"/>
      <c r="BTA46" s="226"/>
      <c r="BTB46" s="226"/>
      <c r="BTC46" s="226"/>
      <c r="BTD46" s="226"/>
      <c r="BTE46" s="226"/>
      <c r="BTF46" s="226"/>
      <c r="BTG46" s="226"/>
      <c r="BTH46" s="226"/>
      <c r="BTI46" s="226"/>
      <c r="BTJ46" s="226"/>
      <c r="BTK46" s="226"/>
      <c r="BTL46" s="226"/>
      <c r="BTM46" s="226"/>
      <c r="BTN46" s="226"/>
      <c r="BTO46" s="226"/>
      <c r="BTP46" s="226"/>
      <c r="BTQ46" s="226"/>
      <c r="BTR46" s="226"/>
      <c r="BTS46" s="226"/>
      <c r="BTT46" s="226"/>
      <c r="BTU46" s="226"/>
      <c r="BTV46" s="226"/>
      <c r="BTW46" s="226"/>
      <c r="BTX46" s="226"/>
      <c r="BTY46" s="226"/>
      <c r="BTZ46" s="226"/>
      <c r="BUA46" s="226"/>
      <c r="BUB46" s="226"/>
      <c r="BUC46" s="226"/>
      <c r="BUD46" s="226"/>
      <c r="BUE46" s="226"/>
      <c r="BUF46" s="226"/>
      <c r="BUG46" s="226"/>
      <c r="BUH46" s="226"/>
      <c r="BUI46" s="226"/>
      <c r="BUJ46" s="226"/>
      <c r="BUK46" s="226"/>
      <c r="BUL46" s="226"/>
      <c r="BUM46" s="226"/>
      <c r="BUN46" s="226"/>
      <c r="BUO46" s="226"/>
      <c r="BUP46" s="226"/>
      <c r="BUQ46" s="226"/>
      <c r="BUR46" s="226"/>
      <c r="BUS46" s="226"/>
      <c r="BUT46" s="226"/>
      <c r="BUU46" s="226"/>
      <c r="BUV46" s="226"/>
      <c r="BUW46" s="226"/>
      <c r="BUX46" s="226"/>
      <c r="BUY46" s="226"/>
      <c r="BUZ46" s="226"/>
      <c r="BVA46" s="226"/>
      <c r="BVB46" s="226"/>
      <c r="BVC46" s="226"/>
      <c r="BVD46" s="226"/>
      <c r="BVE46" s="226"/>
      <c r="BVF46" s="226"/>
      <c r="BVG46" s="226"/>
      <c r="BVH46" s="226"/>
      <c r="BVI46" s="226"/>
      <c r="BVJ46" s="226"/>
      <c r="BVK46" s="226"/>
      <c r="BVL46" s="226"/>
      <c r="BVM46" s="226"/>
      <c r="BVN46" s="226"/>
      <c r="BVO46" s="226"/>
      <c r="BVP46" s="226"/>
      <c r="BVQ46" s="226"/>
      <c r="BVR46" s="226"/>
      <c r="BVS46" s="226"/>
      <c r="BVT46" s="226"/>
      <c r="BVU46" s="226"/>
      <c r="BVV46" s="226"/>
      <c r="BVW46" s="226"/>
      <c r="BVX46" s="226"/>
      <c r="BVY46" s="226"/>
      <c r="BVZ46" s="226"/>
      <c r="BWA46" s="226"/>
      <c r="BWB46" s="226"/>
      <c r="BWC46" s="226"/>
      <c r="BWD46" s="226"/>
      <c r="BWE46" s="226"/>
      <c r="BWF46" s="226"/>
      <c r="BWG46" s="226"/>
      <c r="BWH46" s="226"/>
      <c r="BWI46" s="226"/>
      <c r="BWJ46" s="226"/>
      <c r="BWK46" s="226"/>
      <c r="BWL46" s="226"/>
      <c r="BWM46" s="226"/>
      <c r="BWN46" s="226"/>
      <c r="BWO46" s="226"/>
      <c r="BWP46" s="226"/>
      <c r="BWQ46" s="226"/>
      <c r="BWR46" s="226"/>
      <c r="BWS46" s="226"/>
      <c r="BWT46" s="226"/>
      <c r="BWU46" s="226"/>
      <c r="BWV46" s="226"/>
      <c r="BWW46" s="226"/>
      <c r="BWX46" s="226"/>
      <c r="BWY46" s="226"/>
      <c r="BWZ46" s="226"/>
      <c r="BXA46" s="226"/>
      <c r="BXB46" s="226"/>
      <c r="BXC46" s="226"/>
      <c r="BXD46" s="226"/>
      <c r="BXE46" s="226"/>
      <c r="BXF46" s="226"/>
      <c r="BXG46" s="226"/>
      <c r="BXH46" s="226"/>
      <c r="BXI46" s="226"/>
      <c r="BXJ46" s="226"/>
      <c r="BXK46" s="226"/>
      <c r="BXL46" s="226"/>
      <c r="BXM46" s="226"/>
      <c r="BXN46" s="226"/>
      <c r="BXO46" s="226"/>
      <c r="BXP46" s="226"/>
      <c r="BXQ46" s="226"/>
      <c r="BXR46" s="226"/>
      <c r="BXS46" s="226"/>
      <c r="BXT46" s="226"/>
      <c r="BXU46" s="226"/>
      <c r="BXV46" s="226"/>
      <c r="BXW46" s="226"/>
      <c r="BXX46" s="226"/>
      <c r="BXY46" s="226"/>
      <c r="BXZ46" s="226"/>
      <c r="BYA46" s="226"/>
      <c r="BYB46" s="226"/>
      <c r="BYC46" s="226"/>
      <c r="BYD46" s="226"/>
      <c r="BYE46" s="226"/>
      <c r="BYF46" s="226"/>
      <c r="BYG46" s="226"/>
      <c r="BYH46" s="226"/>
      <c r="BYI46" s="226"/>
      <c r="BYJ46" s="226"/>
      <c r="BYK46" s="226"/>
      <c r="BYL46" s="226"/>
      <c r="BYM46" s="226"/>
      <c r="BYN46" s="226"/>
      <c r="BYO46" s="226"/>
      <c r="BYP46" s="226"/>
      <c r="BYQ46" s="226"/>
      <c r="BYR46" s="226"/>
      <c r="BYS46" s="226"/>
      <c r="BYT46" s="226"/>
      <c r="BYU46" s="226"/>
      <c r="BYV46" s="226"/>
      <c r="BYW46" s="226"/>
      <c r="BYX46" s="226"/>
      <c r="BYY46" s="226"/>
      <c r="BYZ46" s="226"/>
      <c r="BZA46" s="226"/>
      <c r="BZB46" s="226"/>
      <c r="BZC46" s="226"/>
      <c r="BZD46" s="226"/>
      <c r="BZE46" s="226"/>
      <c r="BZF46" s="226"/>
      <c r="BZG46" s="226"/>
      <c r="BZH46" s="226"/>
      <c r="BZI46" s="226"/>
      <c r="BZJ46" s="226"/>
      <c r="BZK46" s="226"/>
      <c r="BZL46" s="226"/>
      <c r="BZM46" s="226"/>
      <c r="BZN46" s="226"/>
      <c r="BZO46" s="226"/>
      <c r="BZP46" s="226"/>
      <c r="BZQ46" s="226"/>
      <c r="BZR46" s="226"/>
      <c r="BZS46" s="226"/>
      <c r="BZT46" s="226"/>
      <c r="BZU46" s="226"/>
      <c r="BZV46" s="226"/>
      <c r="BZW46" s="226"/>
      <c r="BZX46" s="226"/>
      <c r="BZY46" s="226"/>
      <c r="BZZ46" s="226"/>
      <c r="CAA46" s="226"/>
      <c r="CAB46" s="226"/>
      <c r="CAC46" s="226"/>
      <c r="CAD46" s="226"/>
      <c r="CAE46" s="226"/>
      <c r="CAF46" s="226"/>
      <c r="CAG46" s="226"/>
      <c r="CAH46" s="226"/>
      <c r="CAI46" s="226"/>
      <c r="CAJ46" s="226"/>
      <c r="CAK46" s="226"/>
      <c r="CAL46" s="226"/>
      <c r="CAM46" s="226"/>
      <c r="CAN46" s="226"/>
      <c r="CAO46" s="226"/>
      <c r="CAP46" s="226"/>
      <c r="CAQ46" s="226"/>
      <c r="CAR46" s="226"/>
      <c r="CAS46" s="226"/>
      <c r="CAT46" s="226"/>
      <c r="CAU46" s="226"/>
      <c r="CAV46" s="226"/>
      <c r="CAW46" s="226"/>
      <c r="CAX46" s="226"/>
      <c r="CAY46" s="226"/>
      <c r="CAZ46" s="226"/>
      <c r="CBA46" s="226"/>
      <c r="CBB46" s="226"/>
      <c r="CBC46" s="226"/>
      <c r="CBD46" s="226"/>
      <c r="CBE46" s="226"/>
      <c r="CBF46" s="226"/>
      <c r="CBG46" s="226"/>
      <c r="CBH46" s="226"/>
      <c r="CBI46" s="226"/>
      <c r="CBJ46" s="226"/>
      <c r="CBK46" s="226"/>
      <c r="CBL46" s="226"/>
      <c r="CBM46" s="226"/>
      <c r="CBN46" s="226"/>
      <c r="CBO46" s="226"/>
      <c r="CBP46" s="226"/>
      <c r="CBQ46" s="226"/>
      <c r="CBR46" s="226"/>
    </row>
    <row r="47" spans="1:2098" ht="31.5" customHeight="1">
      <c r="A47" s="925"/>
      <c r="B47" s="932" t="s">
        <v>728</v>
      </c>
      <c r="C47" s="933"/>
      <c r="D47" s="933"/>
      <c r="E47" s="933"/>
      <c r="F47" s="933"/>
      <c r="G47" s="933"/>
      <c r="H47" s="933"/>
    </row>
    <row r="48" spans="1:2098" s="359" customFormat="1" ht="20.100000000000001" customHeight="1">
      <c r="A48" s="925"/>
      <c r="B48" s="928" t="s">
        <v>729</v>
      </c>
      <c r="C48" s="929"/>
      <c r="D48" s="929"/>
      <c r="E48" s="929"/>
      <c r="F48" s="929"/>
      <c r="G48" s="929"/>
      <c r="H48" s="929"/>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6"/>
      <c r="CN48" s="226"/>
      <c r="CO48" s="226"/>
      <c r="CP48" s="226"/>
      <c r="CQ48" s="226"/>
      <c r="CR48" s="226"/>
      <c r="CS48" s="226"/>
      <c r="CT48" s="226"/>
      <c r="CU48" s="226"/>
      <c r="CV48" s="226"/>
      <c r="CW48" s="226"/>
      <c r="CX48" s="226"/>
      <c r="CY48" s="226"/>
      <c r="CZ48" s="226"/>
      <c r="DA48" s="226"/>
      <c r="DB48" s="226"/>
      <c r="DC48" s="226"/>
      <c r="DD48" s="226"/>
      <c r="DE48" s="226"/>
      <c r="DF48" s="226"/>
      <c r="DG48" s="226"/>
      <c r="DH48" s="226"/>
      <c r="DI48" s="226"/>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c r="EI48" s="226"/>
      <c r="EJ48" s="226"/>
      <c r="EK48" s="226"/>
      <c r="EL48" s="226"/>
      <c r="EM48" s="226"/>
      <c r="EN48" s="226"/>
      <c r="EO48" s="226"/>
      <c r="EP48" s="226"/>
      <c r="EQ48" s="226"/>
      <c r="ER48" s="226"/>
      <c r="ES48" s="226"/>
      <c r="ET48" s="226"/>
      <c r="EU48" s="226"/>
      <c r="EV48" s="226"/>
      <c r="EW48" s="226"/>
      <c r="EX48" s="226"/>
      <c r="EY48" s="226"/>
      <c r="EZ48" s="226"/>
      <c r="FA48" s="226"/>
      <c r="FB48" s="226"/>
      <c r="FC48" s="226"/>
      <c r="FD48" s="226"/>
      <c r="FE48" s="226"/>
      <c r="FF48" s="226"/>
      <c r="FG48" s="226"/>
      <c r="FH48" s="226"/>
      <c r="FI48" s="226"/>
      <c r="FJ48" s="226"/>
      <c r="FK48" s="226"/>
      <c r="FL48" s="226"/>
      <c r="FM48" s="226"/>
      <c r="FN48" s="226"/>
      <c r="FO48" s="226"/>
      <c r="FP48" s="226"/>
      <c r="FQ48" s="226"/>
      <c r="FR48" s="226"/>
      <c r="FS48" s="226"/>
      <c r="FT48" s="226"/>
      <c r="FU48" s="226"/>
      <c r="FV48" s="226"/>
      <c r="FW48" s="226"/>
      <c r="FX48" s="226"/>
      <c r="FY48" s="226"/>
      <c r="FZ48" s="226"/>
      <c r="GA48" s="226"/>
      <c r="GB48" s="226"/>
      <c r="GC48" s="226"/>
      <c r="GD48" s="226"/>
      <c r="GE48" s="226"/>
      <c r="GF48" s="226"/>
      <c r="GG48" s="226"/>
      <c r="GH48" s="226"/>
      <c r="GI48" s="226"/>
      <c r="GJ48" s="226"/>
      <c r="GK48" s="226"/>
      <c r="GL48" s="226"/>
      <c r="GM48" s="226"/>
      <c r="GN48" s="226"/>
      <c r="GO48" s="226"/>
      <c r="GP48" s="226"/>
      <c r="GQ48" s="226"/>
      <c r="GR48" s="226"/>
      <c r="GS48" s="226"/>
      <c r="GT48" s="226"/>
      <c r="GU48" s="226"/>
      <c r="GV48" s="226"/>
      <c r="GW48" s="226"/>
      <c r="GX48" s="226"/>
      <c r="GY48" s="226"/>
      <c r="GZ48" s="226"/>
      <c r="HA48" s="226"/>
      <c r="HB48" s="226"/>
      <c r="HC48" s="226"/>
      <c r="HD48" s="226"/>
      <c r="HE48" s="226"/>
      <c r="HF48" s="226"/>
      <c r="HG48" s="226"/>
      <c r="HH48" s="226"/>
      <c r="HI48" s="226"/>
      <c r="HJ48" s="226"/>
      <c r="HK48" s="226"/>
      <c r="HL48" s="226"/>
      <c r="HM48" s="226"/>
      <c r="HN48" s="226"/>
      <c r="HO48" s="226"/>
      <c r="HP48" s="226"/>
      <c r="HQ48" s="226"/>
      <c r="HR48" s="226"/>
      <c r="HS48" s="226"/>
      <c r="HT48" s="226"/>
      <c r="HU48" s="226"/>
      <c r="HV48" s="226"/>
      <c r="HW48" s="226"/>
      <c r="HX48" s="226"/>
      <c r="HY48" s="226"/>
      <c r="HZ48" s="226"/>
      <c r="IA48" s="226"/>
      <c r="IB48" s="226"/>
      <c r="IC48" s="226"/>
      <c r="ID48" s="226"/>
      <c r="IE48" s="226"/>
      <c r="IF48" s="226"/>
      <c r="IG48" s="226"/>
      <c r="IH48" s="226"/>
      <c r="II48" s="226"/>
      <c r="IJ48" s="226"/>
      <c r="IK48" s="226"/>
      <c r="IL48" s="226"/>
      <c r="IM48" s="226"/>
      <c r="IN48" s="226"/>
      <c r="IO48" s="226"/>
      <c r="IP48" s="226"/>
      <c r="IQ48" s="226"/>
      <c r="IR48" s="226"/>
      <c r="IS48" s="226"/>
      <c r="IT48" s="226"/>
      <c r="IU48" s="226"/>
      <c r="IV48" s="226"/>
      <c r="IW48" s="226"/>
      <c r="IX48" s="226"/>
      <c r="IY48" s="226"/>
      <c r="IZ48" s="226"/>
      <c r="JA48" s="226"/>
      <c r="JB48" s="226"/>
      <c r="JC48" s="226"/>
      <c r="JD48" s="226"/>
      <c r="JE48" s="226"/>
      <c r="JF48" s="226"/>
      <c r="JG48" s="226"/>
      <c r="JH48" s="226"/>
      <c r="JI48" s="226"/>
      <c r="JJ48" s="226"/>
      <c r="JK48" s="226"/>
      <c r="JL48" s="226"/>
      <c r="JM48" s="226"/>
      <c r="JN48" s="226"/>
      <c r="JO48" s="226"/>
      <c r="JP48" s="226"/>
      <c r="JQ48" s="226"/>
      <c r="JR48" s="226"/>
      <c r="JS48" s="226"/>
      <c r="JT48" s="226"/>
      <c r="JU48" s="226"/>
      <c r="JV48" s="226"/>
      <c r="JW48" s="226"/>
      <c r="JX48" s="226"/>
      <c r="JY48" s="226"/>
      <c r="JZ48" s="226"/>
      <c r="KA48" s="226"/>
      <c r="KB48" s="226"/>
      <c r="KC48" s="226"/>
      <c r="KD48" s="226"/>
      <c r="KE48" s="226"/>
      <c r="KF48" s="226"/>
      <c r="KG48" s="226"/>
      <c r="KH48" s="226"/>
      <c r="KI48" s="226"/>
      <c r="KJ48" s="226"/>
      <c r="KK48" s="226"/>
      <c r="KL48" s="226"/>
      <c r="KM48" s="226"/>
      <c r="KN48" s="226"/>
      <c r="KO48" s="226"/>
      <c r="KP48" s="226"/>
      <c r="KQ48" s="226"/>
      <c r="KR48" s="226"/>
      <c r="KS48" s="226"/>
      <c r="KT48" s="226"/>
      <c r="KU48" s="226"/>
      <c r="KV48" s="226"/>
      <c r="KW48" s="226"/>
      <c r="KX48" s="226"/>
      <c r="KY48" s="226"/>
      <c r="KZ48" s="226"/>
      <c r="LA48" s="226"/>
      <c r="LB48" s="226"/>
      <c r="LC48" s="226"/>
      <c r="LD48" s="226"/>
      <c r="LE48" s="226"/>
      <c r="LF48" s="226"/>
      <c r="LG48" s="226"/>
      <c r="LH48" s="226"/>
      <c r="LI48" s="226"/>
      <c r="LJ48" s="226"/>
      <c r="LK48" s="226"/>
      <c r="LL48" s="226"/>
      <c r="LM48" s="226"/>
      <c r="LN48" s="226"/>
      <c r="LO48" s="226"/>
      <c r="LP48" s="226"/>
      <c r="LQ48" s="226"/>
      <c r="LR48" s="226"/>
      <c r="LS48" s="226"/>
      <c r="LT48" s="226"/>
      <c r="LU48" s="226"/>
      <c r="LV48" s="226"/>
      <c r="LW48" s="226"/>
      <c r="LX48" s="226"/>
      <c r="LY48" s="226"/>
      <c r="LZ48" s="226"/>
      <c r="MA48" s="226"/>
      <c r="MB48" s="226"/>
      <c r="MC48" s="226"/>
      <c r="MD48" s="226"/>
      <c r="ME48" s="226"/>
      <c r="MF48" s="226"/>
      <c r="MG48" s="226"/>
      <c r="MH48" s="226"/>
      <c r="MI48" s="226"/>
      <c r="MJ48" s="226"/>
      <c r="MK48" s="226"/>
      <c r="ML48" s="226"/>
      <c r="MM48" s="226"/>
      <c r="MN48" s="226"/>
      <c r="MO48" s="226"/>
      <c r="MP48" s="226"/>
      <c r="MQ48" s="226"/>
      <c r="MR48" s="226"/>
      <c r="MS48" s="226"/>
      <c r="MT48" s="226"/>
      <c r="MU48" s="226"/>
      <c r="MV48" s="226"/>
      <c r="MW48" s="226"/>
      <c r="MX48" s="226"/>
      <c r="MY48" s="226"/>
      <c r="MZ48" s="226"/>
      <c r="NA48" s="226"/>
      <c r="NB48" s="226"/>
      <c r="NC48" s="226"/>
      <c r="ND48" s="226"/>
      <c r="NE48" s="226"/>
      <c r="NF48" s="226"/>
      <c r="NG48" s="226"/>
      <c r="NH48" s="226"/>
      <c r="NI48" s="226"/>
      <c r="NJ48" s="226"/>
      <c r="NK48" s="226"/>
      <c r="NL48" s="226"/>
      <c r="NM48" s="226"/>
      <c r="NN48" s="226"/>
      <c r="NO48" s="226"/>
      <c r="NP48" s="226"/>
      <c r="NQ48" s="226"/>
      <c r="NR48" s="226"/>
      <c r="NS48" s="226"/>
      <c r="NT48" s="226"/>
      <c r="NU48" s="226"/>
      <c r="NV48" s="226"/>
      <c r="NW48" s="226"/>
      <c r="NX48" s="226"/>
      <c r="NY48" s="226"/>
      <c r="NZ48" s="226"/>
      <c r="OA48" s="226"/>
      <c r="OB48" s="226"/>
      <c r="OC48" s="226"/>
      <c r="OD48" s="226"/>
      <c r="OE48" s="226"/>
      <c r="OF48" s="226"/>
      <c r="OG48" s="226"/>
      <c r="OH48" s="226"/>
      <c r="OI48" s="226"/>
      <c r="OJ48" s="226"/>
      <c r="OK48" s="226"/>
      <c r="OL48" s="226"/>
      <c r="OM48" s="226"/>
      <c r="ON48" s="226"/>
      <c r="OO48" s="226"/>
      <c r="OP48" s="226"/>
      <c r="OQ48" s="226"/>
      <c r="OR48" s="226"/>
      <c r="OS48" s="226"/>
      <c r="OT48" s="226"/>
      <c r="OU48" s="226"/>
      <c r="OV48" s="226"/>
      <c r="OW48" s="226"/>
      <c r="OX48" s="226"/>
      <c r="OY48" s="226"/>
      <c r="OZ48" s="226"/>
      <c r="PA48" s="226"/>
      <c r="PB48" s="226"/>
      <c r="PC48" s="226"/>
      <c r="PD48" s="226"/>
      <c r="PE48" s="226"/>
      <c r="PF48" s="226"/>
      <c r="PG48" s="226"/>
      <c r="PH48" s="226"/>
      <c r="PI48" s="226"/>
      <c r="PJ48" s="226"/>
      <c r="PK48" s="226"/>
      <c r="PL48" s="226"/>
      <c r="PM48" s="226"/>
      <c r="PN48" s="226"/>
      <c r="PO48" s="226"/>
      <c r="PP48" s="226"/>
      <c r="PQ48" s="226"/>
      <c r="PR48" s="226"/>
      <c r="PS48" s="226"/>
      <c r="PT48" s="226"/>
      <c r="PU48" s="226"/>
      <c r="PV48" s="226"/>
      <c r="PW48" s="226"/>
      <c r="PX48" s="226"/>
      <c r="PY48" s="226"/>
      <c r="PZ48" s="226"/>
      <c r="QA48" s="226"/>
      <c r="QB48" s="226"/>
      <c r="QC48" s="226"/>
      <c r="QD48" s="226"/>
      <c r="QE48" s="226"/>
      <c r="QF48" s="226"/>
      <c r="QG48" s="226"/>
      <c r="QH48" s="226"/>
      <c r="QI48" s="226"/>
      <c r="QJ48" s="226"/>
      <c r="QK48" s="226"/>
      <c r="QL48" s="226"/>
      <c r="QM48" s="226"/>
      <c r="QN48" s="226"/>
      <c r="QO48" s="226"/>
      <c r="QP48" s="226"/>
      <c r="QQ48" s="226"/>
      <c r="QR48" s="226"/>
      <c r="QS48" s="226"/>
      <c r="QT48" s="226"/>
      <c r="QU48" s="226"/>
      <c r="QV48" s="226"/>
      <c r="QW48" s="226"/>
      <c r="QX48" s="226"/>
      <c r="QY48" s="226"/>
      <c r="QZ48" s="226"/>
      <c r="RA48" s="226"/>
      <c r="RB48" s="226"/>
      <c r="RC48" s="226"/>
      <c r="RD48" s="226"/>
      <c r="RE48" s="226"/>
      <c r="RF48" s="226"/>
      <c r="RG48" s="226"/>
      <c r="RH48" s="226"/>
      <c r="RI48" s="226"/>
      <c r="RJ48" s="226"/>
      <c r="RK48" s="226"/>
      <c r="RL48" s="226"/>
      <c r="RM48" s="226"/>
      <c r="RN48" s="226"/>
      <c r="RO48" s="226"/>
      <c r="RP48" s="226"/>
      <c r="RQ48" s="226"/>
      <c r="RR48" s="226"/>
      <c r="RS48" s="226"/>
      <c r="RT48" s="226"/>
      <c r="RU48" s="226"/>
      <c r="RV48" s="226"/>
      <c r="RW48" s="226"/>
      <c r="RX48" s="226"/>
      <c r="RY48" s="226"/>
      <c r="RZ48" s="226"/>
      <c r="SA48" s="226"/>
      <c r="SB48" s="226"/>
      <c r="SC48" s="226"/>
      <c r="SD48" s="226"/>
      <c r="SE48" s="226"/>
      <c r="SF48" s="226"/>
      <c r="SG48" s="226"/>
      <c r="SH48" s="226"/>
      <c r="SI48" s="226"/>
      <c r="SJ48" s="226"/>
      <c r="SK48" s="226"/>
      <c r="SL48" s="226"/>
      <c r="SM48" s="226"/>
      <c r="SN48" s="226"/>
      <c r="SO48" s="226"/>
      <c r="SP48" s="226"/>
      <c r="SQ48" s="226"/>
      <c r="SR48" s="226"/>
      <c r="SS48" s="226"/>
      <c r="ST48" s="226"/>
      <c r="SU48" s="226"/>
      <c r="SV48" s="226"/>
      <c r="SW48" s="226"/>
      <c r="SX48" s="226"/>
      <c r="SY48" s="226"/>
      <c r="SZ48" s="226"/>
      <c r="TA48" s="226"/>
      <c r="TB48" s="226"/>
      <c r="TC48" s="226"/>
      <c r="TD48" s="226"/>
      <c r="TE48" s="226"/>
      <c r="TF48" s="226"/>
      <c r="TG48" s="226"/>
      <c r="TH48" s="226"/>
      <c r="TI48" s="226"/>
      <c r="TJ48" s="226"/>
      <c r="TK48" s="226"/>
      <c r="TL48" s="226"/>
      <c r="TM48" s="226"/>
      <c r="TN48" s="226"/>
      <c r="TO48" s="226"/>
      <c r="TP48" s="226"/>
      <c r="TQ48" s="226"/>
      <c r="TR48" s="226"/>
      <c r="TS48" s="226"/>
      <c r="TT48" s="226"/>
      <c r="TU48" s="226"/>
      <c r="TV48" s="226"/>
      <c r="TW48" s="226"/>
      <c r="TX48" s="226"/>
      <c r="TY48" s="226"/>
      <c r="TZ48" s="226"/>
      <c r="UA48" s="226"/>
      <c r="UB48" s="226"/>
      <c r="UC48" s="226"/>
      <c r="UD48" s="226"/>
      <c r="UE48" s="226"/>
      <c r="UF48" s="226"/>
      <c r="UG48" s="226"/>
      <c r="UH48" s="226"/>
      <c r="UI48" s="226"/>
      <c r="UJ48" s="226"/>
      <c r="UK48" s="226"/>
      <c r="UL48" s="226"/>
      <c r="UM48" s="226"/>
      <c r="UN48" s="226"/>
      <c r="UO48" s="226"/>
      <c r="UP48" s="226"/>
      <c r="UQ48" s="226"/>
      <c r="UR48" s="226"/>
      <c r="US48" s="226"/>
      <c r="UT48" s="226"/>
      <c r="UU48" s="226"/>
      <c r="UV48" s="226"/>
      <c r="UW48" s="226"/>
      <c r="UX48" s="226"/>
      <c r="UY48" s="226"/>
      <c r="UZ48" s="226"/>
      <c r="VA48" s="226"/>
      <c r="VB48" s="226"/>
      <c r="VC48" s="226"/>
      <c r="VD48" s="226"/>
      <c r="VE48" s="226"/>
      <c r="VF48" s="226"/>
      <c r="VG48" s="226"/>
      <c r="VH48" s="226"/>
      <c r="VI48" s="226"/>
      <c r="VJ48" s="226"/>
      <c r="VK48" s="226"/>
      <c r="VL48" s="226"/>
      <c r="VM48" s="226"/>
      <c r="VN48" s="226"/>
      <c r="VO48" s="226"/>
      <c r="VP48" s="226"/>
      <c r="VQ48" s="226"/>
      <c r="VR48" s="226"/>
      <c r="VS48" s="226"/>
      <c r="VT48" s="226"/>
      <c r="VU48" s="226"/>
      <c r="VV48" s="226"/>
      <c r="VW48" s="226"/>
      <c r="VX48" s="226"/>
      <c r="VY48" s="226"/>
      <c r="VZ48" s="226"/>
      <c r="WA48" s="226"/>
      <c r="WB48" s="226"/>
      <c r="WC48" s="226"/>
      <c r="WD48" s="226"/>
      <c r="WE48" s="226"/>
      <c r="WF48" s="226"/>
      <c r="WG48" s="226"/>
      <c r="WH48" s="226"/>
      <c r="WI48" s="226"/>
      <c r="WJ48" s="226"/>
      <c r="WK48" s="226"/>
      <c r="WL48" s="226"/>
      <c r="WM48" s="226"/>
      <c r="WN48" s="226"/>
      <c r="WO48" s="226"/>
      <c r="WP48" s="226"/>
      <c r="WQ48" s="226"/>
      <c r="WR48" s="226"/>
      <c r="WS48" s="226"/>
      <c r="WT48" s="226"/>
      <c r="WU48" s="226"/>
      <c r="WV48" s="226"/>
      <c r="WW48" s="226"/>
      <c r="WX48" s="226"/>
      <c r="WY48" s="226"/>
      <c r="WZ48" s="226"/>
      <c r="XA48" s="226"/>
      <c r="XB48" s="226"/>
      <c r="XC48" s="226"/>
      <c r="XD48" s="226"/>
      <c r="XE48" s="226"/>
      <c r="XF48" s="226"/>
      <c r="XG48" s="226"/>
      <c r="XH48" s="226"/>
      <c r="XI48" s="226"/>
      <c r="XJ48" s="226"/>
      <c r="XK48" s="226"/>
      <c r="XL48" s="226"/>
      <c r="XM48" s="226"/>
      <c r="XN48" s="226"/>
      <c r="XO48" s="226"/>
      <c r="XP48" s="226"/>
      <c r="XQ48" s="226"/>
      <c r="XR48" s="226"/>
      <c r="XS48" s="226"/>
      <c r="XT48" s="226"/>
      <c r="XU48" s="226"/>
      <c r="XV48" s="226"/>
      <c r="XW48" s="226"/>
      <c r="XX48" s="226"/>
      <c r="XY48" s="226"/>
      <c r="XZ48" s="226"/>
      <c r="YA48" s="226"/>
      <c r="YB48" s="226"/>
      <c r="YC48" s="226"/>
      <c r="YD48" s="226"/>
      <c r="YE48" s="226"/>
      <c r="YF48" s="226"/>
      <c r="YG48" s="226"/>
      <c r="YH48" s="226"/>
      <c r="YI48" s="226"/>
      <c r="YJ48" s="226"/>
      <c r="YK48" s="226"/>
      <c r="YL48" s="226"/>
      <c r="YM48" s="226"/>
      <c r="YN48" s="226"/>
      <c r="YO48" s="226"/>
      <c r="YP48" s="226"/>
      <c r="YQ48" s="226"/>
      <c r="YR48" s="226"/>
      <c r="YS48" s="226"/>
      <c r="YT48" s="226"/>
      <c r="YU48" s="226"/>
      <c r="YV48" s="226"/>
      <c r="YW48" s="226"/>
      <c r="YX48" s="226"/>
      <c r="YY48" s="226"/>
      <c r="YZ48" s="226"/>
      <c r="ZA48" s="226"/>
      <c r="ZB48" s="226"/>
      <c r="ZC48" s="226"/>
      <c r="ZD48" s="226"/>
      <c r="ZE48" s="226"/>
      <c r="ZF48" s="226"/>
      <c r="ZG48" s="226"/>
      <c r="ZH48" s="226"/>
      <c r="ZI48" s="226"/>
      <c r="ZJ48" s="226"/>
      <c r="ZK48" s="226"/>
      <c r="ZL48" s="226"/>
      <c r="ZM48" s="226"/>
      <c r="ZN48" s="226"/>
      <c r="ZO48" s="226"/>
      <c r="ZP48" s="226"/>
      <c r="ZQ48" s="226"/>
      <c r="ZR48" s="226"/>
      <c r="ZS48" s="226"/>
      <c r="ZT48" s="226"/>
      <c r="ZU48" s="226"/>
      <c r="ZV48" s="226"/>
      <c r="ZW48" s="226"/>
      <c r="ZX48" s="226"/>
      <c r="ZY48" s="226"/>
      <c r="ZZ48" s="226"/>
      <c r="AAA48" s="226"/>
      <c r="AAB48" s="226"/>
      <c r="AAC48" s="226"/>
      <c r="AAD48" s="226"/>
      <c r="AAE48" s="226"/>
      <c r="AAF48" s="226"/>
      <c r="AAG48" s="226"/>
      <c r="AAH48" s="226"/>
      <c r="AAI48" s="226"/>
      <c r="AAJ48" s="226"/>
      <c r="AAK48" s="226"/>
      <c r="AAL48" s="226"/>
      <c r="AAM48" s="226"/>
      <c r="AAN48" s="226"/>
      <c r="AAO48" s="226"/>
      <c r="AAP48" s="226"/>
      <c r="AAQ48" s="226"/>
      <c r="AAR48" s="226"/>
      <c r="AAS48" s="226"/>
      <c r="AAT48" s="226"/>
      <c r="AAU48" s="226"/>
      <c r="AAV48" s="226"/>
      <c r="AAW48" s="226"/>
      <c r="AAX48" s="226"/>
      <c r="AAY48" s="226"/>
      <c r="AAZ48" s="226"/>
      <c r="ABA48" s="226"/>
      <c r="ABB48" s="226"/>
      <c r="ABC48" s="226"/>
      <c r="ABD48" s="226"/>
      <c r="ABE48" s="226"/>
      <c r="ABF48" s="226"/>
      <c r="ABG48" s="226"/>
      <c r="ABH48" s="226"/>
      <c r="ABI48" s="226"/>
      <c r="ABJ48" s="226"/>
      <c r="ABK48" s="226"/>
      <c r="ABL48" s="226"/>
      <c r="ABM48" s="226"/>
      <c r="ABN48" s="226"/>
      <c r="ABO48" s="226"/>
      <c r="ABP48" s="226"/>
      <c r="ABQ48" s="226"/>
      <c r="ABR48" s="226"/>
      <c r="ABS48" s="226"/>
      <c r="ABT48" s="226"/>
      <c r="ABU48" s="226"/>
      <c r="ABV48" s="226"/>
      <c r="ABW48" s="226"/>
      <c r="ABX48" s="226"/>
      <c r="ABY48" s="226"/>
      <c r="ABZ48" s="226"/>
      <c r="ACA48" s="226"/>
      <c r="ACB48" s="226"/>
      <c r="ACC48" s="226"/>
      <c r="ACD48" s="226"/>
      <c r="ACE48" s="226"/>
      <c r="ACF48" s="226"/>
      <c r="ACG48" s="226"/>
      <c r="ACH48" s="226"/>
      <c r="ACI48" s="226"/>
      <c r="ACJ48" s="226"/>
      <c r="ACK48" s="226"/>
      <c r="ACL48" s="226"/>
      <c r="ACM48" s="226"/>
      <c r="ACN48" s="226"/>
      <c r="ACO48" s="226"/>
      <c r="ACP48" s="226"/>
      <c r="ACQ48" s="226"/>
      <c r="ACR48" s="226"/>
      <c r="ACS48" s="226"/>
      <c r="ACT48" s="226"/>
      <c r="ACU48" s="226"/>
      <c r="ACV48" s="226"/>
      <c r="ACW48" s="226"/>
      <c r="ACX48" s="226"/>
      <c r="ACY48" s="226"/>
      <c r="ACZ48" s="226"/>
      <c r="ADA48" s="226"/>
      <c r="ADB48" s="226"/>
      <c r="ADC48" s="226"/>
      <c r="ADD48" s="226"/>
      <c r="ADE48" s="226"/>
      <c r="ADF48" s="226"/>
      <c r="ADG48" s="226"/>
      <c r="ADH48" s="226"/>
      <c r="ADI48" s="226"/>
      <c r="ADJ48" s="226"/>
      <c r="ADK48" s="226"/>
      <c r="ADL48" s="226"/>
      <c r="ADM48" s="226"/>
      <c r="ADN48" s="226"/>
      <c r="ADO48" s="226"/>
      <c r="ADP48" s="226"/>
      <c r="ADQ48" s="226"/>
      <c r="ADR48" s="226"/>
      <c r="ADS48" s="226"/>
      <c r="ADT48" s="226"/>
      <c r="ADU48" s="226"/>
      <c r="ADV48" s="226"/>
      <c r="ADW48" s="226"/>
      <c r="ADX48" s="226"/>
      <c r="ADY48" s="226"/>
      <c r="ADZ48" s="226"/>
      <c r="AEA48" s="226"/>
      <c r="AEB48" s="226"/>
      <c r="AEC48" s="226"/>
      <c r="AED48" s="226"/>
      <c r="AEE48" s="226"/>
      <c r="AEF48" s="226"/>
      <c r="AEG48" s="226"/>
      <c r="AEH48" s="226"/>
      <c r="AEI48" s="226"/>
      <c r="AEJ48" s="226"/>
      <c r="AEK48" s="226"/>
      <c r="AEL48" s="226"/>
      <c r="AEM48" s="226"/>
      <c r="AEN48" s="226"/>
      <c r="AEO48" s="226"/>
      <c r="AEP48" s="226"/>
      <c r="AEQ48" s="226"/>
      <c r="AER48" s="226"/>
      <c r="AES48" s="226"/>
      <c r="AET48" s="226"/>
      <c r="AEU48" s="226"/>
      <c r="AEV48" s="226"/>
      <c r="AEW48" s="226"/>
      <c r="AEX48" s="226"/>
      <c r="AEY48" s="226"/>
      <c r="AEZ48" s="226"/>
      <c r="AFA48" s="226"/>
      <c r="AFB48" s="226"/>
      <c r="AFC48" s="226"/>
      <c r="AFD48" s="226"/>
      <c r="AFE48" s="226"/>
      <c r="AFF48" s="226"/>
      <c r="AFG48" s="226"/>
      <c r="AFH48" s="226"/>
      <c r="AFI48" s="226"/>
      <c r="AFJ48" s="226"/>
      <c r="AFK48" s="226"/>
      <c r="AFL48" s="226"/>
      <c r="AFM48" s="226"/>
      <c r="AFN48" s="226"/>
      <c r="AFO48" s="226"/>
      <c r="AFP48" s="226"/>
      <c r="AFQ48" s="226"/>
      <c r="AFR48" s="226"/>
      <c r="AFS48" s="226"/>
      <c r="AFT48" s="226"/>
      <c r="AFU48" s="226"/>
      <c r="AFV48" s="226"/>
      <c r="AFW48" s="226"/>
      <c r="AFX48" s="226"/>
      <c r="AFY48" s="226"/>
      <c r="AFZ48" s="226"/>
      <c r="AGA48" s="226"/>
      <c r="AGB48" s="226"/>
      <c r="AGC48" s="226"/>
      <c r="AGD48" s="226"/>
      <c r="AGE48" s="226"/>
      <c r="AGF48" s="226"/>
      <c r="AGG48" s="226"/>
      <c r="AGH48" s="226"/>
      <c r="AGI48" s="226"/>
      <c r="AGJ48" s="226"/>
      <c r="AGK48" s="226"/>
      <c r="AGL48" s="226"/>
      <c r="AGM48" s="226"/>
      <c r="AGN48" s="226"/>
      <c r="AGO48" s="226"/>
      <c r="AGP48" s="226"/>
      <c r="AGQ48" s="226"/>
      <c r="AGR48" s="226"/>
      <c r="AGS48" s="226"/>
      <c r="AGT48" s="226"/>
      <c r="AGU48" s="226"/>
      <c r="AGV48" s="226"/>
      <c r="AGW48" s="226"/>
      <c r="AGX48" s="226"/>
      <c r="AGY48" s="226"/>
      <c r="AGZ48" s="226"/>
      <c r="AHA48" s="226"/>
      <c r="AHB48" s="226"/>
      <c r="AHC48" s="226"/>
      <c r="AHD48" s="226"/>
      <c r="AHE48" s="226"/>
      <c r="AHF48" s="226"/>
      <c r="AHG48" s="226"/>
      <c r="AHH48" s="226"/>
      <c r="AHI48" s="226"/>
      <c r="AHJ48" s="226"/>
      <c r="AHK48" s="226"/>
      <c r="AHL48" s="226"/>
      <c r="AHM48" s="226"/>
      <c r="AHN48" s="226"/>
      <c r="AHO48" s="226"/>
      <c r="AHP48" s="226"/>
      <c r="AHQ48" s="226"/>
      <c r="AHR48" s="226"/>
      <c r="AHS48" s="226"/>
      <c r="AHT48" s="226"/>
      <c r="AHU48" s="226"/>
      <c r="AHV48" s="226"/>
      <c r="AHW48" s="226"/>
      <c r="AHX48" s="226"/>
      <c r="AHY48" s="226"/>
      <c r="AHZ48" s="226"/>
      <c r="AIA48" s="226"/>
      <c r="AIB48" s="226"/>
      <c r="AIC48" s="226"/>
      <c r="AID48" s="226"/>
      <c r="AIE48" s="226"/>
      <c r="AIF48" s="226"/>
      <c r="AIG48" s="226"/>
      <c r="AIH48" s="226"/>
      <c r="AII48" s="226"/>
      <c r="AIJ48" s="226"/>
      <c r="AIK48" s="226"/>
      <c r="AIL48" s="226"/>
      <c r="AIM48" s="226"/>
      <c r="AIN48" s="226"/>
      <c r="AIO48" s="226"/>
      <c r="AIP48" s="226"/>
      <c r="AIQ48" s="226"/>
      <c r="AIR48" s="226"/>
      <c r="AIS48" s="226"/>
      <c r="AIT48" s="226"/>
      <c r="AIU48" s="226"/>
      <c r="AIV48" s="226"/>
      <c r="AIW48" s="226"/>
      <c r="AIX48" s="226"/>
      <c r="AIY48" s="226"/>
      <c r="AIZ48" s="226"/>
      <c r="AJA48" s="226"/>
      <c r="AJB48" s="226"/>
      <c r="AJC48" s="226"/>
      <c r="AJD48" s="226"/>
      <c r="AJE48" s="226"/>
      <c r="AJF48" s="226"/>
      <c r="AJG48" s="226"/>
      <c r="AJH48" s="226"/>
      <c r="AJI48" s="226"/>
      <c r="AJJ48" s="226"/>
      <c r="AJK48" s="226"/>
      <c r="AJL48" s="226"/>
      <c r="AJM48" s="226"/>
      <c r="AJN48" s="226"/>
      <c r="AJO48" s="226"/>
      <c r="AJP48" s="226"/>
      <c r="AJQ48" s="226"/>
      <c r="AJR48" s="226"/>
      <c r="AJS48" s="226"/>
      <c r="AJT48" s="226"/>
      <c r="AJU48" s="226"/>
      <c r="AJV48" s="226"/>
      <c r="AJW48" s="226"/>
      <c r="AJX48" s="226"/>
      <c r="AJY48" s="226"/>
      <c r="AJZ48" s="226"/>
      <c r="AKA48" s="226"/>
      <c r="AKB48" s="226"/>
      <c r="AKC48" s="226"/>
      <c r="AKD48" s="226"/>
      <c r="AKE48" s="226"/>
      <c r="AKF48" s="226"/>
      <c r="AKG48" s="226"/>
      <c r="AKH48" s="226"/>
      <c r="AKI48" s="226"/>
      <c r="AKJ48" s="226"/>
      <c r="AKK48" s="226"/>
      <c r="AKL48" s="226"/>
      <c r="AKM48" s="226"/>
      <c r="AKN48" s="226"/>
      <c r="AKO48" s="226"/>
      <c r="AKP48" s="226"/>
      <c r="AKQ48" s="226"/>
      <c r="AKR48" s="226"/>
      <c r="AKS48" s="226"/>
      <c r="AKT48" s="226"/>
      <c r="AKU48" s="226"/>
      <c r="AKV48" s="226"/>
      <c r="AKW48" s="226"/>
      <c r="AKX48" s="226"/>
      <c r="AKY48" s="226"/>
      <c r="AKZ48" s="226"/>
      <c r="ALA48" s="226"/>
      <c r="ALB48" s="226"/>
      <c r="ALC48" s="226"/>
      <c r="ALD48" s="226"/>
      <c r="ALE48" s="226"/>
      <c r="ALF48" s="226"/>
      <c r="ALG48" s="226"/>
      <c r="ALH48" s="226"/>
      <c r="ALI48" s="226"/>
      <c r="ALJ48" s="226"/>
      <c r="ALK48" s="226"/>
      <c r="ALL48" s="226"/>
      <c r="ALM48" s="226"/>
      <c r="ALN48" s="226"/>
      <c r="ALO48" s="226"/>
      <c r="ALP48" s="226"/>
      <c r="ALQ48" s="226"/>
      <c r="ALR48" s="226"/>
      <c r="ALS48" s="226"/>
      <c r="ALT48" s="226"/>
      <c r="ALU48" s="226"/>
      <c r="ALV48" s="226"/>
      <c r="ALW48" s="226"/>
      <c r="ALX48" s="226"/>
      <c r="ALY48" s="226"/>
      <c r="ALZ48" s="226"/>
      <c r="AMA48" s="226"/>
      <c r="AMB48" s="226"/>
      <c r="AMC48" s="226"/>
      <c r="AMD48" s="226"/>
      <c r="AME48" s="226"/>
      <c r="AMF48" s="226"/>
      <c r="AMG48" s="226"/>
      <c r="AMH48" s="226"/>
      <c r="AMI48" s="226"/>
      <c r="AMJ48" s="226"/>
      <c r="AMK48" s="226"/>
      <c r="AML48" s="226"/>
      <c r="AMM48" s="226"/>
      <c r="AMN48" s="226"/>
      <c r="AMO48" s="226"/>
      <c r="AMP48" s="226"/>
      <c r="AMQ48" s="226"/>
      <c r="AMR48" s="226"/>
      <c r="AMS48" s="226"/>
      <c r="AMT48" s="226"/>
      <c r="AMU48" s="226"/>
      <c r="AMV48" s="226"/>
      <c r="AMW48" s="226"/>
      <c r="AMX48" s="226"/>
      <c r="AMY48" s="226"/>
      <c r="AMZ48" s="226"/>
      <c r="ANA48" s="226"/>
      <c r="ANB48" s="226"/>
      <c r="ANC48" s="226"/>
      <c r="AND48" s="226"/>
      <c r="ANE48" s="226"/>
      <c r="ANF48" s="226"/>
      <c r="ANG48" s="226"/>
      <c r="ANH48" s="226"/>
      <c r="ANI48" s="226"/>
      <c r="ANJ48" s="226"/>
      <c r="ANK48" s="226"/>
      <c r="ANL48" s="226"/>
      <c r="ANM48" s="226"/>
      <c r="ANN48" s="226"/>
      <c r="ANO48" s="226"/>
      <c r="ANP48" s="226"/>
      <c r="ANQ48" s="226"/>
      <c r="ANR48" s="226"/>
      <c r="ANS48" s="226"/>
      <c r="ANT48" s="226"/>
      <c r="ANU48" s="226"/>
      <c r="ANV48" s="226"/>
      <c r="ANW48" s="226"/>
      <c r="ANX48" s="226"/>
      <c r="ANY48" s="226"/>
      <c r="ANZ48" s="226"/>
      <c r="AOA48" s="226"/>
      <c r="AOB48" s="226"/>
      <c r="AOC48" s="226"/>
      <c r="AOD48" s="226"/>
      <c r="AOE48" s="226"/>
      <c r="AOF48" s="226"/>
      <c r="AOG48" s="226"/>
      <c r="AOH48" s="226"/>
      <c r="AOI48" s="226"/>
      <c r="AOJ48" s="226"/>
      <c r="AOK48" s="226"/>
      <c r="AOL48" s="226"/>
      <c r="AOM48" s="226"/>
      <c r="AON48" s="226"/>
      <c r="AOO48" s="226"/>
      <c r="AOP48" s="226"/>
      <c r="AOQ48" s="226"/>
      <c r="AOR48" s="226"/>
      <c r="AOS48" s="226"/>
      <c r="AOT48" s="226"/>
      <c r="AOU48" s="226"/>
      <c r="AOV48" s="226"/>
      <c r="AOW48" s="226"/>
      <c r="AOX48" s="226"/>
      <c r="AOY48" s="226"/>
      <c r="AOZ48" s="226"/>
      <c r="APA48" s="226"/>
      <c r="APB48" s="226"/>
      <c r="APC48" s="226"/>
      <c r="APD48" s="226"/>
      <c r="APE48" s="226"/>
      <c r="APF48" s="226"/>
      <c r="APG48" s="226"/>
      <c r="APH48" s="226"/>
      <c r="API48" s="226"/>
      <c r="APJ48" s="226"/>
      <c r="APK48" s="226"/>
      <c r="APL48" s="226"/>
      <c r="APM48" s="226"/>
      <c r="APN48" s="226"/>
      <c r="APO48" s="226"/>
      <c r="APP48" s="226"/>
      <c r="APQ48" s="226"/>
      <c r="APR48" s="226"/>
      <c r="APS48" s="226"/>
      <c r="APT48" s="226"/>
      <c r="APU48" s="226"/>
      <c r="APV48" s="226"/>
      <c r="APW48" s="226"/>
      <c r="APX48" s="226"/>
      <c r="APY48" s="226"/>
      <c r="APZ48" s="226"/>
      <c r="AQA48" s="226"/>
      <c r="AQB48" s="226"/>
      <c r="AQC48" s="226"/>
      <c r="AQD48" s="226"/>
      <c r="AQE48" s="226"/>
      <c r="AQF48" s="226"/>
      <c r="AQG48" s="226"/>
      <c r="AQH48" s="226"/>
      <c r="AQI48" s="226"/>
      <c r="AQJ48" s="226"/>
      <c r="AQK48" s="226"/>
      <c r="AQL48" s="226"/>
      <c r="AQM48" s="226"/>
      <c r="AQN48" s="226"/>
      <c r="AQO48" s="226"/>
      <c r="AQP48" s="226"/>
      <c r="AQQ48" s="226"/>
      <c r="AQR48" s="226"/>
      <c r="AQS48" s="226"/>
      <c r="AQT48" s="226"/>
      <c r="AQU48" s="226"/>
      <c r="AQV48" s="226"/>
      <c r="AQW48" s="226"/>
      <c r="AQX48" s="226"/>
      <c r="AQY48" s="226"/>
      <c r="AQZ48" s="226"/>
      <c r="ARA48" s="226"/>
      <c r="ARB48" s="226"/>
      <c r="ARC48" s="226"/>
      <c r="ARD48" s="226"/>
      <c r="ARE48" s="226"/>
      <c r="ARF48" s="226"/>
      <c r="ARG48" s="226"/>
      <c r="ARH48" s="226"/>
      <c r="ARI48" s="226"/>
      <c r="ARJ48" s="226"/>
      <c r="ARK48" s="226"/>
      <c r="ARL48" s="226"/>
      <c r="ARM48" s="226"/>
      <c r="ARN48" s="226"/>
      <c r="ARO48" s="226"/>
      <c r="ARP48" s="226"/>
      <c r="ARQ48" s="226"/>
      <c r="ARR48" s="226"/>
      <c r="ARS48" s="226"/>
      <c r="ART48" s="226"/>
      <c r="ARU48" s="226"/>
      <c r="ARV48" s="226"/>
      <c r="ARW48" s="226"/>
      <c r="ARX48" s="226"/>
      <c r="ARY48" s="226"/>
      <c r="ARZ48" s="226"/>
      <c r="ASA48" s="226"/>
      <c r="ASB48" s="226"/>
      <c r="ASC48" s="226"/>
      <c r="ASD48" s="226"/>
      <c r="ASE48" s="226"/>
      <c r="ASF48" s="226"/>
      <c r="ASG48" s="226"/>
      <c r="ASH48" s="226"/>
      <c r="ASI48" s="226"/>
      <c r="ASJ48" s="226"/>
      <c r="ASK48" s="226"/>
      <c r="ASL48" s="226"/>
      <c r="ASM48" s="226"/>
      <c r="ASN48" s="226"/>
      <c r="ASO48" s="226"/>
      <c r="ASP48" s="226"/>
      <c r="ASQ48" s="226"/>
      <c r="ASR48" s="226"/>
      <c r="ASS48" s="226"/>
      <c r="AST48" s="226"/>
      <c r="ASU48" s="226"/>
      <c r="ASV48" s="226"/>
      <c r="ASW48" s="226"/>
      <c r="ASX48" s="226"/>
      <c r="ASY48" s="226"/>
      <c r="ASZ48" s="226"/>
      <c r="ATA48" s="226"/>
      <c r="ATB48" s="226"/>
      <c r="ATC48" s="226"/>
      <c r="ATD48" s="226"/>
      <c r="ATE48" s="226"/>
      <c r="ATF48" s="226"/>
      <c r="ATG48" s="226"/>
      <c r="ATH48" s="226"/>
      <c r="ATI48" s="226"/>
      <c r="ATJ48" s="226"/>
      <c r="ATK48" s="226"/>
      <c r="ATL48" s="226"/>
      <c r="ATM48" s="226"/>
      <c r="ATN48" s="226"/>
      <c r="ATO48" s="226"/>
      <c r="ATP48" s="226"/>
      <c r="ATQ48" s="226"/>
      <c r="ATR48" s="226"/>
      <c r="ATS48" s="226"/>
      <c r="ATT48" s="226"/>
      <c r="ATU48" s="226"/>
      <c r="ATV48" s="226"/>
      <c r="ATW48" s="226"/>
      <c r="ATX48" s="226"/>
      <c r="ATY48" s="226"/>
      <c r="ATZ48" s="226"/>
      <c r="AUA48" s="226"/>
      <c r="AUB48" s="226"/>
      <c r="AUC48" s="226"/>
      <c r="AUD48" s="226"/>
      <c r="AUE48" s="226"/>
      <c r="AUF48" s="226"/>
      <c r="AUG48" s="226"/>
      <c r="AUH48" s="226"/>
      <c r="AUI48" s="226"/>
      <c r="AUJ48" s="226"/>
      <c r="AUK48" s="226"/>
      <c r="AUL48" s="226"/>
      <c r="AUM48" s="226"/>
      <c r="AUN48" s="226"/>
      <c r="AUO48" s="226"/>
      <c r="AUP48" s="226"/>
      <c r="AUQ48" s="226"/>
      <c r="AUR48" s="226"/>
      <c r="AUS48" s="226"/>
      <c r="AUT48" s="226"/>
      <c r="AUU48" s="226"/>
      <c r="AUV48" s="226"/>
      <c r="AUW48" s="226"/>
      <c r="AUX48" s="226"/>
      <c r="AUY48" s="226"/>
      <c r="AUZ48" s="226"/>
      <c r="AVA48" s="226"/>
      <c r="AVB48" s="226"/>
      <c r="AVC48" s="226"/>
      <c r="AVD48" s="226"/>
      <c r="AVE48" s="226"/>
      <c r="AVF48" s="226"/>
      <c r="AVG48" s="226"/>
      <c r="AVH48" s="226"/>
      <c r="AVI48" s="226"/>
      <c r="AVJ48" s="226"/>
      <c r="AVK48" s="226"/>
      <c r="AVL48" s="226"/>
      <c r="AVM48" s="226"/>
      <c r="AVN48" s="226"/>
      <c r="AVO48" s="226"/>
      <c r="AVP48" s="226"/>
      <c r="AVQ48" s="226"/>
      <c r="AVR48" s="226"/>
      <c r="AVS48" s="226"/>
      <c r="AVT48" s="226"/>
      <c r="AVU48" s="226"/>
      <c r="AVV48" s="226"/>
      <c r="AVW48" s="226"/>
      <c r="AVX48" s="226"/>
      <c r="AVY48" s="226"/>
      <c r="AVZ48" s="226"/>
      <c r="AWA48" s="226"/>
      <c r="AWB48" s="226"/>
      <c r="AWC48" s="226"/>
      <c r="AWD48" s="226"/>
      <c r="AWE48" s="226"/>
      <c r="AWF48" s="226"/>
      <c r="AWG48" s="226"/>
      <c r="AWH48" s="226"/>
      <c r="AWI48" s="226"/>
      <c r="AWJ48" s="226"/>
      <c r="AWK48" s="226"/>
      <c r="AWL48" s="226"/>
      <c r="AWM48" s="226"/>
      <c r="AWN48" s="226"/>
      <c r="AWO48" s="226"/>
      <c r="AWP48" s="226"/>
      <c r="AWQ48" s="226"/>
      <c r="AWR48" s="226"/>
      <c r="AWS48" s="226"/>
      <c r="AWT48" s="226"/>
      <c r="AWU48" s="226"/>
      <c r="AWV48" s="226"/>
      <c r="AWW48" s="226"/>
      <c r="AWX48" s="226"/>
      <c r="AWY48" s="226"/>
      <c r="AWZ48" s="226"/>
      <c r="AXA48" s="226"/>
      <c r="AXB48" s="226"/>
      <c r="AXC48" s="226"/>
      <c r="AXD48" s="226"/>
      <c r="AXE48" s="226"/>
      <c r="AXF48" s="226"/>
      <c r="AXG48" s="226"/>
      <c r="AXH48" s="226"/>
      <c r="AXI48" s="226"/>
      <c r="AXJ48" s="226"/>
      <c r="AXK48" s="226"/>
      <c r="AXL48" s="226"/>
      <c r="AXM48" s="226"/>
      <c r="AXN48" s="226"/>
      <c r="AXO48" s="226"/>
      <c r="AXP48" s="226"/>
      <c r="AXQ48" s="226"/>
      <c r="AXR48" s="226"/>
      <c r="AXS48" s="226"/>
      <c r="AXT48" s="226"/>
      <c r="AXU48" s="226"/>
      <c r="AXV48" s="226"/>
      <c r="AXW48" s="226"/>
      <c r="AXX48" s="226"/>
      <c r="AXY48" s="226"/>
      <c r="AXZ48" s="226"/>
      <c r="AYA48" s="226"/>
      <c r="AYB48" s="226"/>
      <c r="AYC48" s="226"/>
      <c r="AYD48" s="226"/>
      <c r="AYE48" s="226"/>
      <c r="AYF48" s="226"/>
      <c r="AYG48" s="226"/>
      <c r="AYH48" s="226"/>
      <c r="AYI48" s="226"/>
      <c r="AYJ48" s="226"/>
      <c r="AYK48" s="226"/>
      <c r="AYL48" s="226"/>
      <c r="AYM48" s="226"/>
      <c r="AYN48" s="226"/>
      <c r="AYO48" s="226"/>
      <c r="AYP48" s="226"/>
      <c r="AYQ48" s="226"/>
      <c r="AYR48" s="226"/>
      <c r="AYS48" s="226"/>
      <c r="AYT48" s="226"/>
      <c r="AYU48" s="226"/>
      <c r="AYV48" s="226"/>
      <c r="AYW48" s="226"/>
      <c r="AYX48" s="226"/>
      <c r="AYY48" s="226"/>
      <c r="AYZ48" s="226"/>
      <c r="AZA48" s="226"/>
      <c r="AZB48" s="226"/>
      <c r="AZC48" s="226"/>
      <c r="AZD48" s="226"/>
      <c r="AZE48" s="226"/>
      <c r="AZF48" s="226"/>
      <c r="AZG48" s="226"/>
      <c r="AZH48" s="226"/>
      <c r="AZI48" s="226"/>
      <c r="AZJ48" s="226"/>
      <c r="AZK48" s="226"/>
      <c r="AZL48" s="226"/>
      <c r="AZM48" s="226"/>
      <c r="AZN48" s="226"/>
      <c r="AZO48" s="226"/>
      <c r="AZP48" s="226"/>
      <c r="AZQ48" s="226"/>
      <c r="AZR48" s="226"/>
      <c r="AZS48" s="226"/>
      <c r="AZT48" s="226"/>
      <c r="AZU48" s="226"/>
      <c r="AZV48" s="226"/>
      <c r="AZW48" s="226"/>
      <c r="AZX48" s="226"/>
      <c r="AZY48" s="226"/>
      <c r="AZZ48" s="226"/>
      <c r="BAA48" s="226"/>
      <c r="BAB48" s="226"/>
      <c r="BAC48" s="226"/>
      <c r="BAD48" s="226"/>
      <c r="BAE48" s="226"/>
      <c r="BAF48" s="226"/>
      <c r="BAG48" s="226"/>
      <c r="BAH48" s="226"/>
      <c r="BAI48" s="226"/>
      <c r="BAJ48" s="226"/>
      <c r="BAK48" s="226"/>
      <c r="BAL48" s="226"/>
      <c r="BAM48" s="226"/>
      <c r="BAN48" s="226"/>
      <c r="BAO48" s="226"/>
      <c r="BAP48" s="226"/>
      <c r="BAQ48" s="226"/>
      <c r="BAR48" s="226"/>
      <c r="BAS48" s="226"/>
      <c r="BAT48" s="226"/>
      <c r="BAU48" s="226"/>
      <c r="BAV48" s="226"/>
      <c r="BAW48" s="226"/>
      <c r="BAX48" s="226"/>
      <c r="BAY48" s="226"/>
      <c r="BAZ48" s="226"/>
      <c r="BBA48" s="226"/>
      <c r="BBB48" s="226"/>
      <c r="BBC48" s="226"/>
      <c r="BBD48" s="226"/>
      <c r="BBE48" s="226"/>
      <c r="BBF48" s="226"/>
      <c r="BBG48" s="226"/>
      <c r="BBH48" s="226"/>
      <c r="BBI48" s="226"/>
      <c r="BBJ48" s="226"/>
      <c r="BBK48" s="226"/>
      <c r="BBL48" s="226"/>
      <c r="BBM48" s="226"/>
      <c r="BBN48" s="226"/>
      <c r="BBO48" s="226"/>
      <c r="BBP48" s="226"/>
      <c r="BBQ48" s="226"/>
      <c r="BBR48" s="226"/>
      <c r="BBS48" s="226"/>
      <c r="BBT48" s="226"/>
      <c r="BBU48" s="226"/>
      <c r="BBV48" s="226"/>
      <c r="BBW48" s="226"/>
      <c r="BBX48" s="226"/>
      <c r="BBY48" s="226"/>
      <c r="BBZ48" s="226"/>
      <c r="BCA48" s="226"/>
      <c r="BCB48" s="226"/>
      <c r="BCC48" s="226"/>
      <c r="BCD48" s="226"/>
      <c r="BCE48" s="226"/>
      <c r="BCF48" s="226"/>
      <c r="BCG48" s="226"/>
      <c r="BCH48" s="226"/>
      <c r="BCI48" s="226"/>
      <c r="BCJ48" s="226"/>
      <c r="BCK48" s="226"/>
      <c r="BCL48" s="226"/>
      <c r="BCM48" s="226"/>
      <c r="BCN48" s="226"/>
      <c r="BCO48" s="226"/>
      <c r="BCP48" s="226"/>
      <c r="BCQ48" s="226"/>
      <c r="BCR48" s="226"/>
      <c r="BCS48" s="226"/>
      <c r="BCT48" s="226"/>
      <c r="BCU48" s="226"/>
      <c r="BCV48" s="226"/>
      <c r="BCW48" s="226"/>
      <c r="BCX48" s="226"/>
      <c r="BCY48" s="226"/>
      <c r="BCZ48" s="226"/>
      <c r="BDA48" s="226"/>
      <c r="BDB48" s="226"/>
      <c r="BDC48" s="226"/>
      <c r="BDD48" s="226"/>
      <c r="BDE48" s="226"/>
      <c r="BDF48" s="226"/>
      <c r="BDG48" s="226"/>
      <c r="BDH48" s="226"/>
      <c r="BDI48" s="226"/>
      <c r="BDJ48" s="226"/>
      <c r="BDK48" s="226"/>
      <c r="BDL48" s="226"/>
      <c r="BDM48" s="226"/>
      <c r="BDN48" s="226"/>
      <c r="BDO48" s="226"/>
      <c r="BDP48" s="226"/>
      <c r="BDQ48" s="226"/>
      <c r="BDR48" s="226"/>
      <c r="BDS48" s="226"/>
      <c r="BDT48" s="226"/>
      <c r="BDU48" s="226"/>
      <c r="BDV48" s="226"/>
      <c r="BDW48" s="226"/>
      <c r="BDX48" s="226"/>
      <c r="BDY48" s="226"/>
      <c r="BDZ48" s="226"/>
      <c r="BEA48" s="226"/>
      <c r="BEB48" s="226"/>
      <c r="BEC48" s="226"/>
      <c r="BED48" s="226"/>
      <c r="BEE48" s="226"/>
      <c r="BEF48" s="226"/>
      <c r="BEG48" s="226"/>
      <c r="BEH48" s="226"/>
      <c r="BEI48" s="226"/>
      <c r="BEJ48" s="226"/>
      <c r="BEK48" s="226"/>
      <c r="BEL48" s="226"/>
      <c r="BEM48" s="226"/>
      <c r="BEN48" s="226"/>
      <c r="BEO48" s="226"/>
      <c r="BEP48" s="226"/>
      <c r="BEQ48" s="226"/>
      <c r="BER48" s="226"/>
      <c r="BES48" s="226"/>
      <c r="BET48" s="226"/>
      <c r="BEU48" s="226"/>
      <c r="BEV48" s="226"/>
      <c r="BEW48" s="226"/>
      <c r="BEX48" s="226"/>
      <c r="BEY48" s="226"/>
      <c r="BEZ48" s="226"/>
      <c r="BFA48" s="226"/>
      <c r="BFB48" s="226"/>
      <c r="BFC48" s="226"/>
      <c r="BFD48" s="226"/>
      <c r="BFE48" s="226"/>
      <c r="BFF48" s="226"/>
      <c r="BFG48" s="226"/>
      <c r="BFH48" s="226"/>
      <c r="BFI48" s="226"/>
      <c r="BFJ48" s="226"/>
      <c r="BFK48" s="226"/>
      <c r="BFL48" s="226"/>
      <c r="BFM48" s="226"/>
      <c r="BFN48" s="226"/>
      <c r="BFO48" s="226"/>
      <c r="BFP48" s="226"/>
      <c r="BFQ48" s="226"/>
      <c r="BFR48" s="226"/>
      <c r="BFS48" s="226"/>
      <c r="BFT48" s="226"/>
      <c r="BFU48" s="226"/>
      <c r="BFV48" s="226"/>
      <c r="BFW48" s="226"/>
      <c r="BFX48" s="226"/>
      <c r="BFY48" s="226"/>
      <c r="BFZ48" s="226"/>
      <c r="BGA48" s="226"/>
      <c r="BGB48" s="226"/>
      <c r="BGC48" s="226"/>
      <c r="BGD48" s="226"/>
      <c r="BGE48" s="226"/>
      <c r="BGF48" s="226"/>
      <c r="BGG48" s="226"/>
      <c r="BGH48" s="226"/>
      <c r="BGI48" s="226"/>
      <c r="BGJ48" s="226"/>
      <c r="BGK48" s="226"/>
      <c r="BGL48" s="226"/>
      <c r="BGM48" s="226"/>
      <c r="BGN48" s="226"/>
      <c r="BGO48" s="226"/>
      <c r="BGP48" s="226"/>
      <c r="BGQ48" s="226"/>
      <c r="BGR48" s="226"/>
      <c r="BGS48" s="226"/>
      <c r="BGT48" s="226"/>
      <c r="BGU48" s="226"/>
      <c r="BGV48" s="226"/>
      <c r="BGW48" s="226"/>
      <c r="BGX48" s="226"/>
      <c r="BGY48" s="226"/>
      <c r="BGZ48" s="226"/>
      <c r="BHA48" s="226"/>
      <c r="BHB48" s="226"/>
      <c r="BHC48" s="226"/>
      <c r="BHD48" s="226"/>
      <c r="BHE48" s="226"/>
      <c r="BHF48" s="226"/>
      <c r="BHG48" s="226"/>
      <c r="BHH48" s="226"/>
      <c r="BHI48" s="226"/>
      <c r="BHJ48" s="226"/>
      <c r="BHK48" s="226"/>
      <c r="BHL48" s="226"/>
      <c r="BHM48" s="226"/>
      <c r="BHN48" s="226"/>
      <c r="BHO48" s="226"/>
      <c r="BHP48" s="226"/>
      <c r="BHQ48" s="226"/>
      <c r="BHR48" s="226"/>
      <c r="BHS48" s="226"/>
      <c r="BHT48" s="226"/>
      <c r="BHU48" s="226"/>
      <c r="BHV48" s="226"/>
      <c r="BHW48" s="226"/>
      <c r="BHX48" s="226"/>
      <c r="BHY48" s="226"/>
      <c r="BHZ48" s="226"/>
      <c r="BIA48" s="226"/>
      <c r="BIB48" s="226"/>
      <c r="BIC48" s="226"/>
      <c r="BID48" s="226"/>
      <c r="BIE48" s="226"/>
      <c r="BIF48" s="226"/>
      <c r="BIG48" s="226"/>
      <c r="BIH48" s="226"/>
      <c r="BII48" s="226"/>
      <c r="BIJ48" s="226"/>
      <c r="BIK48" s="226"/>
      <c r="BIL48" s="226"/>
      <c r="BIM48" s="226"/>
      <c r="BIN48" s="226"/>
      <c r="BIO48" s="226"/>
      <c r="BIP48" s="226"/>
      <c r="BIQ48" s="226"/>
      <c r="BIR48" s="226"/>
      <c r="BIS48" s="226"/>
      <c r="BIT48" s="226"/>
      <c r="BIU48" s="226"/>
      <c r="BIV48" s="226"/>
      <c r="BIW48" s="226"/>
      <c r="BIX48" s="226"/>
      <c r="BIY48" s="226"/>
      <c r="BIZ48" s="226"/>
      <c r="BJA48" s="226"/>
      <c r="BJB48" s="226"/>
      <c r="BJC48" s="226"/>
      <c r="BJD48" s="226"/>
      <c r="BJE48" s="226"/>
      <c r="BJF48" s="226"/>
      <c r="BJG48" s="226"/>
      <c r="BJH48" s="226"/>
      <c r="BJI48" s="226"/>
      <c r="BJJ48" s="226"/>
      <c r="BJK48" s="226"/>
      <c r="BJL48" s="226"/>
      <c r="BJM48" s="226"/>
      <c r="BJN48" s="226"/>
      <c r="BJO48" s="226"/>
      <c r="BJP48" s="226"/>
      <c r="BJQ48" s="226"/>
      <c r="BJR48" s="226"/>
      <c r="BJS48" s="226"/>
      <c r="BJT48" s="226"/>
      <c r="BJU48" s="226"/>
      <c r="BJV48" s="226"/>
      <c r="BJW48" s="226"/>
      <c r="BJX48" s="226"/>
      <c r="BJY48" s="226"/>
      <c r="BJZ48" s="226"/>
      <c r="BKA48" s="226"/>
      <c r="BKB48" s="226"/>
      <c r="BKC48" s="226"/>
      <c r="BKD48" s="226"/>
      <c r="BKE48" s="226"/>
      <c r="BKF48" s="226"/>
      <c r="BKG48" s="226"/>
      <c r="BKH48" s="226"/>
      <c r="BKI48" s="226"/>
      <c r="BKJ48" s="226"/>
      <c r="BKK48" s="226"/>
      <c r="BKL48" s="226"/>
      <c r="BKM48" s="226"/>
      <c r="BKN48" s="226"/>
      <c r="BKO48" s="226"/>
      <c r="BKP48" s="226"/>
      <c r="BKQ48" s="226"/>
      <c r="BKR48" s="226"/>
      <c r="BKS48" s="226"/>
      <c r="BKT48" s="226"/>
      <c r="BKU48" s="226"/>
      <c r="BKV48" s="226"/>
      <c r="BKW48" s="226"/>
      <c r="BKX48" s="226"/>
      <c r="BKY48" s="226"/>
      <c r="BKZ48" s="226"/>
      <c r="BLA48" s="226"/>
      <c r="BLB48" s="226"/>
      <c r="BLC48" s="226"/>
      <c r="BLD48" s="226"/>
      <c r="BLE48" s="226"/>
      <c r="BLF48" s="226"/>
      <c r="BLG48" s="226"/>
      <c r="BLH48" s="226"/>
      <c r="BLI48" s="226"/>
      <c r="BLJ48" s="226"/>
      <c r="BLK48" s="226"/>
      <c r="BLL48" s="226"/>
      <c r="BLM48" s="226"/>
      <c r="BLN48" s="226"/>
      <c r="BLO48" s="226"/>
      <c r="BLP48" s="226"/>
      <c r="BLQ48" s="226"/>
      <c r="BLR48" s="226"/>
      <c r="BLS48" s="226"/>
      <c r="BLT48" s="226"/>
      <c r="BLU48" s="226"/>
      <c r="BLV48" s="226"/>
      <c r="BLW48" s="226"/>
      <c r="BLX48" s="226"/>
      <c r="BLY48" s="226"/>
      <c r="BLZ48" s="226"/>
      <c r="BMA48" s="226"/>
      <c r="BMB48" s="226"/>
      <c r="BMC48" s="226"/>
      <c r="BMD48" s="226"/>
      <c r="BME48" s="226"/>
      <c r="BMF48" s="226"/>
      <c r="BMG48" s="226"/>
      <c r="BMH48" s="226"/>
      <c r="BMI48" s="226"/>
      <c r="BMJ48" s="226"/>
      <c r="BMK48" s="226"/>
      <c r="BML48" s="226"/>
      <c r="BMM48" s="226"/>
      <c r="BMN48" s="226"/>
      <c r="BMO48" s="226"/>
      <c r="BMP48" s="226"/>
      <c r="BMQ48" s="226"/>
      <c r="BMR48" s="226"/>
      <c r="BMS48" s="226"/>
      <c r="BMT48" s="226"/>
      <c r="BMU48" s="226"/>
      <c r="BMV48" s="226"/>
      <c r="BMW48" s="226"/>
      <c r="BMX48" s="226"/>
      <c r="BMY48" s="226"/>
      <c r="BMZ48" s="226"/>
      <c r="BNA48" s="226"/>
      <c r="BNB48" s="226"/>
      <c r="BNC48" s="226"/>
      <c r="BND48" s="226"/>
      <c r="BNE48" s="226"/>
      <c r="BNF48" s="226"/>
      <c r="BNG48" s="226"/>
      <c r="BNH48" s="226"/>
      <c r="BNI48" s="226"/>
      <c r="BNJ48" s="226"/>
      <c r="BNK48" s="226"/>
      <c r="BNL48" s="226"/>
      <c r="BNM48" s="226"/>
      <c r="BNN48" s="226"/>
      <c r="BNO48" s="226"/>
      <c r="BNP48" s="226"/>
      <c r="BNQ48" s="226"/>
      <c r="BNR48" s="226"/>
      <c r="BNS48" s="226"/>
      <c r="BNT48" s="226"/>
      <c r="BNU48" s="226"/>
      <c r="BNV48" s="226"/>
      <c r="BNW48" s="226"/>
      <c r="BNX48" s="226"/>
      <c r="BNY48" s="226"/>
      <c r="BNZ48" s="226"/>
      <c r="BOA48" s="226"/>
      <c r="BOB48" s="226"/>
      <c r="BOC48" s="226"/>
      <c r="BOD48" s="226"/>
      <c r="BOE48" s="226"/>
      <c r="BOF48" s="226"/>
      <c r="BOG48" s="226"/>
      <c r="BOH48" s="226"/>
      <c r="BOI48" s="226"/>
      <c r="BOJ48" s="226"/>
      <c r="BOK48" s="226"/>
      <c r="BOL48" s="226"/>
      <c r="BOM48" s="226"/>
      <c r="BON48" s="226"/>
      <c r="BOO48" s="226"/>
      <c r="BOP48" s="226"/>
      <c r="BOQ48" s="226"/>
      <c r="BOR48" s="226"/>
      <c r="BOS48" s="226"/>
      <c r="BOT48" s="226"/>
      <c r="BOU48" s="226"/>
      <c r="BOV48" s="226"/>
      <c r="BOW48" s="226"/>
      <c r="BOX48" s="226"/>
      <c r="BOY48" s="226"/>
      <c r="BOZ48" s="226"/>
      <c r="BPA48" s="226"/>
      <c r="BPB48" s="226"/>
      <c r="BPC48" s="226"/>
      <c r="BPD48" s="226"/>
      <c r="BPE48" s="226"/>
      <c r="BPF48" s="226"/>
      <c r="BPG48" s="226"/>
      <c r="BPH48" s="226"/>
      <c r="BPI48" s="226"/>
      <c r="BPJ48" s="226"/>
      <c r="BPK48" s="226"/>
      <c r="BPL48" s="226"/>
      <c r="BPM48" s="226"/>
      <c r="BPN48" s="226"/>
      <c r="BPO48" s="226"/>
      <c r="BPP48" s="226"/>
      <c r="BPQ48" s="226"/>
      <c r="BPR48" s="226"/>
      <c r="BPS48" s="226"/>
      <c r="BPT48" s="226"/>
      <c r="BPU48" s="226"/>
      <c r="BPV48" s="226"/>
      <c r="BPW48" s="226"/>
      <c r="BPX48" s="226"/>
      <c r="BPY48" s="226"/>
      <c r="BPZ48" s="226"/>
      <c r="BQA48" s="226"/>
      <c r="BQB48" s="226"/>
      <c r="BQC48" s="226"/>
      <c r="BQD48" s="226"/>
      <c r="BQE48" s="226"/>
      <c r="BQF48" s="226"/>
      <c r="BQG48" s="226"/>
      <c r="BQH48" s="226"/>
      <c r="BQI48" s="226"/>
      <c r="BQJ48" s="226"/>
      <c r="BQK48" s="226"/>
      <c r="BQL48" s="226"/>
      <c r="BQM48" s="226"/>
      <c r="BQN48" s="226"/>
      <c r="BQO48" s="226"/>
      <c r="BQP48" s="226"/>
      <c r="BQQ48" s="226"/>
      <c r="BQR48" s="226"/>
      <c r="BQS48" s="226"/>
      <c r="BQT48" s="226"/>
      <c r="BQU48" s="226"/>
      <c r="BQV48" s="226"/>
      <c r="BQW48" s="226"/>
      <c r="BQX48" s="226"/>
      <c r="BQY48" s="226"/>
      <c r="BQZ48" s="226"/>
      <c r="BRA48" s="226"/>
      <c r="BRB48" s="226"/>
      <c r="BRC48" s="226"/>
      <c r="BRD48" s="226"/>
      <c r="BRE48" s="226"/>
      <c r="BRF48" s="226"/>
      <c r="BRG48" s="226"/>
      <c r="BRH48" s="226"/>
      <c r="BRI48" s="226"/>
      <c r="BRJ48" s="226"/>
      <c r="BRK48" s="226"/>
      <c r="BRL48" s="226"/>
      <c r="BRM48" s="226"/>
      <c r="BRN48" s="226"/>
      <c r="BRO48" s="226"/>
      <c r="BRP48" s="226"/>
      <c r="BRQ48" s="226"/>
      <c r="BRR48" s="226"/>
      <c r="BRS48" s="226"/>
      <c r="BRT48" s="226"/>
      <c r="BRU48" s="226"/>
      <c r="BRV48" s="226"/>
      <c r="BRW48" s="226"/>
      <c r="BRX48" s="226"/>
      <c r="BRY48" s="226"/>
      <c r="BRZ48" s="226"/>
      <c r="BSA48" s="226"/>
      <c r="BSB48" s="226"/>
      <c r="BSC48" s="226"/>
      <c r="BSD48" s="226"/>
      <c r="BSE48" s="226"/>
      <c r="BSF48" s="226"/>
      <c r="BSG48" s="226"/>
      <c r="BSH48" s="226"/>
      <c r="BSI48" s="226"/>
      <c r="BSJ48" s="226"/>
      <c r="BSK48" s="226"/>
      <c r="BSL48" s="226"/>
      <c r="BSM48" s="226"/>
      <c r="BSN48" s="226"/>
      <c r="BSO48" s="226"/>
      <c r="BSP48" s="226"/>
      <c r="BSQ48" s="226"/>
      <c r="BSR48" s="226"/>
      <c r="BSS48" s="226"/>
      <c r="BST48" s="226"/>
      <c r="BSU48" s="226"/>
      <c r="BSV48" s="226"/>
      <c r="BSW48" s="226"/>
      <c r="BSX48" s="226"/>
      <c r="BSY48" s="226"/>
      <c r="BSZ48" s="226"/>
      <c r="BTA48" s="226"/>
      <c r="BTB48" s="226"/>
      <c r="BTC48" s="226"/>
      <c r="BTD48" s="226"/>
      <c r="BTE48" s="226"/>
      <c r="BTF48" s="226"/>
      <c r="BTG48" s="226"/>
      <c r="BTH48" s="226"/>
      <c r="BTI48" s="226"/>
      <c r="BTJ48" s="226"/>
      <c r="BTK48" s="226"/>
      <c r="BTL48" s="226"/>
      <c r="BTM48" s="226"/>
      <c r="BTN48" s="226"/>
      <c r="BTO48" s="226"/>
      <c r="BTP48" s="226"/>
      <c r="BTQ48" s="226"/>
      <c r="BTR48" s="226"/>
      <c r="BTS48" s="226"/>
      <c r="BTT48" s="226"/>
      <c r="BTU48" s="226"/>
      <c r="BTV48" s="226"/>
      <c r="BTW48" s="226"/>
      <c r="BTX48" s="226"/>
      <c r="BTY48" s="226"/>
      <c r="BTZ48" s="226"/>
      <c r="BUA48" s="226"/>
      <c r="BUB48" s="226"/>
      <c r="BUC48" s="226"/>
      <c r="BUD48" s="226"/>
      <c r="BUE48" s="226"/>
      <c r="BUF48" s="226"/>
      <c r="BUG48" s="226"/>
      <c r="BUH48" s="226"/>
      <c r="BUI48" s="226"/>
      <c r="BUJ48" s="226"/>
      <c r="BUK48" s="226"/>
      <c r="BUL48" s="226"/>
      <c r="BUM48" s="226"/>
      <c r="BUN48" s="226"/>
      <c r="BUO48" s="226"/>
      <c r="BUP48" s="226"/>
      <c r="BUQ48" s="226"/>
      <c r="BUR48" s="226"/>
      <c r="BUS48" s="226"/>
      <c r="BUT48" s="226"/>
      <c r="BUU48" s="226"/>
      <c r="BUV48" s="226"/>
      <c r="BUW48" s="226"/>
      <c r="BUX48" s="226"/>
      <c r="BUY48" s="226"/>
      <c r="BUZ48" s="226"/>
      <c r="BVA48" s="226"/>
      <c r="BVB48" s="226"/>
      <c r="BVC48" s="226"/>
      <c r="BVD48" s="226"/>
      <c r="BVE48" s="226"/>
      <c r="BVF48" s="226"/>
      <c r="BVG48" s="226"/>
      <c r="BVH48" s="226"/>
      <c r="BVI48" s="226"/>
      <c r="BVJ48" s="226"/>
      <c r="BVK48" s="226"/>
      <c r="BVL48" s="226"/>
      <c r="BVM48" s="226"/>
      <c r="BVN48" s="226"/>
      <c r="BVO48" s="226"/>
      <c r="BVP48" s="226"/>
      <c r="BVQ48" s="226"/>
      <c r="BVR48" s="226"/>
      <c r="BVS48" s="226"/>
      <c r="BVT48" s="226"/>
      <c r="BVU48" s="226"/>
      <c r="BVV48" s="226"/>
      <c r="BVW48" s="226"/>
      <c r="BVX48" s="226"/>
      <c r="BVY48" s="226"/>
      <c r="BVZ48" s="226"/>
      <c r="BWA48" s="226"/>
      <c r="BWB48" s="226"/>
      <c r="BWC48" s="226"/>
      <c r="BWD48" s="226"/>
      <c r="BWE48" s="226"/>
      <c r="BWF48" s="226"/>
      <c r="BWG48" s="226"/>
      <c r="BWH48" s="226"/>
      <c r="BWI48" s="226"/>
      <c r="BWJ48" s="226"/>
      <c r="BWK48" s="226"/>
      <c r="BWL48" s="226"/>
      <c r="BWM48" s="226"/>
      <c r="BWN48" s="226"/>
      <c r="BWO48" s="226"/>
      <c r="BWP48" s="226"/>
      <c r="BWQ48" s="226"/>
      <c r="BWR48" s="226"/>
      <c r="BWS48" s="226"/>
      <c r="BWT48" s="226"/>
      <c r="BWU48" s="226"/>
      <c r="BWV48" s="226"/>
      <c r="BWW48" s="226"/>
      <c r="BWX48" s="226"/>
      <c r="BWY48" s="226"/>
      <c r="BWZ48" s="226"/>
      <c r="BXA48" s="226"/>
      <c r="BXB48" s="226"/>
      <c r="BXC48" s="226"/>
      <c r="BXD48" s="226"/>
      <c r="BXE48" s="226"/>
      <c r="BXF48" s="226"/>
      <c r="BXG48" s="226"/>
      <c r="BXH48" s="226"/>
      <c r="BXI48" s="226"/>
      <c r="BXJ48" s="226"/>
      <c r="BXK48" s="226"/>
      <c r="BXL48" s="226"/>
      <c r="BXM48" s="226"/>
      <c r="BXN48" s="226"/>
      <c r="BXO48" s="226"/>
      <c r="BXP48" s="226"/>
      <c r="BXQ48" s="226"/>
      <c r="BXR48" s="226"/>
      <c r="BXS48" s="226"/>
      <c r="BXT48" s="226"/>
      <c r="BXU48" s="226"/>
      <c r="BXV48" s="226"/>
      <c r="BXW48" s="226"/>
      <c r="BXX48" s="226"/>
      <c r="BXY48" s="226"/>
      <c r="BXZ48" s="226"/>
      <c r="BYA48" s="226"/>
      <c r="BYB48" s="226"/>
      <c r="BYC48" s="226"/>
      <c r="BYD48" s="226"/>
      <c r="BYE48" s="226"/>
      <c r="BYF48" s="226"/>
      <c r="BYG48" s="226"/>
      <c r="BYH48" s="226"/>
      <c r="BYI48" s="226"/>
      <c r="BYJ48" s="226"/>
      <c r="BYK48" s="226"/>
      <c r="BYL48" s="226"/>
      <c r="BYM48" s="226"/>
      <c r="BYN48" s="226"/>
      <c r="BYO48" s="226"/>
      <c r="BYP48" s="226"/>
      <c r="BYQ48" s="226"/>
      <c r="BYR48" s="226"/>
      <c r="BYS48" s="226"/>
      <c r="BYT48" s="226"/>
      <c r="BYU48" s="226"/>
      <c r="BYV48" s="226"/>
      <c r="BYW48" s="226"/>
      <c r="BYX48" s="226"/>
      <c r="BYY48" s="226"/>
      <c r="BYZ48" s="226"/>
      <c r="BZA48" s="226"/>
      <c r="BZB48" s="226"/>
      <c r="BZC48" s="226"/>
      <c r="BZD48" s="226"/>
      <c r="BZE48" s="226"/>
      <c r="BZF48" s="226"/>
      <c r="BZG48" s="226"/>
      <c r="BZH48" s="226"/>
      <c r="BZI48" s="226"/>
      <c r="BZJ48" s="226"/>
      <c r="BZK48" s="226"/>
      <c r="BZL48" s="226"/>
      <c r="BZM48" s="226"/>
      <c r="BZN48" s="226"/>
      <c r="BZO48" s="226"/>
      <c r="BZP48" s="226"/>
      <c r="BZQ48" s="226"/>
      <c r="BZR48" s="226"/>
      <c r="BZS48" s="226"/>
      <c r="BZT48" s="226"/>
      <c r="BZU48" s="226"/>
      <c r="BZV48" s="226"/>
      <c r="BZW48" s="226"/>
      <c r="BZX48" s="226"/>
      <c r="BZY48" s="226"/>
      <c r="BZZ48" s="226"/>
      <c r="CAA48" s="226"/>
      <c r="CAB48" s="226"/>
      <c r="CAC48" s="226"/>
      <c r="CAD48" s="226"/>
      <c r="CAE48" s="226"/>
      <c r="CAF48" s="226"/>
      <c r="CAG48" s="226"/>
      <c r="CAH48" s="226"/>
      <c r="CAI48" s="226"/>
      <c r="CAJ48" s="226"/>
      <c r="CAK48" s="226"/>
      <c r="CAL48" s="226"/>
      <c r="CAM48" s="226"/>
      <c r="CAN48" s="226"/>
      <c r="CAO48" s="226"/>
      <c r="CAP48" s="226"/>
      <c r="CAQ48" s="226"/>
      <c r="CAR48" s="226"/>
      <c r="CAS48" s="226"/>
      <c r="CAT48" s="226"/>
      <c r="CAU48" s="226"/>
      <c r="CAV48" s="226"/>
      <c r="CAW48" s="226"/>
      <c r="CAX48" s="226"/>
      <c r="CAY48" s="226"/>
      <c r="CAZ48" s="226"/>
      <c r="CBA48" s="226"/>
      <c r="CBB48" s="226"/>
      <c r="CBC48" s="226"/>
      <c r="CBD48" s="226"/>
      <c r="CBE48" s="226"/>
      <c r="CBF48" s="226"/>
      <c r="CBG48" s="226"/>
      <c r="CBH48" s="226"/>
      <c r="CBI48" s="226"/>
      <c r="CBJ48" s="226"/>
      <c r="CBK48" s="226"/>
      <c r="CBL48" s="226"/>
      <c r="CBM48" s="226"/>
      <c r="CBN48" s="226"/>
      <c r="CBO48" s="226"/>
      <c r="CBP48" s="226"/>
      <c r="CBQ48" s="226"/>
      <c r="CBR48" s="226"/>
    </row>
    <row r="49" spans="1:2098" ht="20.100000000000001" customHeight="1">
      <c r="A49" s="925"/>
      <c r="B49" s="936" t="s">
        <v>730</v>
      </c>
      <c r="C49" s="937"/>
      <c r="D49" s="937"/>
      <c r="E49" s="937"/>
      <c r="F49" s="937"/>
      <c r="G49" s="937"/>
      <c r="H49" s="937"/>
    </row>
    <row r="50" spans="1:2098" ht="21.75" customHeight="1">
      <c r="A50" s="938" t="s">
        <v>366</v>
      </c>
      <c r="B50" s="939"/>
      <c r="C50" s="939"/>
      <c r="D50" s="785" t="s">
        <v>731</v>
      </c>
      <c r="E50" s="910"/>
      <c r="F50" s="910"/>
      <c r="G50" s="910"/>
      <c r="H50" s="911"/>
    </row>
    <row r="51" spans="1:2098" ht="48.75" customHeight="1">
      <c r="A51" s="940" t="s">
        <v>367</v>
      </c>
      <c r="B51" s="941"/>
      <c r="C51" s="941"/>
      <c r="D51" s="917" t="s">
        <v>732</v>
      </c>
      <c r="E51" s="915"/>
      <c r="F51" s="915"/>
      <c r="G51" s="915"/>
      <c r="H51" s="915"/>
    </row>
    <row r="52" spans="1:2098" s="348" customFormat="1" ht="17.850000000000001" customHeight="1">
      <c r="A52" s="923" t="s">
        <v>422</v>
      </c>
      <c r="B52" s="923"/>
      <c r="C52" s="923"/>
      <c r="D52" s="923"/>
      <c r="E52" s="923"/>
      <c r="F52" s="923"/>
      <c r="G52" s="308">
        <v>15</v>
      </c>
      <c r="H52" s="461" t="s">
        <v>357</v>
      </c>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E52" s="260"/>
      <c r="EF52" s="260"/>
      <c r="EG52" s="260"/>
      <c r="EH52" s="260"/>
      <c r="EI52" s="260"/>
      <c r="EJ52" s="260"/>
      <c r="EK52" s="260"/>
      <c r="EL52" s="260"/>
      <c r="EM52" s="260"/>
      <c r="EN52" s="260"/>
      <c r="EO52" s="260"/>
      <c r="EP52" s="260"/>
      <c r="EQ52" s="260"/>
      <c r="ER52" s="260"/>
      <c r="ES52" s="260"/>
      <c r="ET52" s="260"/>
      <c r="EU52" s="260"/>
      <c r="EV52" s="260"/>
      <c r="EW52" s="260"/>
      <c r="EX52" s="260"/>
      <c r="EY52" s="260"/>
      <c r="EZ52" s="260"/>
      <c r="FA52" s="260"/>
      <c r="FB52" s="260"/>
      <c r="FC52" s="260"/>
      <c r="FD52" s="260"/>
      <c r="FE52" s="260"/>
      <c r="FF52" s="260"/>
      <c r="FG52" s="260"/>
      <c r="FH52" s="260"/>
      <c r="FI52" s="260"/>
      <c r="FJ52" s="260"/>
      <c r="FK52" s="260"/>
      <c r="FL52" s="260"/>
      <c r="FM52" s="260"/>
      <c r="FN52" s="260"/>
      <c r="FO52" s="260"/>
      <c r="FP52" s="260"/>
      <c r="FQ52" s="260"/>
      <c r="FR52" s="260"/>
      <c r="FS52" s="260"/>
      <c r="FT52" s="260"/>
      <c r="FU52" s="260"/>
      <c r="FV52" s="260"/>
      <c r="FW52" s="260"/>
      <c r="FX52" s="260"/>
      <c r="FY52" s="260"/>
      <c r="FZ52" s="260"/>
      <c r="GA52" s="260"/>
      <c r="GB52" s="260"/>
      <c r="GC52" s="260"/>
      <c r="GD52" s="260"/>
      <c r="GE52" s="260"/>
      <c r="GF52" s="260"/>
      <c r="GG52" s="260"/>
      <c r="GH52" s="260"/>
      <c r="GI52" s="260"/>
      <c r="GJ52" s="260"/>
      <c r="GK52" s="260"/>
      <c r="GL52" s="260"/>
      <c r="GM52" s="260"/>
      <c r="GN52" s="260"/>
      <c r="GO52" s="260"/>
      <c r="GP52" s="260"/>
      <c r="GQ52" s="260"/>
      <c r="GR52" s="260"/>
      <c r="GS52" s="260"/>
      <c r="GT52" s="260"/>
      <c r="GU52" s="260"/>
      <c r="GV52" s="260"/>
      <c r="GW52" s="260"/>
      <c r="GX52" s="260"/>
      <c r="GY52" s="260"/>
      <c r="GZ52" s="260"/>
      <c r="HA52" s="260"/>
      <c r="HB52" s="260"/>
      <c r="HC52" s="260"/>
      <c r="HD52" s="260"/>
      <c r="HE52" s="260"/>
      <c r="HF52" s="260"/>
      <c r="HG52" s="260"/>
      <c r="HH52" s="260"/>
      <c r="HI52" s="260"/>
      <c r="HJ52" s="260"/>
      <c r="HK52" s="260"/>
      <c r="HL52" s="260"/>
      <c r="HM52" s="260"/>
      <c r="HN52" s="260"/>
      <c r="HO52" s="260"/>
      <c r="HP52" s="260"/>
      <c r="HQ52" s="260"/>
      <c r="HR52" s="260"/>
      <c r="HS52" s="260"/>
      <c r="HT52" s="260"/>
      <c r="HU52" s="260"/>
      <c r="HV52" s="260"/>
      <c r="HW52" s="260"/>
      <c r="HX52" s="260"/>
      <c r="HY52" s="260"/>
      <c r="HZ52" s="260"/>
      <c r="IA52" s="260"/>
      <c r="IB52" s="260"/>
      <c r="IC52" s="260"/>
      <c r="ID52" s="260"/>
      <c r="IE52" s="260"/>
      <c r="IF52" s="260"/>
      <c r="IG52" s="260"/>
      <c r="IH52" s="260"/>
      <c r="II52" s="260"/>
      <c r="IJ52" s="260"/>
      <c r="IK52" s="260"/>
      <c r="IL52" s="260"/>
      <c r="IM52" s="260"/>
      <c r="IN52" s="260"/>
      <c r="IO52" s="260"/>
      <c r="IP52" s="260"/>
      <c r="IQ52" s="260"/>
      <c r="IR52" s="260"/>
      <c r="IS52" s="260"/>
      <c r="IT52" s="260"/>
      <c r="IU52" s="260"/>
      <c r="IV52" s="260"/>
      <c r="IW52" s="260"/>
      <c r="IX52" s="260"/>
      <c r="IY52" s="260"/>
      <c r="IZ52" s="260"/>
      <c r="JA52" s="260"/>
      <c r="JB52" s="260"/>
      <c r="JC52" s="260"/>
      <c r="JD52" s="260"/>
      <c r="JE52" s="260"/>
      <c r="JF52" s="260"/>
      <c r="JG52" s="260"/>
      <c r="JH52" s="260"/>
      <c r="JI52" s="260"/>
      <c r="JJ52" s="260"/>
      <c r="JK52" s="260"/>
      <c r="JL52" s="260"/>
      <c r="JM52" s="260"/>
      <c r="JN52" s="260"/>
      <c r="JO52" s="260"/>
      <c r="JP52" s="260"/>
      <c r="JQ52" s="260"/>
      <c r="JR52" s="260"/>
      <c r="JS52" s="260"/>
      <c r="JT52" s="260"/>
      <c r="JU52" s="260"/>
      <c r="JV52" s="260"/>
      <c r="JW52" s="260"/>
      <c r="JX52" s="260"/>
      <c r="JY52" s="260"/>
      <c r="JZ52" s="260"/>
      <c r="KA52" s="260"/>
      <c r="KB52" s="260"/>
      <c r="KC52" s="260"/>
      <c r="KD52" s="260"/>
      <c r="KE52" s="260"/>
      <c r="KF52" s="260"/>
      <c r="KG52" s="260"/>
      <c r="KH52" s="260"/>
      <c r="KI52" s="260"/>
      <c r="KJ52" s="260"/>
      <c r="KK52" s="260"/>
      <c r="KL52" s="260"/>
      <c r="KM52" s="260"/>
      <c r="KN52" s="260"/>
      <c r="KO52" s="260"/>
      <c r="KP52" s="260"/>
      <c r="KQ52" s="260"/>
      <c r="KR52" s="260"/>
      <c r="KS52" s="260"/>
      <c r="KT52" s="260"/>
      <c r="KU52" s="260"/>
      <c r="KV52" s="260"/>
      <c r="KW52" s="260"/>
      <c r="KX52" s="260"/>
      <c r="KY52" s="260"/>
      <c r="KZ52" s="260"/>
      <c r="LA52" s="260"/>
      <c r="LB52" s="260"/>
      <c r="LC52" s="260"/>
      <c r="LD52" s="260"/>
      <c r="LE52" s="260"/>
      <c r="LF52" s="260"/>
      <c r="LG52" s="260"/>
      <c r="LH52" s="260"/>
      <c r="LI52" s="260"/>
      <c r="LJ52" s="260"/>
      <c r="LK52" s="260"/>
      <c r="LL52" s="260"/>
      <c r="LM52" s="260"/>
      <c r="LN52" s="260"/>
      <c r="LO52" s="260"/>
      <c r="LP52" s="260"/>
      <c r="LQ52" s="260"/>
      <c r="LR52" s="260"/>
      <c r="LS52" s="260"/>
      <c r="LT52" s="260"/>
      <c r="LU52" s="260"/>
      <c r="LV52" s="260"/>
      <c r="LW52" s="260"/>
      <c r="LX52" s="260"/>
      <c r="LY52" s="260"/>
      <c r="LZ52" s="260"/>
      <c r="MA52" s="260"/>
      <c r="MB52" s="260"/>
      <c r="MC52" s="260"/>
      <c r="MD52" s="260"/>
      <c r="ME52" s="260"/>
      <c r="MF52" s="260"/>
      <c r="MG52" s="260"/>
      <c r="MH52" s="260"/>
      <c r="MI52" s="260"/>
      <c r="MJ52" s="260"/>
      <c r="MK52" s="260"/>
      <c r="ML52" s="260"/>
      <c r="MM52" s="260"/>
      <c r="MN52" s="260"/>
      <c r="MO52" s="260"/>
      <c r="MP52" s="260"/>
      <c r="MQ52" s="260"/>
      <c r="MR52" s="260"/>
      <c r="MS52" s="260"/>
      <c r="MT52" s="260"/>
      <c r="MU52" s="260"/>
      <c r="MV52" s="260"/>
      <c r="MW52" s="260"/>
      <c r="MX52" s="260"/>
      <c r="MY52" s="260"/>
      <c r="MZ52" s="260"/>
      <c r="NA52" s="260"/>
      <c r="NB52" s="260"/>
      <c r="NC52" s="260"/>
      <c r="ND52" s="260"/>
      <c r="NE52" s="260"/>
      <c r="NF52" s="260"/>
      <c r="NG52" s="260"/>
      <c r="NH52" s="260"/>
      <c r="NI52" s="260"/>
      <c r="NJ52" s="260"/>
      <c r="NK52" s="260"/>
      <c r="NL52" s="260"/>
      <c r="NM52" s="260"/>
      <c r="NN52" s="260"/>
      <c r="NO52" s="260"/>
      <c r="NP52" s="260"/>
      <c r="NQ52" s="260"/>
      <c r="NR52" s="260"/>
      <c r="NS52" s="260"/>
      <c r="NT52" s="260"/>
      <c r="NU52" s="260"/>
      <c r="NV52" s="260"/>
      <c r="NW52" s="260"/>
      <c r="NX52" s="260"/>
      <c r="NY52" s="260"/>
      <c r="NZ52" s="260"/>
      <c r="OA52" s="260"/>
      <c r="OB52" s="260"/>
      <c r="OC52" s="260"/>
      <c r="OD52" s="260"/>
      <c r="OE52" s="260"/>
      <c r="OF52" s="260"/>
      <c r="OG52" s="260"/>
      <c r="OH52" s="260"/>
      <c r="OI52" s="260"/>
      <c r="OJ52" s="260"/>
      <c r="OK52" s="260"/>
      <c r="OL52" s="260"/>
      <c r="OM52" s="260"/>
      <c r="ON52" s="260"/>
      <c r="OO52" s="260"/>
      <c r="OP52" s="260"/>
      <c r="OQ52" s="260"/>
      <c r="OR52" s="260"/>
      <c r="OS52" s="260"/>
      <c r="OT52" s="260"/>
      <c r="OU52" s="260"/>
      <c r="OV52" s="260"/>
      <c r="OW52" s="260"/>
      <c r="OX52" s="260"/>
      <c r="OY52" s="260"/>
      <c r="OZ52" s="260"/>
      <c r="PA52" s="260"/>
      <c r="PB52" s="260"/>
      <c r="PC52" s="260"/>
      <c r="PD52" s="260"/>
      <c r="PE52" s="260"/>
      <c r="PF52" s="260"/>
      <c r="PG52" s="260"/>
      <c r="PH52" s="260"/>
      <c r="PI52" s="260"/>
      <c r="PJ52" s="260"/>
      <c r="PK52" s="260"/>
      <c r="PL52" s="260"/>
      <c r="PM52" s="260"/>
      <c r="PN52" s="260"/>
      <c r="PO52" s="260"/>
      <c r="PP52" s="260"/>
      <c r="PQ52" s="260"/>
      <c r="PR52" s="260"/>
      <c r="PS52" s="260"/>
      <c r="PT52" s="260"/>
      <c r="PU52" s="260"/>
      <c r="PV52" s="260"/>
      <c r="PW52" s="260"/>
      <c r="PX52" s="260"/>
      <c r="PY52" s="260"/>
      <c r="PZ52" s="260"/>
      <c r="QA52" s="260"/>
      <c r="QB52" s="260"/>
      <c r="QC52" s="260"/>
      <c r="QD52" s="260"/>
      <c r="QE52" s="260"/>
      <c r="QF52" s="260"/>
      <c r="QG52" s="260"/>
      <c r="QH52" s="260"/>
      <c r="QI52" s="260"/>
      <c r="QJ52" s="260"/>
      <c r="QK52" s="260"/>
      <c r="QL52" s="260"/>
      <c r="QM52" s="260"/>
      <c r="QN52" s="260"/>
      <c r="QO52" s="260"/>
      <c r="QP52" s="260"/>
      <c r="QQ52" s="260"/>
      <c r="QR52" s="260"/>
      <c r="QS52" s="260"/>
      <c r="QT52" s="260"/>
      <c r="QU52" s="260"/>
      <c r="QV52" s="260"/>
      <c r="QW52" s="260"/>
      <c r="QX52" s="260"/>
      <c r="QY52" s="260"/>
      <c r="QZ52" s="260"/>
      <c r="RA52" s="260"/>
      <c r="RB52" s="260"/>
      <c r="RC52" s="260"/>
      <c r="RD52" s="260"/>
      <c r="RE52" s="260"/>
      <c r="RF52" s="260"/>
      <c r="RG52" s="260"/>
      <c r="RH52" s="260"/>
      <c r="RI52" s="260"/>
      <c r="RJ52" s="260"/>
      <c r="RK52" s="260"/>
      <c r="RL52" s="260"/>
      <c r="RM52" s="260"/>
      <c r="RN52" s="260"/>
      <c r="RO52" s="260"/>
      <c r="RP52" s="260"/>
      <c r="RQ52" s="260"/>
      <c r="RR52" s="260"/>
      <c r="RS52" s="260"/>
      <c r="RT52" s="260"/>
      <c r="RU52" s="260"/>
      <c r="RV52" s="260"/>
      <c r="RW52" s="260"/>
      <c r="RX52" s="260"/>
      <c r="RY52" s="260"/>
      <c r="RZ52" s="260"/>
      <c r="SA52" s="260"/>
      <c r="SB52" s="260"/>
      <c r="SC52" s="260"/>
      <c r="SD52" s="260"/>
      <c r="SE52" s="260"/>
      <c r="SF52" s="260"/>
      <c r="SG52" s="260"/>
      <c r="SH52" s="260"/>
      <c r="SI52" s="260"/>
      <c r="SJ52" s="260"/>
      <c r="SK52" s="260"/>
      <c r="SL52" s="260"/>
      <c r="SM52" s="260"/>
      <c r="SN52" s="260"/>
      <c r="SO52" s="260"/>
      <c r="SP52" s="260"/>
      <c r="SQ52" s="260"/>
      <c r="SR52" s="260"/>
      <c r="SS52" s="260"/>
      <c r="ST52" s="260"/>
      <c r="SU52" s="260"/>
      <c r="SV52" s="260"/>
      <c r="SW52" s="260"/>
      <c r="SX52" s="260"/>
      <c r="SY52" s="260"/>
      <c r="SZ52" s="260"/>
      <c r="TA52" s="260"/>
      <c r="TB52" s="260"/>
      <c r="TC52" s="260"/>
      <c r="TD52" s="260"/>
      <c r="TE52" s="260"/>
      <c r="TF52" s="260"/>
      <c r="TG52" s="260"/>
      <c r="TH52" s="260"/>
      <c r="TI52" s="260"/>
      <c r="TJ52" s="260"/>
      <c r="TK52" s="260"/>
      <c r="TL52" s="260"/>
      <c r="TM52" s="260"/>
      <c r="TN52" s="260"/>
      <c r="TO52" s="260"/>
      <c r="TP52" s="260"/>
      <c r="TQ52" s="260"/>
      <c r="TR52" s="260"/>
      <c r="TS52" s="260"/>
      <c r="TT52" s="260"/>
      <c r="TU52" s="260"/>
      <c r="TV52" s="260"/>
      <c r="TW52" s="260"/>
      <c r="TX52" s="260"/>
      <c r="TY52" s="260"/>
      <c r="TZ52" s="260"/>
      <c r="UA52" s="260"/>
      <c r="UB52" s="260"/>
      <c r="UC52" s="260"/>
      <c r="UD52" s="260"/>
      <c r="UE52" s="260"/>
      <c r="UF52" s="260"/>
      <c r="UG52" s="260"/>
      <c r="UH52" s="260"/>
      <c r="UI52" s="260"/>
      <c r="UJ52" s="260"/>
      <c r="UK52" s="260"/>
      <c r="UL52" s="260"/>
      <c r="UM52" s="260"/>
      <c r="UN52" s="260"/>
      <c r="UO52" s="260"/>
      <c r="UP52" s="260"/>
      <c r="UQ52" s="260"/>
      <c r="UR52" s="260"/>
      <c r="US52" s="260"/>
      <c r="UT52" s="260"/>
      <c r="UU52" s="260"/>
      <c r="UV52" s="260"/>
      <c r="UW52" s="260"/>
      <c r="UX52" s="260"/>
      <c r="UY52" s="260"/>
      <c r="UZ52" s="260"/>
      <c r="VA52" s="260"/>
      <c r="VB52" s="260"/>
      <c r="VC52" s="260"/>
      <c r="VD52" s="260"/>
      <c r="VE52" s="260"/>
      <c r="VF52" s="260"/>
      <c r="VG52" s="260"/>
      <c r="VH52" s="260"/>
      <c r="VI52" s="260"/>
      <c r="VJ52" s="260"/>
      <c r="VK52" s="260"/>
      <c r="VL52" s="260"/>
      <c r="VM52" s="260"/>
      <c r="VN52" s="260"/>
      <c r="VO52" s="260"/>
      <c r="VP52" s="260"/>
      <c r="VQ52" s="260"/>
      <c r="VR52" s="260"/>
      <c r="VS52" s="260"/>
      <c r="VT52" s="260"/>
      <c r="VU52" s="260"/>
      <c r="VV52" s="260"/>
      <c r="VW52" s="260"/>
      <c r="VX52" s="260"/>
      <c r="VY52" s="260"/>
      <c r="VZ52" s="260"/>
      <c r="WA52" s="260"/>
      <c r="WB52" s="260"/>
      <c r="WC52" s="260"/>
      <c r="WD52" s="260"/>
      <c r="WE52" s="260"/>
      <c r="WF52" s="260"/>
      <c r="WG52" s="260"/>
      <c r="WH52" s="260"/>
      <c r="WI52" s="260"/>
      <c r="WJ52" s="260"/>
      <c r="WK52" s="260"/>
      <c r="WL52" s="260"/>
      <c r="WM52" s="260"/>
      <c r="WN52" s="260"/>
      <c r="WO52" s="260"/>
      <c r="WP52" s="260"/>
      <c r="WQ52" s="260"/>
      <c r="WR52" s="260"/>
      <c r="WS52" s="260"/>
      <c r="WT52" s="260"/>
      <c r="WU52" s="260"/>
      <c r="WV52" s="260"/>
      <c r="WW52" s="260"/>
      <c r="WX52" s="260"/>
      <c r="WY52" s="260"/>
      <c r="WZ52" s="260"/>
      <c r="XA52" s="260"/>
      <c r="XB52" s="260"/>
      <c r="XC52" s="260"/>
      <c r="XD52" s="260"/>
      <c r="XE52" s="260"/>
      <c r="XF52" s="260"/>
      <c r="XG52" s="260"/>
      <c r="XH52" s="260"/>
      <c r="XI52" s="260"/>
      <c r="XJ52" s="260"/>
      <c r="XK52" s="260"/>
      <c r="XL52" s="260"/>
      <c r="XM52" s="260"/>
      <c r="XN52" s="260"/>
      <c r="XO52" s="260"/>
      <c r="XP52" s="260"/>
      <c r="XQ52" s="260"/>
      <c r="XR52" s="260"/>
      <c r="XS52" s="260"/>
      <c r="XT52" s="260"/>
      <c r="XU52" s="260"/>
      <c r="XV52" s="260"/>
      <c r="XW52" s="260"/>
      <c r="XX52" s="260"/>
      <c r="XY52" s="260"/>
      <c r="XZ52" s="260"/>
      <c r="YA52" s="260"/>
      <c r="YB52" s="260"/>
      <c r="YC52" s="260"/>
      <c r="YD52" s="260"/>
      <c r="YE52" s="260"/>
      <c r="YF52" s="260"/>
      <c r="YG52" s="260"/>
      <c r="YH52" s="260"/>
      <c r="YI52" s="260"/>
      <c r="YJ52" s="260"/>
      <c r="YK52" s="260"/>
      <c r="YL52" s="260"/>
      <c r="YM52" s="260"/>
      <c r="YN52" s="260"/>
      <c r="YO52" s="260"/>
      <c r="YP52" s="260"/>
      <c r="YQ52" s="260"/>
      <c r="YR52" s="260"/>
      <c r="YS52" s="260"/>
      <c r="YT52" s="260"/>
      <c r="YU52" s="260"/>
      <c r="YV52" s="260"/>
      <c r="YW52" s="260"/>
      <c r="YX52" s="260"/>
      <c r="YY52" s="260"/>
      <c r="YZ52" s="260"/>
      <c r="ZA52" s="260"/>
      <c r="ZB52" s="260"/>
      <c r="ZC52" s="260"/>
      <c r="ZD52" s="260"/>
      <c r="ZE52" s="260"/>
      <c r="ZF52" s="260"/>
      <c r="ZG52" s="260"/>
      <c r="ZH52" s="260"/>
      <c r="ZI52" s="260"/>
      <c r="ZJ52" s="260"/>
      <c r="ZK52" s="260"/>
      <c r="ZL52" s="260"/>
      <c r="ZM52" s="260"/>
      <c r="ZN52" s="260"/>
      <c r="ZO52" s="260"/>
      <c r="ZP52" s="260"/>
      <c r="ZQ52" s="260"/>
      <c r="ZR52" s="260"/>
      <c r="ZS52" s="260"/>
      <c r="ZT52" s="260"/>
      <c r="ZU52" s="260"/>
      <c r="ZV52" s="260"/>
      <c r="ZW52" s="260"/>
      <c r="ZX52" s="260"/>
      <c r="ZY52" s="260"/>
      <c r="ZZ52" s="260"/>
      <c r="AAA52" s="260"/>
      <c r="AAB52" s="260"/>
      <c r="AAC52" s="260"/>
      <c r="AAD52" s="260"/>
      <c r="AAE52" s="260"/>
      <c r="AAF52" s="260"/>
      <c r="AAG52" s="260"/>
      <c r="AAH52" s="260"/>
      <c r="AAI52" s="260"/>
      <c r="AAJ52" s="260"/>
      <c r="AAK52" s="260"/>
      <c r="AAL52" s="260"/>
      <c r="AAM52" s="260"/>
      <c r="AAN52" s="260"/>
      <c r="AAO52" s="260"/>
      <c r="AAP52" s="260"/>
      <c r="AAQ52" s="260"/>
      <c r="AAR52" s="260"/>
      <c r="AAS52" s="260"/>
      <c r="AAT52" s="260"/>
      <c r="AAU52" s="260"/>
      <c r="AAV52" s="260"/>
      <c r="AAW52" s="260"/>
      <c r="AAX52" s="260"/>
      <c r="AAY52" s="260"/>
      <c r="AAZ52" s="260"/>
      <c r="ABA52" s="260"/>
      <c r="ABB52" s="260"/>
      <c r="ABC52" s="260"/>
      <c r="ABD52" s="260"/>
      <c r="ABE52" s="260"/>
      <c r="ABF52" s="260"/>
      <c r="ABG52" s="260"/>
      <c r="ABH52" s="260"/>
      <c r="ABI52" s="260"/>
      <c r="ABJ52" s="260"/>
      <c r="ABK52" s="260"/>
      <c r="ABL52" s="260"/>
      <c r="ABM52" s="260"/>
      <c r="ABN52" s="260"/>
      <c r="ABO52" s="260"/>
      <c r="ABP52" s="260"/>
      <c r="ABQ52" s="260"/>
      <c r="ABR52" s="260"/>
      <c r="ABS52" s="260"/>
      <c r="ABT52" s="260"/>
      <c r="ABU52" s="260"/>
      <c r="ABV52" s="260"/>
      <c r="ABW52" s="260"/>
      <c r="ABX52" s="260"/>
      <c r="ABY52" s="260"/>
      <c r="ABZ52" s="260"/>
      <c r="ACA52" s="260"/>
      <c r="ACB52" s="260"/>
      <c r="ACC52" s="260"/>
      <c r="ACD52" s="260"/>
      <c r="ACE52" s="260"/>
      <c r="ACF52" s="260"/>
      <c r="ACG52" s="260"/>
      <c r="ACH52" s="260"/>
      <c r="ACI52" s="260"/>
      <c r="ACJ52" s="260"/>
      <c r="ACK52" s="260"/>
      <c r="ACL52" s="260"/>
      <c r="ACM52" s="260"/>
      <c r="ACN52" s="260"/>
      <c r="ACO52" s="260"/>
      <c r="ACP52" s="260"/>
      <c r="ACQ52" s="260"/>
      <c r="ACR52" s="260"/>
      <c r="ACS52" s="260"/>
      <c r="ACT52" s="260"/>
      <c r="ACU52" s="260"/>
      <c r="ACV52" s="260"/>
      <c r="ACW52" s="260"/>
      <c r="ACX52" s="260"/>
      <c r="ACY52" s="260"/>
      <c r="ACZ52" s="260"/>
      <c r="ADA52" s="260"/>
      <c r="ADB52" s="260"/>
      <c r="ADC52" s="260"/>
      <c r="ADD52" s="260"/>
      <c r="ADE52" s="260"/>
      <c r="ADF52" s="260"/>
      <c r="ADG52" s="260"/>
      <c r="ADH52" s="260"/>
      <c r="ADI52" s="260"/>
      <c r="ADJ52" s="260"/>
      <c r="ADK52" s="260"/>
      <c r="ADL52" s="260"/>
      <c r="ADM52" s="260"/>
      <c r="ADN52" s="260"/>
      <c r="ADO52" s="260"/>
      <c r="ADP52" s="260"/>
      <c r="ADQ52" s="260"/>
      <c r="ADR52" s="260"/>
      <c r="ADS52" s="260"/>
      <c r="ADT52" s="260"/>
      <c r="ADU52" s="260"/>
      <c r="ADV52" s="260"/>
      <c r="ADW52" s="260"/>
      <c r="ADX52" s="260"/>
      <c r="ADY52" s="260"/>
      <c r="ADZ52" s="260"/>
      <c r="AEA52" s="260"/>
      <c r="AEB52" s="260"/>
      <c r="AEC52" s="260"/>
      <c r="AED52" s="260"/>
      <c r="AEE52" s="260"/>
      <c r="AEF52" s="260"/>
      <c r="AEG52" s="260"/>
      <c r="AEH52" s="260"/>
      <c r="AEI52" s="260"/>
      <c r="AEJ52" s="260"/>
      <c r="AEK52" s="260"/>
      <c r="AEL52" s="260"/>
      <c r="AEM52" s="260"/>
      <c r="AEN52" s="260"/>
      <c r="AEO52" s="260"/>
      <c r="AEP52" s="260"/>
      <c r="AEQ52" s="260"/>
      <c r="AER52" s="260"/>
      <c r="AES52" s="260"/>
      <c r="AET52" s="260"/>
      <c r="AEU52" s="260"/>
      <c r="AEV52" s="260"/>
      <c r="AEW52" s="260"/>
      <c r="AEX52" s="260"/>
      <c r="AEY52" s="260"/>
      <c r="AEZ52" s="260"/>
      <c r="AFA52" s="260"/>
      <c r="AFB52" s="260"/>
      <c r="AFC52" s="260"/>
      <c r="AFD52" s="260"/>
      <c r="AFE52" s="260"/>
      <c r="AFF52" s="260"/>
      <c r="AFG52" s="260"/>
      <c r="AFH52" s="260"/>
      <c r="AFI52" s="260"/>
      <c r="AFJ52" s="260"/>
      <c r="AFK52" s="260"/>
      <c r="AFL52" s="260"/>
      <c r="AFM52" s="260"/>
      <c r="AFN52" s="260"/>
      <c r="AFO52" s="260"/>
      <c r="AFP52" s="260"/>
      <c r="AFQ52" s="260"/>
      <c r="AFR52" s="260"/>
      <c r="AFS52" s="260"/>
      <c r="AFT52" s="260"/>
      <c r="AFU52" s="260"/>
      <c r="AFV52" s="260"/>
      <c r="AFW52" s="260"/>
      <c r="AFX52" s="260"/>
      <c r="AFY52" s="260"/>
      <c r="AFZ52" s="260"/>
      <c r="AGA52" s="260"/>
      <c r="AGB52" s="260"/>
      <c r="AGC52" s="260"/>
      <c r="AGD52" s="260"/>
      <c r="AGE52" s="260"/>
      <c r="AGF52" s="260"/>
      <c r="AGG52" s="260"/>
      <c r="AGH52" s="260"/>
      <c r="AGI52" s="260"/>
      <c r="AGJ52" s="260"/>
      <c r="AGK52" s="260"/>
      <c r="AGL52" s="260"/>
      <c r="AGM52" s="260"/>
      <c r="AGN52" s="260"/>
      <c r="AGO52" s="260"/>
      <c r="AGP52" s="260"/>
      <c r="AGQ52" s="260"/>
      <c r="AGR52" s="260"/>
      <c r="AGS52" s="260"/>
      <c r="AGT52" s="260"/>
      <c r="AGU52" s="260"/>
      <c r="AGV52" s="260"/>
      <c r="AGW52" s="260"/>
      <c r="AGX52" s="260"/>
      <c r="AGY52" s="260"/>
      <c r="AGZ52" s="260"/>
      <c r="AHA52" s="260"/>
      <c r="AHB52" s="260"/>
      <c r="AHC52" s="260"/>
      <c r="AHD52" s="260"/>
      <c r="AHE52" s="260"/>
      <c r="AHF52" s="260"/>
      <c r="AHG52" s="260"/>
      <c r="AHH52" s="260"/>
      <c r="AHI52" s="260"/>
      <c r="AHJ52" s="260"/>
      <c r="AHK52" s="260"/>
      <c r="AHL52" s="260"/>
      <c r="AHM52" s="260"/>
      <c r="AHN52" s="260"/>
      <c r="AHO52" s="260"/>
      <c r="AHP52" s="260"/>
      <c r="AHQ52" s="260"/>
      <c r="AHR52" s="260"/>
      <c r="AHS52" s="260"/>
      <c r="AHT52" s="260"/>
      <c r="AHU52" s="260"/>
      <c r="AHV52" s="260"/>
      <c r="AHW52" s="260"/>
      <c r="AHX52" s="260"/>
      <c r="AHY52" s="260"/>
      <c r="AHZ52" s="260"/>
      <c r="AIA52" s="260"/>
      <c r="AIB52" s="260"/>
      <c r="AIC52" s="260"/>
      <c r="AID52" s="260"/>
      <c r="AIE52" s="260"/>
      <c r="AIF52" s="260"/>
      <c r="AIG52" s="260"/>
      <c r="AIH52" s="260"/>
      <c r="AII52" s="260"/>
      <c r="AIJ52" s="260"/>
      <c r="AIK52" s="260"/>
      <c r="AIL52" s="260"/>
      <c r="AIM52" s="260"/>
      <c r="AIN52" s="260"/>
      <c r="AIO52" s="260"/>
      <c r="AIP52" s="260"/>
      <c r="AIQ52" s="260"/>
      <c r="AIR52" s="260"/>
      <c r="AIS52" s="260"/>
      <c r="AIT52" s="260"/>
      <c r="AIU52" s="260"/>
      <c r="AIV52" s="260"/>
      <c r="AIW52" s="260"/>
      <c r="AIX52" s="260"/>
      <c r="AIY52" s="260"/>
      <c r="AIZ52" s="260"/>
      <c r="AJA52" s="260"/>
      <c r="AJB52" s="260"/>
      <c r="AJC52" s="260"/>
      <c r="AJD52" s="260"/>
      <c r="AJE52" s="260"/>
      <c r="AJF52" s="260"/>
      <c r="AJG52" s="260"/>
      <c r="AJH52" s="260"/>
      <c r="AJI52" s="260"/>
      <c r="AJJ52" s="260"/>
      <c r="AJK52" s="260"/>
      <c r="AJL52" s="260"/>
      <c r="AJM52" s="260"/>
      <c r="AJN52" s="260"/>
      <c r="AJO52" s="260"/>
      <c r="AJP52" s="260"/>
      <c r="AJQ52" s="260"/>
      <c r="AJR52" s="260"/>
      <c r="AJS52" s="260"/>
      <c r="AJT52" s="260"/>
      <c r="AJU52" s="260"/>
      <c r="AJV52" s="260"/>
      <c r="AJW52" s="260"/>
      <c r="AJX52" s="260"/>
      <c r="AJY52" s="260"/>
      <c r="AJZ52" s="260"/>
      <c r="AKA52" s="260"/>
      <c r="AKB52" s="260"/>
      <c r="AKC52" s="260"/>
      <c r="AKD52" s="260"/>
      <c r="AKE52" s="260"/>
      <c r="AKF52" s="260"/>
      <c r="AKG52" s="260"/>
      <c r="AKH52" s="260"/>
      <c r="AKI52" s="260"/>
      <c r="AKJ52" s="260"/>
      <c r="AKK52" s="260"/>
      <c r="AKL52" s="260"/>
      <c r="AKM52" s="260"/>
      <c r="AKN52" s="260"/>
      <c r="AKO52" s="260"/>
      <c r="AKP52" s="260"/>
      <c r="AKQ52" s="260"/>
      <c r="AKR52" s="260"/>
      <c r="AKS52" s="260"/>
      <c r="AKT52" s="260"/>
      <c r="AKU52" s="260"/>
      <c r="AKV52" s="260"/>
      <c r="AKW52" s="260"/>
      <c r="AKX52" s="260"/>
      <c r="AKY52" s="260"/>
      <c r="AKZ52" s="260"/>
      <c r="ALA52" s="260"/>
      <c r="ALB52" s="260"/>
      <c r="ALC52" s="260"/>
      <c r="ALD52" s="260"/>
      <c r="ALE52" s="260"/>
      <c r="ALF52" s="260"/>
      <c r="ALG52" s="260"/>
      <c r="ALH52" s="260"/>
      <c r="ALI52" s="260"/>
      <c r="ALJ52" s="260"/>
      <c r="ALK52" s="260"/>
      <c r="ALL52" s="260"/>
      <c r="ALM52" s="260"/>
      <c r="ALN52" s="260"/>
      <c r="ALO52" s="260"/>
      <c r="ALP52" s="260"/>
      <c r="ALQ52" s="260"/>
      <c r="ALR52" s="260"/>
      <c r="ALS52" s="260"/>
      <c r="ALT52" s="260"/>
      <c r="ALU52" s="260"/>
      <c r="ALV52" s="260"/>
      <c r="ALW52" s="260"/>
      <c r="ALX52" s="260"/>
      <c r="ALY52" s="260"/>
      <c r="ALZ52" s="260"/>
      <c r="AMA52" s="260"/>
      <c r="AMB52" s="260"/>
      <c r="AMC52" s="260"/>
      <c r="AMD52" s="260"/>
      <c r="AME52" s="260"/>
      <c r="AMF52" s="260"/>
      <c r="AMG52" s="260"/>
      <c r="AMH52" s="260"/>
      <c r="AMI52" s="260"/>
      <c r="AMJ52" s="260"/>
      <c r="AMK52" s="260"/>
      <c r="AML52" s="260"/>
      <c r="AMM52" s="260"/>
      <c r="AMN52" s="260"/>
      <c r="AMO52" s="260"/>
      <c r="AMP52" s="260"/>
      <c r="AMQ52" s="260"/>
      <c r="AMR52" s="260"/>
      <c r="AMS52" s="260"/>
      <c r="AMT52" s="260"/>
      <c r="AMU52" s="260"/>
      <c r="AMV52" s="260"/>
      <c r="AMW52" s="260"/>
      <c r="AMX52" s="260"/>
      <c r="AMY52" s="260"/>
      <c r="AMZ52" s="260"/>
      <c r="ANA52" s="260"/>
      <c r="ANB52" s="260"/>
      <c r="ANC52" s="260"/>
      <c r="AND52" s="260"/>
      <c r="ANE52" s="260"/>
      <c r="ANF52" s="260"/>
      <c r="ANG52" s="260"/>
      <c r="ANH52" s="260"/>
      <c r="ANI52" s="260"/>
      <c r="ANJ52" s="260"/>
      <c r="ANK52" s="260"/>
      <c r="ANL52" s="260"/>
      <c r="ANM52" s="260"/>
      <c r="ANN52" s="260"/>
      <c r="ANO52" s="260"/>
      <c r="ANP52" s="260"/>
      <c r="ANQ52" s="260"/>
      <c r="ANR52" s="260"/>
      <c r="ANS52" s="260"/>
      <c r="ANT52" s="260"/>
      <c r="ANU52" s="260"/>
      <c r="ANV52" s="260"/>
      <c r="ANW52" s="260"/>
      <c r="ANX52" s="260"/>
      <c r="ANY52" s="260"/>
      <c r="ANZ52" s="260"/>
      <c r="AOA52" s="260"/>
      <c r="AOB52" s="260"/>
      <c r="AOC52" s="260"/>
      <c r="AOD52" s="260"/>
      <c r="AOE52" s="260"/>
      <c r="AOF52" s="260"/>
      <c r="AOG52" s="260"/>
      <c r="AOH52" s="260"/>
      <c r="AOI52" s="260"/>
      <c r="AOJ52" s="260"/>
      <c r="AOK52" s="260"/>
      <c r="AOL52" s="260"/>
      <c r="AOM52" s="260"/>
      <c r="AON52" s="260"/>
      <c r="AOO52" s="260"/>
      <c r="AOP52" s="260"/>
      <c r="AOQ52" s="260"/>
      <c r="AOR52" s="260"/>
      <c r="AOS52" s="260"/>
      <c r="AOT52" s="260"/>
      <c r="AOU52" s="260"/>
      <c r="AOV52" s="260"/>
      <c r="AOW52" s="260"/>
      <c r="AOX52" s="260"/>
      <c r="AOY52" s="260"/>
      <c r="AOZ52" s="260"/>
      <c r="APA52" s="260"/>
      <c r="APB52" s="260"/>
      <c r="APC52" s="260"/>
      <c r="APD52" s="260"/>
      <c r="APE52" s="260"/>
      <c r="APF52" s="260"/>
      <c r="APG52" s="260"/>
      <c r="APH52" s="260"/>
      <c r="API52" s="260"/>
      <c r="APJ52" s="260"/>
      <c r="APK52" s="260"/>
      <c r="APL52" s="260"/>
      <c r="APM52" s="260"/>
      <c r="APN52" s="260"/>
      <c r="APO52" s="260"/>
      <c r="APP52" s="260"/>
      <c r="APQ52" s="260"/>
      <c r="APR52" s="260"/>
      <c r="APS52" s="260"/>
      <c r="APT52" s="260"/>
      <c r="APU52" s="260"/>
      <c r="APV52" s="260"/>
      <c r="APW52" s="260"/>
      <c r="APX52" s="260"/>
      <c r="APY52" s="260"/>
      <c r="APZ52" s="260"/>
      <c r="AQA52" s="260"/>
      <c r="AQB52" s="260"/>
      <c r="AQC52" s="260"/>
      <c r="AQD52" s="260"/>
      <c r="AQE52" s="260"/>
      <c r="AQF52" s="260"/>
      <c r="AQG52" s="260"/>
      <c r="AQH52" s="260"/>
      <c r="AQI52" s="260"/>
      <c r="AQJ52" s="260"/>
      <c r="AQK52" s="260"/>
      <c r="AQL52" s="260"/>
      <c r="AQM52" s="260"/>
      <c r="AQN52" s="260"/>
      <c r="AQO52" s="260"/>
      <c r="AQP52" s="260"/>
      <c r="AQQ52" s="260"/>
      <c r="AQR52" s="260"/>
      <c r="AQS52" s="260"/>
      <c r="AQT52" s="260"/>
      <c r="AQU52" s="260"/>
      <c r="AQV52" s="260"/>
      <c r="AQW52" s="260"/>
      <c r="AQX52" s="260"/>
      <c r="AQY52" s="260"/>
      <c r="AQZ52" s="260"/>
      <c r="ARA52" s="260"/>
      <c r="ARB52" s="260"/>
      <c r="ARC52" s="260"/>
      <c r="ARD52" s="260"/>
      <c r="ARE52" s="260"/>
      <c r="ARF52" s="260"/>
      <c r="ARG52" s="260"/>
      <c r="ARH52" s="260"/>
      <c r="ARI52" s="260"/>
      <c r="ARJ52" s="260"/>
      <c r="ARK52" s="260"/>
      <c r="ARL52" s="260"/>
      <c r="ARM52" s="260"/>
      <c r="ARN52" s="260"/>
      <c r="ARO52" s="260"/>
      <c r="ARP52" s="260"/>
      <c r="ARQ52" s="260"/>
      <c r="ARR52" s="260"/>
      <c r="ARS52" s="260"/>
      <c r="ART52" s="260"/>
      <c r="ARU52" s="260"/>
      <c r="ARV52" s="260"/>
      <c r="ARW52" s="260"/>
      <c r="ARX52" s="260"/>
      <c r="ARY52" s="260"/>
      <c r="ARZ52" s="260"/>
      <c r="ASA52" s="260"/>
      <c r="ASB52" s="260"/>
      <c r="ASC52" s="260"/>
      <c r="ASD52" s="260"/>
      <c r="ASE52" s="260"/>
      <c r="ASF52" s="260"/>
      <c r="ASG52" s="260"/>
      <c r="ASH52" s="260"/>
      <c r="ASI52" s="260"/>
      <c r="ASJ52" s="260"/>
      <c r="ASK52" s="260"/>
      <c r="ASL52" s="260"/>
      <c r="ASM52" s="260"/>
      <c r="ASN52" s="260"/>
      <c r="ASO52" s="260"/>
      <c r="ASP52" s="260"/>
      <c r="ASQ52" s="260"/>
      <c r="ASR52" s="260"/>
      <c r="ASS52" s="260"/>
      <c r="AST52" s="260"/>
      <c r="ASU52" s="260"/>
      <c r="ASV52" s="260"/>
      <c r="ASW52" s="260"/>
      <c r="ASX52" s="260"/>
      <c r="ASY52" s="260"/>
      <c r="ASZ52" s="260"/>
      <c r="ATA52" s="260"/>
      <c r="ATB52" s="260"/>
      <c r="ATC52" s="260"/>
      <c r="ATD52" s="260"/>
      <c r="ATE52" s="260"/>
      <c r="ATF52" s="260"/>
      <c r="ATG52" s="260"/>
      <c r="ATH52" s="260"/>
      <c r="ATI52" s="260"/>
      <c r="ATJ52" s="260"/>
      <c r="ATK52" s="260"/>
      <c r="ATL52" s="260"/>
      <c r="ATM52" s="260"/>
      <c r="ATN52" s="260"/>
      <c r="ATO52" s="260"/>
      <c r="ATP52" s="260"/>
      <c r="ATQ52" s="260"/>
      <c r="ATR52" s="260"/>
      <c r="ATS52" s="260"/>
      <c r="ATT52" s="260"/>
      <c r="ATU52" s="260"/>
      <c r="ATV52" s="260"/>
      <c r="ATW52" s="260"/>
      <c r="ATX52" s="260"/>
      <c r="ATY52" s="260"/>
      <c r="ATZ52" s="260"/>
      <c r="AUA52" s="260"/>
      <c r="AUB52" s="260"/>
      <c r="AUC52" s="260"/>
      <c r="AUD52" s="260"/>
      <c r="AUE52" s="260"/>
      <c r="AUF52" s="260"/>
      <c r="AUG52" s="260"/>
      <c r="AUH52" s="260"/>
      <c r="AUI52" s="260"/>
      <c r="AUJ52" s="260"/>
      <c r="AUK52" s="260"/>
      <c r="AUL52" s="260"/>
      <c r="AUM52" s="260"/>
      <c r="AUN52" s="260"/>
      <c r="AUO52" s="260"/>
      <c r="AUP52" s="260"/>
      <c r="AUQ52" s="260"/>
      <c r="AUR52" s="260"/>
      <c r="AUS52" s="260"/>
      <c r="AUT52" s="260"/>
      <c r="AUU52" s="260"/>
      <c r="AUV52" s="260"/>
      <c r="AUW52" s="260"/>
      <c r="AUX52" s="260"/>
      <c r="AUY52" s="260"/>
      <c r="AUZ52" s="260"/>
      <c r="AVA52" s="260"/>
      <c r="AVB52" s="260"/>
      <c r="AVC52" s="260"/>
      <c r="AVD52" s="260"/>
      <c r="AVE52" s="260"/>
      <c r="AVF52" s="260"/>
      <c r="AVG52" s="260"/>
      <c r="AVH52" s="260"/>
      <c r="AVI52" s="260"/>
      <c r="AVJ52" s="260"/>
      <c r="AVK52" s="260"/>
      <c r="AVL52" s="260"/>
      <c r="AVM52" s="260"/>
      <c r="AVN52" s="260"/>
      <c r="AVO52" s="260"/>
      <c r="AVP52" s="260"/>
      <c r="AVQ52" s="260"/>
      <c r="AVR52" s="260"/>
      <c r="AVS52" s="260"/>
      <c r="AVT52" s="260"/>
      <c r="AVU52" s="260"/>
      <c r="AVV52" s="260"/>
      <c r="AVW52" s="260"/>
      <c r="AVX52" s="260"/>
      <c r="AVY52" s="260"/>
      <c r="AVZ52" s="260"/>
      <c r="AWA52" s="260"/>
      <c r="AWB52" s="260"/>
      <c r="AWC52" s="260"/>
      <c r="AWD52" s="260"/>
      <c r="AWE52" s="260"/>
      <c r="AWF52" s="260"/>
      <c r="AWG52" s="260"/>
      <c r="AWH52" s="260"/>
      <c r="AWI52" s="260"/>
      <c r="AWJ52" s="260"/>
      <c r="AWK52" s="260"/>
      <c r="AWL52" s="260"/>
      <c r="AWM52" s="260"/>
      <c r="AWN52" s="260"/>
      <c r="AWO52" s="260"/>
      <c r="AWP52" s="260"/>
      <c r="AWQ52" s="260"/>
      <c r="AWR52" s="260"/>
      <c r="AWS52" s="260"/>
      <c r="AWT52" s="260"/>
      <c r="AWU52" s="260"/>
      <c r="AWV52" s="260"/>
      <c r="AWW52" s="260"/>
      <c r="AWX52" s="260"/>
      <c r="AWY52" s="260"/>
      <c r="AWZ52" s="260"/>
      <c r="AXA52" s="260"/>
      <c r="AXB52" s="260"/>
      <c r="AXC52" s="260"/>
      <c r="AXD52" s="260"/>
      <c r="AXE52" s="260"/>
      <c r="AXF52" s="260"/>
      <c r="AXG52" s="260"/>
      <c r="AXH52" s="260"/>
      <c r="AXI52" s="260"/>
      <c r="AXJ52" s="260"/>
      <c r="AXK52" s="260"/>
      <c r="AXL52" s="260"/>
      <c r="AXM52" s="260"/>
      <c r="AXN52" s="260"/>
      <c r="AXO52" s="260"/>
      <c r="AXP52" s="260"/>
      <c r="AXQ52" s="260"/>
      <c r="AXR52" s="260"/>
      <c r="AXS52" s="260"/>
      <c r="AXT52" s="260"/>
      <c r="AXU52" s="260"/>
      <c r="AXV52" s="260"/>
      <c r="AXW52" s="260"/>
      <c r="AXX52" s="260"/>
      <c r="AXY52" s="260"/>
      <c r="AXZ52" s="260"/>
      <c r="AYA52" s="260"/>
      <c r="AYB52" s="260"/>
      <c r="AYC52" s="260"/>
      <c r="AYD52" s="260"/>
      <c r="AYE52" s="260"/>
      <c r="AYF52" s="260"/>
      <c r="AYG52" s="260"/>
      <c r="AYH52" s="260"/>
      <c r="AYI52" s="260"/>
      <c r="AYJ52" s="260"/>
      <c r="AYK52" s="260"/>
      <c r="AYL52" s="260"/>
      <c r="AYM52" s="260"/>
      <c r="AYN52" s="260"/>
      <c r="AYO52" s="260"/>
      <c r="AYP52" s="260"/>
      <c r="AYQ52" s="260"/>
      <c r="AYR52" s="260"/>
      <c r="AYS52" s="260"/>
      <c r="AYT52" s="260"/>
      <c r="AYU52" s="260"/>
      <c r="AYV52" s="260"/>
      <c r="AYW52" s="260"/>
      <c r="AYX52" s="260"/>
      <c r="AYY52" s="260"/>
      <c r="AYZ52" s="260"/>
      <c r="AZA52" s="260"/>
      <c r="AZB52" s="260"/>
      <c r="AZC52" s="260"/>
      <c r="AZD52" s="260"/>
      <c r="AZE52" s="260"/>
      <c r="AZF52" s="260"/>
      <c r="AZG52" s="260"/>
      <c r="AZH52" s="260"/>
      <c r="AZI52" s="260"/>
      <c r="AZJ52" s="260"/>
      <c r="AZK52" s="260"/>
      <c r="AZL52" s="260"/>
      <c r="AZM52" s="260"/>
      <c r="AZN52" s="260"/>
      <c r="AZO52" s="260"/>
      <c r="AZP52" s="260"/>
      <c r="AZQ52" s="260"/>
      <c r="AZR52" s="260"/>
      <c r="AZS52" s="260"/>
      <c r="AZT52" s="260"/>
      <c r="AZU52" s="260"/>
      <c r="AZV52" s="260"/>
      <c r="AZW52" s="260"/>
      <c r="AZX52" s="260"/>
      <c r="AZY52" s="260"/>
      <c r="AZZ52" s="260"/>
      <c r="BAA52" s="260"/>
      <c r="BAB52" s="260"/>
      <c r="BAC52" s="260"/>
      <c r="BAD52" s="260"/>
      <c r="BAE52" s="260"/>
      <c r="BAF52" s="260"/>
      <c r="BAG52" s="260"/>
      <c r="BAH52" s="260"/>
      <c r="BAI52" s="260"/>
      <c r="BAJ52" s="260"/>
      <c r="BAK52" s="260"/>
      <c r="BAL52" s="260"/>
      <c r="BAM52" s="260"/>
      <c r="BAN52" s="260"/>
      <c r="BAO52" s="260"/>
      <c r="BAP52" s="260"/>
      <c r="BAQ52" s="260"/>
      <c r="BAR52" s="260"/>
      <c r="BAS52" s="260"/>
      <c r="BAT52" s="260"/>
      <c r="BAU52" s="260"/>
      <c r="BAV52" s="260"/>
      <c r="BAW52" s="260"/>
      <c r="BAX52" s="260"/>
      <c r="BAY52" s="260"/>
      <c r="BAZ52" s="260"/>
      <c r="BBA52" s="260"/>
      <c r="BBB52" s="260"/>
      <c r="BBC52" s="260"/>
      <c r="BBD52" s="260"/>
      <c r="BBE52" s="260"/>
      <c r="BBF52" s="260"/>
      <c r="BBG52" s="260"/>
      <c r="BBH52" s="260"/>
      <c r="BBI52" s="260"/>
      <c r="BBJ52" s="260"/>
      <c r="BBK52" s="260"/>
      <c r="BBL52" s="260"/>
      <c r="BBM52" s="260"/>
      <c r="BBN52" s="260"/>
      <c r="BBO52" s="260"/>
      <c r="BBP52" s="260"/>
      <c r="BBQ52" s="260"/>
      <c r="BBR52" s="260"/>
      <c r="BBS52" s="260"/>
      <c r="BBT52" s="260"/>
      <c r="BBU52" s="260"/>
      <c r="BBV52" s="260"/>
      <c r="BBW52" s="260"/>
      <c r="BBX52" s="260"/>
      <c r="BBY52" s="260"/>
      <c r="BBZ52" s="260"/>
      <c r="BCA52" s="260"/>
      <c r="BCB52" s="260"/>
      <c r="BCC52" s="260"/>
      <c r="BCD52" s="260"/>
      <c r="BCE52" s="260"/>
      <c r="BCF52" s="260"/>
      <c r="BCG52" s="260"/>
      <c r="BCH52" s="260"/>
      <c r="BCI52" s="260"/>
      <c r="BCJ52" s="260"/>
      <c r="BCK52" s="260"/>
      <c r="BCL52" s="260"/>
      <c r="BCM52" s="260"/>
      <c r="BCN52" s="260"/>
      <c r="BCO52" s="260"/>
      <c r="BCP52" s="260"/>
      <c r="BCQ52" s="260"/>
      <c r="BCR52" s="260"/>
      <c r="BCS52" s="260"/>
      <c r="BCT52" s="260"/>
      <c r="BCU52" s="260"/>
      <c r="BCV52" s="260"/>
      <c r="BCW52" s="260"/>
      <c r="BCX52" s="260"/>
      <c r="BCY52" s="260"/>
      <c r="BCZ52" s="260"/>
      <c r="BDA52" s="260"/>
      <c r="BDB52" s="260"/>
      <c r="BDC52" s="260"/>
      <c r="BDD52" s="260"/>
      <c r="BDE52" s="260"/>
      <c r="BDF52" s="260"/>
      <c r="BDG52" s="260"/>
      <c r="BDH52" s="260"/>
      <c r="BDI52" s="260"/>
      <c r="BDJ52" s="260"/>
      <c r="BDK52" s="260"/>
      <c r="BDL52" s="260"/>
      <c r="BDM52" s="260"/>
      <c r="BDN52" s="260"/>
      <c r="BDO52" s="260"/>
      <c r="BDP52" s="260"/>
      <c r="BDQ52" s="260"/>
      <c r="BDR52" s="260"/>
      <c r="BDS52" s="260"/>
      <c r="BDT52" s="260"/>
      <c r="BDU52" s="260"/>
      <c r="BDV52" s="260"/>
      <c r="BDW52" s="260"/>
      <c r="BDX52" s="260"/>
      <c r="BDY52" s="260"/>
      <c r="BDZ52" s="260"/>
      <c r="BEA52" s="260"/>
      <c r="BEB52" s="260"/>
      <c r="BEC52" s="260"/>
      <c r="BED52" s="260"/>
      <c r="BEE52" s="260"/>
      <c r="BEF52" s="260"/>
      <c r="BEG52" s="260"/>
      <c r="BEH52" s="260"/>
      <c r="BEI52" s="260"/>
      <c r="BEJ52" s="260"/>
      <c r="BEK52" s="260"/>
      <c r="BEL52" s="260"/>
      <c r="BEM52" s="260"/>
      <c r="BEN52" s="260"/>
      <c r="BEO52" s="260"/>
      <c r="BEP52" s="260"/>
      <c r="BEQ52" s="260"/>
      <c r="BER52" s="260"/>
      <c r="BES52" s="260"/>
      <c r="BET52" s="260"/>
      <c r="BEU52" s="260"/>
      <c r="BEV52" s="260"/>
      <c r="BEW52" s="260"/>
      <c r="BEX52" s="260"/>
      <c r="BEY52" s="260"/>
      <c r="BEZ52" s="260"/>
      <c r="BFA52" s="260"/>
      <c r="BFB52" s="260"/>
      <c r="BFC52" s="260"/>
      <c r="BFD52" s="260"/>
      <c r="BFE52" s="260"/>
      <c r="BFF52" s="260"/>
      <c r="BFG52" s="260"/>
      <c r="BFH52" s="260"/>
      <c r="BFI52" s="260"/>
      <c r="BFJ52" s="260"/>
      <c r="BFK52" s="260"/>
      <c r="BFL52" s="260"/>
      <c r="BFM52" s="260"/>
      <c r="BFN52" s="260"/>
      <c r="BFO52" s="260"/>
      <c r="BFP52" s="260"/>
      <c r="BFQ52" s="260"/>
      <c r="BFR52" s="260"/>
      <c r="BFS52" s="260"/>
      <c r="BFT52" s="260"/>
      <c r="BFU52" s="260"/>
      <c r="BFV52" s="260"/>
      <c r="BFW52" s="260"/>
      <c r="BFX52" s="260"/>
      <c r="BFY52" s="260"/>
      <c r="BFZ52" s="260"/>
      <c r="BGA52" s="260"/>
      <c r="BGB52" s="260"/>
      <c r="BGC52" s="260"/>
      <c r="BGD52" s="260"/>
      <c r="BGE52" s="260"/>
      <c r="BGF52" s="260"/>
      <c r="BGG52" s="260"/>
      <c r="BGH52" s="260"/>
      <c r="BGI52" s="260"/>
      <c r="BGJ52" s="260"/>
      <c r="BGK52" s="260"/>
      <c r="BGL52" s="260"/>
      <c r="BGM52" s="260"/>
      <c r="BGN52" s="260"/>
      <c r="BGO52" s="260"/>
      <c r="BGP52" s="260"/>
      <c r="BGQ52" s="260"/>
      <c r="BGR52" s="260"/>
      <c r="BGS52" s="260"/>
      <c r="BGT52" s="260"/>
      <c r="BGU52" s="260"/>
      <c r="BGV52" s="260"/>
      <c r="BGW52" s="260"/>
      <c r="BGX52" s="260"/>
      <c r="BGY52" s="260"/>
      <c r="BGZ52" s="260"/>
      <c r="BHA52" s="260"/>
      <c r="BHB52" s="260"/>
      <c r="BHC52" s="260"/>
      <c r="BHD52" s="260"/>
      <c r="BHE52" s="260"/>
      <c r="BHF52" s="260"/>
      <c r="BHG52" s="260"/>
      <c r="BHH52" s="260"/>
      <c r="BHI52" s="260"/>
      <c r="BHJ52" s="260"/>
      <c r="BHK52" s="260"/>
      <c r="BHL52" s="260"/>
      <c r="BHM52" s="260"/>
      <c r="BHN52" s="260"/>
      <c r="BHO52" s="260"/>
      <c r="BHP52" s="260"/>
      <c r="BHQ52" s="260"/>
      <c r="BHR52" s="260"/>
      <c r="BHS52" s="260"/>
      <c r="BHT52" s="260"/>
      <c r="BHU52" s="260"/>
      <c r="BHV52" s="260"/>
      <c r="BHW52" s="260"/>
      <c r="BHX52" s="260"/>
      <c r="BHY52" s="260"/>
      <c r="BHZ52" s="260"/>
      <c r="BIA52" s="260"/>
      <c r="BIB52" s="260"/>
      <c r="BIC52" s="260"/>
      <c r="BID52" s="260"/>
      <c r="BIE52" s="260"/>
      <c r="BIF52" s="260"/>
      <c r="BIG52" s="260"/>
      <c r="BIH52" s="260"/>
      <c r="BII52" s="260"/>
      <c r="BIJ52" s="260"/>
      <c r="BIK52" s="260"/>
      <c r="BIL52" s="260"/>
      <c r="BIM52" s="260"/>
      <c r="BIN52" s="260"/>
      <c r="BIO52" s="260"/>
      <c r="BIP52" s="260"/>
      <c r="BIQ52" s="260"/>
      <c r="BIR52" s="260"/>
      <c r="BIS52" s="260"/>
      <c r="BIT52" s="260"/>
      <c r="BIU52" s="260"/>
      <c r="BIV52" s="260"/>
      <c r="BIW52" s="260"/>
      <c r="BIX52" s="260"/>
      <c r="BIY52" s="260"/>
      <c r="BIZ52" s="260"/>
      <c r="BJA52" s="260"/>
      <c r="BJB52" s="260"/>
      <c r="BJC52" s="260"/>
      <c r="BJD52" s="260"/>
      <c r="BJE52" s="260"/>
      <c r="BJF52" s="260"/>
      <c r="BJG52" s="260"/>
      <c r="BJH52" s="260"/>
      <c r="BJI52" s="260"/>
      <c r="BJJ52" s="260"/>
      <c r="BJK52" s="260"/>
      <c r="BJL52" s="260"/>
      <c r="BJM52" s="260"/>
      <c r="BJN52" s="260"/>
      <c r="BJO52" s="260"/>
      <c r="BJP52" s="260"/>
      <c r="BJQ52" s="260"/>
      <c r="BJR52" s="260"/>
      <c r="BJS52" s="260"/>
      <c r="BJT52" s="260"/>
      <c r="BJU52" s="260"/>
      <c r="BJV52" s="260"/>
      <c r="BJW52" s="260"/>
      <c r="BJX52" s="260"/>
      <c r="BJY52" s="260"/>
      <c r="BJZ52" s="260"/>
      <c r="BKA52" s="260"/>
      <c r="BKB52" s="260"/>
      <c r="BKC52" s="260"/>
      <c r="BKD52" s="260"/>
      <c r="BKE52" s="260"/>
      <c r="BKF52" s="260"/>
      <c r="BKG52" s="260"/>
      <c r="BKH52" s="260"/>
      <c r="BKI52" s="260"/>
      <c r="BKJ52" s="260"/>
      <c r="BKK52" s="260"/>
      <c r="BKL52" s="260"/>
      <c r="BKM52" s="260"/>
      <c r="BKN52" s="260"/>
      <c r="BKO52" s="260"/>
      <c r="BKP52" s="260"/>
      <c r="BKQ52" s="260"/>
      <c r="BKR52" s="260"/>
      <c r="BKS52" s="260"/>
      <c r="BKT52" s="260"/>
      <c r="BKU52" s="260"/>
      <c r="BKV52" s="260"/>
      <c r="BKW52" s="260"/>
      <c r="BKX52" s="260"/>
      <c r="BKY52" s="260"/>
      <c r="BKZ52" s="260"/>
      <c r="BLA52" s="260"/>
      <c r="BLB52" s="260"/>
      <c r="BLC52" s="260"/>
      <c r="BLD52" s="260"/>
      <c r="BLE52" s="260"/>
      <c r="BLF52" s="260"/>
      <c r="BLG52" s="260"/>
      <c r="BLH52" s="260"/>
      <c r="BLI52" s="260"/>
      <c r="BLJ52" s="260"/>
      <c r="BLK52" s="260"/>
      <c r="BLL52" s="260"/>
      <c r="BLM52" s="260"/>
      <c r="BLN52" s="260"/>
      <c r="BLO52" s="260"/>
      <c r="BLP52" s="260"/>
      <c r="BLQ52" s="260"/>
      <c r="BLR52" s="260"/>
      <c r="BLS52" s="260"/>
      <c r="BLT52" s="260"/>
      <c r="BLU52" s="260"/>
      <c r="BLV52" s="260"/>
      <c r="BLW52" s="260"/>
      <c r="BLX52" s="260"/>
      <c r="BLY52" s="260"/>
      <c r="BLZ52" s="260"/>
      <c r="BMA52" s="260"/>
      <c r="BMB52" s="260"/>
      <c r="BMC52" s="260"/>
      <c r="BMD52" s="260"/>
      <c r="BME52" s="260"/>
      <c r="BMF52" s="260"/>
      <c r="BMG52" s="260"/>
      <c r="BMH52" s="260"/>
      <c r="BMI52" s="260"/>
      <c r="BMJ52" s="260"/>
      <c r="BMK52" s="260"/>
      <c r="BML52" s="260"/>
      <c r="BMM52" s="260"/>
      <c r="BMN52" s="260"/>
      <c r="BMO52" s="260"/>
      <c r="BMP52" s="260"/>
      <c r="BMQ52" s="260"/>
      <c r="BMR52" s="260"/>
      <c r="BMS52" s="260"/>
      <c r="BMT52" s="260"/>
      <c r="BMU52" s="260"/>
      <c r="BMV52" s="260"/>
      <c r="BMW52" s="260"/>
      <c r="BMX52" s="260"/>
      <c r="BMY52" s="260"/>
      <c r="BMZ52" s="260"/>
      <c r="BNA52" s="260"/>
      <c r="BNB52" s="260"/>
      <c r="BNC52" s="260"/>
      <c r="BND52" s="260"/>
      <c r="BNE52" s="260"/>
      <c r="BNF52" s="260"/>
      <c r="BNG52" s="260"/>
      <c r="BNH52" s="260"/>
      <c r="BNI52" s="260"/>
      <c r="BNJ52" s="260"/>
      <c r="BNK52" s="260"/>
      <c r="BNL52" s="260"/>
      <c r="BNM52" s="260"/>
      <c r="BNN52" s="260"/>
      <c r="BNO52" s="260"/>
      <c r="BNP52" s="260"/>
      <c r="BNQ52" s="260"/>
      <c r="BNR52" s="260"/>
      <c r="BNS52" s="260"/>
      <c r="BNT52" s="260"/>
      <c r="BNU52" s="260"/>
      <c r="BNV52" s="260"/>
      <c r="BNW52" s="260"/>
      <c r="BNX52" s="260"/>
      <c r="BNY52" s="260"/>
      <c r="BNZ52" s="260"/>
      <c r="BOA52" s="260"/>
      <c r="BOB52" s="260"/>
      <c r="BOC52" s="260"/>
      <c r="BOD52" s="260"/>
      <c r="BOE52" s="260"/>
      <c r="BOF52" s="260"/>
      <c r="BOG52" s="260"/>
      <c r="BOH52" s="260"/>
      <c r="BOI52" s="260"/>
      <c r="BOJ52" s="260"/>
      <c r="BOK52" s="260"/>
      <c r="BOL52" s="260"/>
      <c r="BOM52" s="260"/>
      <c r="BON52" s="260"/>
      <c r="BOO52" s="260"/>
      <c r="BOP52" s="260"/>
      <c r="BOQ52" s="260"/>
      <c r="BOR52" s="260"/>
      <c r="BOS52" s="260"/>
      <c r="BOT52" s="260"/>
      <c r="BOU52" s="260"/>
      <c r="BOV52" s="260"/>
      <c r="BOW52" s="260"/>
      <c r="BOX52" s="260"/>
      <c r="BOY52" s="260"/>
      <c r="BOZ52" s="260"/>
      <c r="BPA52" s="260"/>
      <c r="BPB52" s="260"/>
      <c r="BPC52" s="260"/>
      <c r="BPD52" s="260"/>
      <c r="BPE52" s="260"/>
      <c r="BPF52" s="260"/>
      <c r="BPG52" s="260"/>
      <c r="BPH52" s="260"/>
      <c r="BPI52" s="260"/>
      <c r="BPJ52" s="260"/>
      <c r="BPK52" s="260"/>
      <c r="BPL52" s="260"/>
      <c r="BPM52" s="260"/>
      <c r="BPN52" s="260"/>
      <c r="BPO52" s="260"/>
      <c r="BPP52" s="260"/>
      <c r="BPQ52" s="260"/>
      <c r="BPR52" s="260"/>
      <c r="BPS52" s="260"/>
      <c r="BPT52" s="260"/>
      <c r="BPU52" s="260"/>
      <c r="BPV52" s="260"/>
      <c r="BPW52" s="260"/>
      <c r="BPX52" s="260"/>
      <c r="BPY52" s="260"/>
      <c r="BPZ52" s="260"/>
      <c r="BQA52" s="260"/>
      <c r="BQB52" s="260"/>
      <c r="BQC52" s="260"/>
      <c r="BQD52" s="260"/>
      <c r="BQE52" s="260"/>
      <c r="BQF52" s="260"/>
      <c r="BQG52" s="260"/>
      <c r="BQH52" s="260"/>
      <c r="BQI52" s="260"/>
      <c r="BQJ52" s="260"/>
      <c r="BQK52" s="260"/>
      <c r="BQL52" s="260"/>
      <c r="BQM52" s="260"/>
      <c r="BQN52" s="260"/>
      <c r="BQO52" s="260"/>
      <c r="BQP52" s="260"/>
      <c r="BQQ52" s="260"/>
      <c r="BQR52" s="260"/>
      <c r="BQS52" s="260"/>
      <c r="BQT52" s="260"/>
      <c r="BQU52" s="260"/>
      <c r="BQV52" s="260"/>
      <c r="BQW52" s="260"/>
      <c r="BQX52" s="260"/>
      <c r="BQY52" s="260"/>
      <c r="BQZ52" s="260"/>
      <c r="BRA52" s="260"/>
      <c r="BRB52" s="260"/>
      <c r="BRC52" s="260"/>
      <c r="BRD52" s="260"/>
      <c r="BRE52" s="260"/>
      <c r="BRF52" s="260"/>
      <c r="BRG52" s="260"/>
      <c r="BRH52" s="260"/>
      <c r="BRI52" s="260"/>
      <c r="BRJ52" s="260"/>
      <c r="BRK52" s="260"/>
      <c r="BRL52" s="260"/>
      <c r="BRM52" s="260"/>
      <c r="BRN52" s="260"/>
      <c r="BRO52" s="260"/>
      <c r="BRP52" s="260"/>
      <c r="BRQ52" s="260"/>
      <c r="BRR52" s="260"/>
      <c r="BRS52" s="260"/>
      <c r="BRT52" s="260"/>
      <c r="BRU52" s="260"/>
      <c r="BRV52" s="260"/>
      <c r="BRW52" s="260"/>
      <c r="BRX52" s="260"/>
      <c r="BRY52" s="260"/>
      <c r="BRZ52" s="260"/>
      <c r="BSA52" s="260"/>
      <c r="BSB52" s="260"/>
      <c r="BSC52" s="260"/>
      <c r="BSD52" s="260"/>
      <c r="BSE52" s="260"/>
      <c r="BSF52" s="260"/>
      <c r="BSG52" s="260"/>
      <c r="BSH52" s="260"/>
      <c r="BSI52" s="260"/>
      <c r="BSJ52" s="260"/>
      <c r="BSK52" s="260"/>
      <c r="BSL52" s="260"/>
      <c r="BSM52" s="260"/>
      <c r="BSN52" s="260"/>
      <c r="BSO52" s="260"/>
      <c r="BSP52" s="260"/>
      <c r="BSQ52" s="260"/>
      <c r="BSR52" s="260"/>
      <c r="BSS52" s="260"/>
      <c r="BST52" s="260"/>
      <c r="BSU52" s="260"/>
      <c r="BSV52" s="260"/>
      <c r="BSW52" s="260"/>
      <c r="BSX52" s="260"/>
      <c r="BSY52" s="260"/>
      <c r="BSZ52" s="260"/>
      <c r="BTA52" s="260"/>
      <c r="BTB52" s="260"/>
      <c r="BTC52" s="260"/>
      <c r="BTD52" s="260"/>
      <c r="BTE52" s="260"/>
      <c r="BTF52" s="260"/>
      <c r="BTG52" s="260"/>
      <c r="BTH52" s="260"/>
      <c r="BTI52" s="260"/>
      <c r="BTJ52" s="260"/>
      <c r="BTK52" s="260"/>
      <c r="BTL52" s="260"/>
      <c r="BTM52" s="260"/>
      <c r="BTN52" s="260"/>
      <c r="BTO52" s="260"/>
      <c r="BTP52" s="260"/>
      <c r="BTQ52" s="260"/>
      <c r="BTR52" s="260"/>
      <c r="BTS52" s="260"/>
      <c r="BTT52" s="260"/>
      <c r="BTU52" s="260"/>
      <c r="BTV52" s="260"/>
      <c r="BTW52" s="260"/>
      <c r="BTX52" s="260"/>
      <c r="BTY52" s="260"/>
      <c r="BTZ52" s="260"/>
      <c r="BUA52" s="260"/>
      <c r="BUB52" s="260"/>
      <c r="BUC52" s="260"/>
      <c r="BUD52" s="260"/>
      <c r="BUE52" s="260"/>
      <c r="BUF52" s="260"/>
      <c r="BUG52" s="260"/>
      <c r="BUH52" s="260"/>
      <c r="BUI52" s="260"/>
      <c r="BUJ52" s="260"/>
      <c r="BUK52" s="260"/>
      <c r="BUL52" s="260"/>
      <c r="BUM52" s="260"/>
      <c r="BUN52" s="260"/>
      <c r="BUO52" s="260"/>
      <c r="BUP52" s="260"/>
      <c r="BUQ52" s="260"/>
      <c r="BUR52" s="260"/>
      <c r="BUS52" s="260"/>
      <c r="BUT52" s="260"/>
      <c r="BUU52" s="260"/>
      <c r="BUV52" s="260"/>
      <c r="BUW52" s="260"/>
      <c r="BUX52" s="260"/>
      <c r="BUY52" s="260"/>
      <c r="BUZ52" s="260"/>
      <c r="BVA52" s="260"/>
      <c r="BVB52" s="260"/>
      <c r="BVC52" s="260"/>
      <c r="BVD52" s="260"/>
      <c r="BVE52" s="260"/>
      <c r="BVF52" s="260"/>
      <c r="BVG52" s="260"/>
      <c r="BVH52" s="260"/>
      <c r="BVI52" s="260"/>
      <c r="BVJ52" s="260"/>
      <c r="BVK52" s="260"/>
      <c r="BVL52" s="260"/>
      <c r="BVM52" s="260"/>
      <c r="BVN52" s="260"/>
      <c r="BVO52" s="260"/>
      <c r="BVP52" s="260"/>
      <c r="BVQ52" s="260"/>
      <c r="BVR52" s="260"/>
      <c r="BVS52" s="260"/>
      <c r="BVT52" s="260"/>
      <c r="BVU52" s="260"/>
      <c r="BVV52" s="260"/>
      <c r="BVW52" s="260"/>
      <c r="BVX52" s="260"/>
      <c r="BVY52" s="260"/>
      <c r="BVZ52" s="260"/>
      <c r="BWA52" s="260"/>
      <c r="BWB52" s="260"/>
      <c r="BWC52" s="260"/>
      <c r="BWD52" s="260"/>
      <c r="BWE52" s="260"/>
      <c r="BWF52" s="260"/>
      <c r="BWG52" s="260"/>
      <c r="BWH52" s="260"/>
      <c r="BWI52" s="260"/>
      <c r="BWJ52" s="260"/>
      <c r="BWK52" s="260"/>
      <c r="BWL52" s="260"/>
      <c r="BWM52" s="260"/>
      <c r="BWN52" s="260"/>
      <c r="BWO52" s="260"/>
      <c r="BWP52" s="260"/>
      <c r="BWQ52" s="260"/>
      <c r="BWR52" s="260"/>
      <c r="BWS52" s="260"/>
      <c r="BWT52" s="260"/>
      <c r="BWU52" s="260"/>
      <c r="BWV52" s="260"/>
      <c r="BWW52" s="260"/>
      <c r="BWX52" s="260"/>
      <c r="BWY52" s="260"/>
      <c r="BWZ52" s="260"/>
      <c r="BXA52" s="260"/>
      <c r="BXB52" s="260"/>
      <c r="BXC52" s="260"/>
      <c r="BXD52" s="260"/>
      <c r="BXE52" s="260"/>
      <c r="BXF52" s="260"/>
      <c r="BXG52" s="260"/>
      <c r="BXH52" s="260"/>
      <c r="BXI52" s="260"/>
      <c r="BXJ52" s="260"/>
      <c r="BXK52" s="260"/>
      <c r="BXL52" s="260"/>
      <c r="BXM52" s="260"/>
      <c r="BXN52" s="260"/>
      <c r="BXO52" s="260"/>
      <c r="BXP52" s="260"/>
      <c r="BXQ52" s="260"/>
      <c r="BXR52" s="260"/>
      <c r="BXS52" s="260"/>
      <c r="BXT52" s="260"/>
      <c r="BXU52" s="260"/>
      <c r="BXV52" s="260"/>
      <c r="BXW52" s="260"/>
      <c r="BXX52" s="260"/>
      <c r="BXY52" s="260"/>
      <c r="BXZ52" s="260"/>
      <c r="BYA52" s="260"/>
      <c r="BYB52" s="260"/>
      <c r="BYC52" s="260"/>
      <c r="BYD52" s="260"/>
      <c r="BYE52" s="260"/>
      <c r="BYF52" s="260"/>
      <c r="BYG52" s="260"/>
      <c r="BYH52" s="260"/>
      <c r="BYI52" s="260"/>
      <c r="BYJ52" s="260"/>
      <c r="BYK52" s="260"/>
      <c r="BYL52" s="260"/>
      <c r="BYM52" s="260"/>
      <c r="BYN52" s="260"/>
      <c r="BYO52" s="260"/>
      <c r="BYP52" s="260"/>
      <c r="BYQ52" s="260"/>
      <c r="BYR52" s="260"/>
      <c r="BYS52" s="260"/>
      <c r="BYT52" s="260"/>
      <c r="BYU52" s="260"/>
      <c r="BYV52" s="260"/>
      <c r="BYW52" s="260"/>
      <c r="BYX52" s="260"/>
      <c r="BYY52" s="260"/>
      <c r="BYZ52" s="260"/>
      <c r="BZA52" s="260"/>
      <c r="BZB52" s="260"/>
      <c r="BZC52" s="260"/>
      <c r="BZD52" s="260"/>
      <c r="BZE52" s="260"/>
      <c r="BZF52" s="260"/>
      <c r="BZG52" s="260"/>
      <c r="BZH52" s="260"/>
      <c r="BZI52" s="260"/>
      <c r="BZJ52" s="260"/>
      <c r="BZK52" s="260"/>
      <c r="BZL52" s="260"/>
      <c r="BZM52" s="260"/>
      <c r="BZN52" s="260"/>
      <c r="BZO52" s="260"/>
      <c r="BZP52" s="260"/>
      <c r="BZQ52" s="260"/>
      <c r="BZR52" s="260"/>
      <c r="BZS52" s="260"/>
      <c r="BZT52" s="260"/>
      <c r="BZU52" s="260"/>
      <c r="BZV52" s="260"/>
      <c r="BZW52" s="260"/>
      <c r="BZX52" s="260"/>
      <c r="BZY52" s="260"/>
      <c r="BZZ52" s="260"/>
      <c r="CAA52" s="260"/>
      <c r="CAB52" s="260"/>
      <c r="CAC52" s="260"/>
      <c r="CAD52" s="260"/>
      <c r="CAE52" s="260"/>
      <c r="CAF52" s="260"/>
      <c r="CAG52" s="260"/>
      <c r="CAH52" s="260"/>
      <c r="CAI52" s="260"/>
      <c r="CAJ52" s="260"/>
      <c r="CAK52" s="260"/>
      <c r="CAL52" s="260"/>
      <c r="CAM52" s="260"/>
      <c r="CAN52" s="260"/>
      <c r="CAO52" s="260"/>
      <c r="CAP52" s="260"/>
      <c r="CAQ52" s="260"/>
      <c r="CAR52" s="260"/>
      <c r="CAS52" s="260"/>
      <c r="CAT52" s="260"/>
      <c r="CAU52" s="260"/>
      <c r="CAV52" s="260"/>
      <c r="CAW52" s="260"/>
      <c r="CAX52" s="260"/>
      <c r="CAY52" s="260"/>
      <c r="CAZ52" s="260"/>
      <c r="CBA52" s="260"/>
      <c r="CBB52" s="260"/>
      <c r="CBC52" s="260"/>
      <c r="CBD52" s="260"/>
      <c r="CBE52" s="260"/>
      <c r="CBF52" s="260"/>
      <c r="CBG52" s="260"/>
      <c r="CBH52" s="260"/>
      <c r="CBI52" s="260"/>
      <c r="CBJ52" s="260"/>
      <c r="CBK52" s="260"/>
      <c r="CBL52" s="260"/>
      <c r="CBM52" s="260"/>
      <c r="CBN52" s="260"/>
      <c r="CBO52" s="260"/>
      <c r="CBP52" s="260"/>
      <c r="CBQ52" s="260"/>
      <c r="CBR52" s="260"/>
    </row>
    <row r="53" spans="1:2098" ht="49.5" customHeight="1">
      <c r="A53" s="924" t="s">
        <v>358</v>
      </c>
      <c r="B53" s="944" t="s">
        <v>733</v>
      </c>
      <c r="C53" s="945"/>
      <c r="D53" s="945"/>
      <c r="E53" s="945"/>
      <c r="F53" s="945"/>
      <c r="G53" s="945"/>
      <c r="H53" s="945"/>
    </row>
    <row r="54" spans="1:2098" ht="26.25" customHeight="1">
      <c r="A54" s="925"/>
      <c r="B54" s="934" t="s">
        <v>734</v>
      </c>
      <c r="C54" s="935"/>
      <c r="D54" s="935"/>
      <c r="E54" s="935"/>
      <c r="F54" s="935"/>
      <c r="G54" s="935"/>
      <c r="H54" s="935"/>
    </row>
    <row r="55" spans="1:2098" ht="35.25" customHeight="1">
      <c r="A55" s="925"/>
      <c r="B55" s="932" t="s">
        <v>735</v>
      </c>
      <c r="C55" s="933"/>
      <c r="D55" s="933"/>
      <c r="E55" s="933"/>
      <c r="F55" s="933"/>
      <c r="G55" s="933"/>
      <c r="H55" s="933"/>
    </row>
    <row r="56" spans="1:2098" ht="37.5" customHeight="1">
      <c r="A56" s="925"/>
      <c r="B56" s="934" t="s">
        <v>736</v>
      </c>
      <c r="C56" s="935"/>
      <c r="D56" s="935"/>
      <c r="E56" s="935"/>
      <c r="F56" s="935"/>
      <c r="G56" s="935"/>
      <c r="H56" s="935"/>
    </row>
    <row r="57" spans="1:2098" ht="23.25" customHeight="1">
      <c r="A57" s="925"/>
      <c r="B57" s="932" t="s">
        <v>737</v>
      </c>
      <c r="C57" s="933"/>
      <c r="D57" s="933"/>
      <c r="E57" s="933"/>
      <c r="F57" s="933"/>
      <c r="G57" s="933"/>
      <c r="H57" s="933"/>
    </row>
    <row r="58" spans="1:2098" ht="24" customHeight="1">
      <c r="A58" s="925"/>
      <c r="B58" s="934" t="s">
        <v>738</v>
      </c>
      <c r="C58" s="935"/>
      <c r="D58" s="935"/>
      <c r="E58" s="935"/>
      <c r="F58" s="935"/>
      <c r="G58" s="935"/>
      <c r="H58" s="935"/>
    </row>
    <row r="59" spans="1:2098" ht="31.5" customHeight="1">
      <c r="A59" s="925"/>
      <c r="B59" s="932" t="s">
        <v>739</v>
      </c>
      <c r="C59" s="933"/>
      <c r="D59" s="933"/>
      <c r="E59" s="933"/>
      <c r="F59" s="933"/>
      <c r="G59" s="933"/>
      <c r="H59" s="933"/>
    </row>
    <row r="60" spans="1:2098" ht="31.5" customHeight="1">
      <c r="A60" s="925"/>
      <c r="B60" s="934" t="s">
        <v>740</v>
      </c>
      <c r="C60" s="935"/>
      <c r="D60" s="935"/>
      <c r="E60" s="935"/>
      <c r="F60" s="935"/>
      <c r="G60" s="935"/>
      <c r="H60" s="935"/>
    </row>
    <row r="61" spans="1:2098" ht="21" customHeight="1">
      <c r="A61" s="925"/>
      <c r="B61" s="932" t="s">
        <v>741</v>
      </c>
      <c r="C61" s="933"/>
      <c r="D61" s="933"/>
      <c r="E61" s="933"/>
      <c r="F61" s="933"/>
      <c r="G61" s="933"/>
      <c r="H61" s="933"/>
    </row>
    <row r="62" spans="1:2098" ht="21.6" customHeight="1">
      <c r="A62" s="925"/>
      <c r="B62" s="934" t="s">
        <v>742</v>
      </c>
      <c r="C62" s="935"/>
      <c r="D62" s="935"/>
      <c r="E62" s="935"/>
      <c r="F62" s="935"/>
      <c r="G62" s="935"/>
      <c r="H62" s="935"/>
    </row>
    <row r="63" spans="1:2098" ht="36" customHeight="1">
      <c r="A63" s="925"/>
      <c r="B63" s="932" t="s">
        <v>743</v>
      </c>
      <c r="C63" s="933"/>
      <c r="D63" s="933"/>
      <c r="E63" s="933"/>
      <c r="F63" s="933"/>
      <c r="G63" s="933"/>
      <c r="H63" s="933"/>
    </row>
    <row r="64" spans="1:2098" ht="17.25" customHeight="1">
      <c r="A64" s="925"/>
      <c r="B64" s="934" t="s">
        <v>744</v>
      </c>
      <c r="C64" s="935"/>
      <c r="D64" s="935"/>
      <c r="E64" s="935"/>
      <c r="F64" s="935"/>
      <c r="G64" s="935"/>
      <c r="H64" s="935"/>
    </row>
    <row r="65" spans="1:8" ht="33.75" customHeight="1">
      <c r="A65" s="925"/>
      <c r="B65" s="932" t="s">
        <v>745</v>
      </c>
      <c r="C65" s="933"/>
      <c r="D65" s="933"/>
      <c r="E65" s="933"/>
      <c r="F65" s="933"/>
      <c r="G65" s="933"/>
      <c r="H65" s="933"/>
    </row>
    <row r="66" spans="1:8" ht="23.25" customHeight="1">
      <c r="A66" s="938" t="s">
        <v>366</v>
      </c>
      <c r="B66" s="939"/>
      <c r="C66" s="939"/>
      <c r="D66" s="942" t="s">
        <v>746</v>
      </c>
      <c r="E66" s="943"/>
      <c r="F66" s="943"/>
      <c r="G66" s="943"/>
      <c r="H66" s="943"/>
    </row>
    <row r="67" spans="1:8" ht="45" customHeight="1">
      <c r="A67" s="940" t="s">
        <v>367</v>
      </c>
      <c r="B67" s="941"/>
      <c r="C67" s="941"/>
      <c r="D67" s="917" t="s">
        <v>747</v>
      </c>
      <c r="E67" s="915"/>
      <c r="F67" s="915"/>
      <c r="G67" s="915"/>
      <c r="H67" s="915"/>
    </row>
    <row r="68" spans="1:8" ht="10.35" customHeight="1">
      <c r="A68" s="226"/>
      <c r="B68" s="226"/>
      <c r="C68" s="226"/>
      <c r="D68" s="226"/>
      <c r="E68" s="226"/>
      <c r="F68" s="226"/>
      <c r="G68" s="226"/>
      <c r="H68" s="226"/>
    </row>
    <row r="69" spans="1:8" ht="15" customHeight="1">
      <c r="A69" s="476" t="s">
        <v>369</v>
      </c>
      <c r="B69" s="226"/>
      <c r="C69" s="226"/>
      <c r="D69" s="226"/>
      <c r="E69" s="226"/>
      <c r="F69" s="226"/>
      <c r="G69" s="226"/>
      <c r="H69" s="226"/>
    </row>
    <row r="70" spans="1:8" ht="23.4" customHeight="1">
      <c r="A70" s="947" t="s">
        <v>370</v>
      </c>
      <c r="B70" s="904"/>
      <c r="C70" s="792" t="s">
        <v>748</v>
      </c>
      <c r="D70" s="948"/>
      <c r="E70" s="948"/>
      <c r="F70" s="948"/>
      <c r="G70" s="948"/>
      <c r="H70" s="948"/>
    </row>
    <row r="71" spans="1:8" ht="34.5" customHeight="1">
      <c r="A71" s="947"/>
      <c r="B71" s="904"/>
      <c r="C71" s="791" t="s">
        <v>749</v>
      </c>
      <c r="D71" s="949"/>
      <c r="E71" s="949"/>
      <c r="F71" s="949"/>
      <c r="G71" s="949"/>
      <c r="H71" s="950"/>
    </row>
    <row r="72" spans="1:8" ht="47.25" customHeight="1">
      <c r="A72" s="947"/>
      <c r="B72" s="904"/>
      <c r="C72" s="791" t="s">
        <v>750</v>
      </c>
      <c r="D72" s="949"/>
      <c r="E72" s="949"/>
      <c r="F72" s="949"/>
      <c r="G72" s="949"/>
      <c r="H72" s="950"/>
    </row>
    <row r="73" spans="1:8" ht="19.5" customHeight="1">
      <c r="A73" s="951" t="s">
        <v>373</v>
      </c>
      <c r="B73" s="952"/>
      <c r="C73" s="792" t="s">
        <v>751</v>
      </c>
      <c r="D73" s="790"/>
      <c r="E73" s="790"/>
      <c r="F73" s="790"/>
      <c r="G73" s="790"/>
      <c r="H73" s="790"/>
    </row>
    <row r="74" spans="1:8" ht="20.399999999999999" customHeight="1">
      <c r="A74" s="953"/>
      <c r="B74" s="954"/>
      <c r="C74" s="791" t="s">
        <v>752</v>
      </c>
      <c r="D74" s="949"/>
      <c r="E74" s="949"/>
      <c r="F74" s="949"/>
      <c r="G74" s="949"/>
      <c r="H74" s="950"/>
    </row>
    <row r="75" spans="1:8" ht="10.35" customHeight="1">
      <c r="A75" s="226"/>
      <c r="B75" s="226"/>
      <c r="C75" s="226"/>
      <c r="D75" s="226"/>
      <c r="E75" s="226"/>
      <c r="F75" s="226"/>
      <c r="G75" s="226"/>
      <c r="H75" s="226"/>
    </row>
    <row r="76" spans="1:8" ht="15" customHeight="1">
      <c r="A76" s="260" t="s">
        <v>375</v>
      </c>
      <c r="B76" s="260"/>
      <c r="C76" s="260"/>
      <c r="D76" s="260"/>
      <c r="E76" s="260"/>
      <c r="F76" s="260"/>
      <c r="G76" s="226"/>
      <c r="H76" s="226"/>
    </row>
    <row r="77" spans="1:8" ht="16.2">
      <c r="A77" s="863" t="s">
        <v>376</v>
      </c>
      <c r="B77" s="863"/>
      <c r="C77" s="863"/>
      <c r="D77" s="863"/>
      <c r="E77" s="863"/>
      <c r="F77" s="863"/>
      <c r="G77" s="261">
        <v>2</v>
      </c>
      <c r="H77" s="262" t="s">
        <v>582</v>
      </c>
    </row>
    <row r="78" spans="1:8" ht="16.2">
      <c r="A78" s="863" t="s">
        <v>378</v>
      </c>
      <c r="B78" s="863"/>
      <c r="C78" s="863"/>
      <c r="D78" s="863"/>
      <c r="E78" s="863"/>
      <c r="F78" s="863"/>
      <c r="G78" s="261">
        <v>0</v>
      </c>
      <c r="H78" s="262" t="s">
        <v>582</v>
      </c>
    </row>
    <row r="79" spans="1:8">
      <c r="A79" s="462"/>
      <c r="B79" s="462"/>
      <c r="C79" s="462"/>
      <c r="D79" s="462"/>
      <c r="E79" s="462"/>
      <c r="F79" s="462"/>
      <c r="G79" s="263"/>
      <c r="H79" s="262"/>
    </row>
    <row r="80" spans="1:8">
      <c r="A80" s="946" t="s">
        <v>379</v>
      </c>
      <c r="B80" s="946"/>
      <c r="C80" s="946"/>
      <c r="D80" s="946"/>
      <c r="E80" s="946"/>
      <c r="F80" s="946"/>
      <c r="G80" s="264"/>
      <c r="H80" s="263"/>
    </row>
    <row r="81" spans="1:8" ht="17.850000000000001" customHeight="1">
      <c r="A81" s="915" t="s">
        <v>380</v>
      </c>
      <c r="B81" s="915"/>
      <c r="C81" s="915"/>
      <c r="D81" s="915"/>
      <c r="E81" s="372">
        <f>SUM(E82:E87)</f>
        <v>34</v>
      </c>
      <c r="F81" s="372" t="s">
        <v>357</v>
      </c>
      <c r="G81" s="373">
        <f>E81/25</f>
        <v>1.36</v>
      </c>
      <c r="H81" s="262" t="s">
        <v>582</v>
      </c>
    </row>
    <row r="82" spans="1:8" ht="17.850000000000001" customHeight="1">
      <c r="A82" s="397" t="s">
        <v>12</v>
      </c>
      <c r="B82" s="947" t="s">
        <v>14</v>
      </c>
      <c r="C82" s="947"/>
      <c r="D82" s="947"/>
      <c r="E82" s="372">
        <v>15</v>
      </c>
      <c r="F82" s="372" t="s">
        <v>357</v>
      </c>
      <c r="G82" s="474"/>
      <c r="H82" s="393"/>
    </row>
    <row r="83" spans="1:8" ht="17.850000000000001" customHeight="1">
      <c r="A83" s="226"/>
      <c r="B83" s="947" t="s">
        <v>381</v>
      </c>
      <c r="C83" s="947"/>
      <c r="D83" s="947"/>
      <c r="E83" s="372">
        <v>15</v>
      </c>
      <c r="F83" s="372" t="s">
        <v>357</v>
      </c>
      <c r="G83" s="304"/>
      <c r="H83" s="456"/>
    </row>
    <row r="84" spans="1:8" ht="17.850000000000001" customHeight="1">
      <c r="A84" s="226"/>
      <c r="B84" s="947" t="s">
        <v>382</v>
      </c>
      <c r="C84" s="947"/>
      <c r="D84" s="947"/>
      <c r="E84" s="372">
        <v>2</v>
      </c>
      <c r="F84" s="372" t="s">
        <v>357</v>
      </c>
      <c r="G84" s="304"/>
      <c r="H84" s="456"/>
    </row>
    <row r="85" spans="1:8" ht="17.850000000000001" customHeight="1">
      <c r="A85" s="226"/>
      <c r="B85" s="947" t="s">
        <v>383</v>
      </c>
      <c r="C85" s="947"/>
      <c r="D85" s="947"/>
      <c r="E85" s="372">
        <v>0</v>
      </c>
      <c r="F85" s="372" t="s">
        <v>357</v>
      </c>
      <c r="G85" s="304"/>
      <c r="H85" s="456"/>
    </row>
    <row r="86" spans="1:8" ht="17.850000000000001" customHeight="1">
      <c r="A86" s="226"/>
      <c r="B86" s="947" t="s">
        <v>384</v>
      </c>
      <c r="C86" s="947"/>
      <c r="D86" s="947"/>
      <c r="E86" s="372">
        <v>0</v>
      </c>
      <c r="F86" s="372" t="s">
        <v>357</v>
      </c>
      <c r="G86" s="304"/>
      <c r="H86" s="456"/>
    </row>
    <row r="87" spans="1:8" ht="17.850000000000001" customHeight="1">
      <c r="A87" s="226"/>
      <c r="B87" s="947" t="s">
        <v>385</v>
      </c>
      <c r="C87" s="947"/>
      <c r="D87" s="947"/>
      <c r="E87" s="372">
        <v>2</v>
      </c>
      <c r="F87" s="372" t="s">
        <v>357</v>
      </c>
      <c r="G87" s="474"/>
      <c r="H87" s="393"/>
    </row>
    <row r="88" spans="1:8" ht="31.35" customHeight="1">
      <c r="A88" s="915" t="s">
        <v>386</v>
      </c>
      <c r="B88" s="915"/>
      <c r="C88" s="915"/>
      <c r="D88" s="915"/>
      <c r="E88" s="372">
        <v>0</v>
      </c>
      <c r="F88" s="372" t="s">
        <v>357</v>
      </c>
      <c r="G88" s="373">
        <v>0</v>
      </c>
      <c r="H88" s="262" t="s">
        <v>582</v>
      </c>
    </row>
    <row r="89" spans="1:8" ht="17.850000000000001" customHeight="1">
      <c r="A89" s="947" t="s">
        <v>387</v>
      </c>
      <c r="B89" s="947"/>
      <c r="C89" s="947"/>
      <c r="D89" s="947"/>
      <c r="E89" s="372">
        <f>G89*25</f>
        <v>15.999999999999998</v>
      </c>
      <c r="F89" s="372" t="s">
        <v>357</v>
      </c>
      <c r="G89" s="373">
        <f>D6-G88-G81</f>
        <v>0.6399999999999999</v>
      </c>
      <c r="H89" s="262" t="s">
        <v>582</v>
      </c>
    </row>
    <row r="90" spans="1:8" ht="10.35" customHeight="1"/>
  </sheetData>
  <mergeCells count="94">
    <mergeCell ref="B87:D87"/>
    <mergeCell ref="A88:D88"/>
    <mergeCell ref="A89:D89"/>
    <mergeCell ref="A81:D81"/>
    <mergeCell ref="B82:D82"/>
    <mergeCell ref="B83:D83"/>
    <mergeCell ref="B84:D84"/>
    <mergeCell ref="B85:D85"/>
    <mergeCell ref="B86:D86"/>
    <mergeCell ref="A80:F80"/>
    <mergeCell ref="A67:C67"/>
    <mergeCell ref="D67:H67"/>
    <mergeCell ref="A70:B72"/>
    <mergeCell ref="C70:H70"/>
    <mergeCell ref="C71:H71"/>
    <mergeCell ref="C72:H72"/>
    <mergeCell ref="A73:B74"/>
    <mergeCell ref="C73:H73"/>
    <mergeCell ref="C74:H74"/>
    <mergeCell ref="A77:F77"/>
    <mergeCell ref="A78:F78"/>
    <mergeCell ref="B62:H62"/>
    <mergeCell ref="B63:H63"/>
    <mergeCell ref="B64:H64"/>
    <mergeCell ref="B65:H65"/>
    <mergeCell ref="A66:C66"/>
    <mergeCell ref="D66:H66"/>
    <mergeCell ref="A53:A65"/>
    <mergeCell ref="B53:H53"/>
    <mergeCell ref="B54:H54"/>
    <mergeCell ref="B55:H55"/>
    <mergeCell ref="B56:H56"/>
    <mergeCell ref="B57:H57"/>
    <mergeCell ref="B58:H58"/>
    <mergeCell ref="B59:H59"/>
    <mergeCell ref="B60:H60"/>
    <mergeCell ref="B61:H61"/>
    <mergeCell ref="A52:F52"/>
    <mergeCell ref="B43:H43"/>
    <mergeCell ref="B44:H44"/>
    <mergeCell ref="B45:H45"/>
    <mergeCell ref="B46:H46"/>
    <mergeCell ref="B47:H47"/>
    <mergeCell ref="B48:H48"/>
    <mergeCell ref="B49:H49"/>
    <mergeCell ref="A50:C50"/>
    <mergeCell ref="D50:H50"/>
    <mergeCell ref="A51:C51"/>
    <mergeCell ref="D51:H51"/>
    <mergeCell ref="A34:F34"/>
    <mergeCell ref="A35:A49"/>
    <mergeCell ref="B35:H35"/>
    <mergeCell ref="B36:H36"/>
    <mergeCell ref="B37:H37"/>
    <mergeCell ref="B38:H38"/>
    <mergeCell ref="B39:H39"/>
    <mergeCell ref="B40:H40"/>
    <mergeCell ref="B41:H41"/>
    <mergeCell ref="B42:H42"/>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Normal="100" zoomScaleSheetLayoutView="100"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45" customWidth="1"/>
    <col min="9" max="16384" width="8.88671875" style="206"/>
  </cols>
  <sheetData>
    <row r="1" spans="1:8" ht="9.75" customHeight="1"/>
    <row r="2" spans="1:8" s="334" customFormat="1">
      <c r="A2" s="731" t="s">
        <v>326</v>
      </c>
      <c r="B2" s="731"/>
      <c r="C2" s="731"/>
      <c r="D2" s="731"/>
      <c r="E2" s="731"/>
      <c r="F2" s="731"/>
      <c r="G2" s="731"/>
      <c r="H2" s="731"/>
    </row>
    <row r="3" spans="1:8" ht="9.75" customHeight="1"/>
    <row r="4" spans="1:8" ht="15" customHeight="1">
      <c r="A4" s="334" t="s">
        <v>327</v>
      </c>
    </row>
    <row r="5" spans="1:8" ht="17.25" customHeight="1">
      <c r="A5" s="332" t="s">
        <v>46</v>
      </c>
      <c r="B5" s="332"/>
      <c r="C5" s="332"/>
      <c r="D5" s="332"/>
      <c r="E5" s="332"/>
      <c r="F5" s="332"/>
      <c r="G5" s="332"/>
      <c r="H5" s="332"/>
    </row>
    <row r="6" spans="1:8" ht="17.25" customHeight="1">
      <c r="A6" s="780" t="s">
        <v>10</v>
      </c>
      <c r="B6" s="780"/>
      <c r="C6" s="780"/>
      <c r="D6" s="466">
        <v>3</v>
      </c>
      <c r="E6" s="463"/>
      <c r="F6" s="463"/>
      <c r="G6" s="463"/>
      <c r="H6" s="463"/>
    </row>
    <row r="7" spans="1:8" ht="19.649999999999999" customHeight="1">
      <c r="A7" s="780" t="s">
        <v>9</v>
      </c>
      <c r="B7" s="780"/>
      <c r="C7" s="780"/>
      <c r="D7" s="792" t="s">
        <v>470</v>
      </c>
      <c r="E7" s="790"/>
      <c r="F7" s="790"/>
      <c r="G7" s="790"/>
      <c r="H7" s="790"/>
    </row>
    <row r="8" spans="1:8" ht="17.25" customHeight="1">
      <c r="A8" s="780" t="s">
        <v>13</v>
      </c>
      <c r="B8" s="780"/>
      <c r="C8" s="780"/>
      <c r="D8" s="782" t="s">
        <v>329</v>
      </c>
      <c r="E8" s="807"/>
      <c r="F8" s="807"/>
      <c r="G8" s="807"/>
      <c r="H8" s="807"/>
    </row>
    <row r="9" spans="1:8" ht="17.25" customHeight="1">
      <c r="A9" s="780" t="s">
        <v>330</v>
      </c>
      <c r="B9" s="780"/>
      <c r="C9" s="780"/>
      <c r="D9" s="782" t="s">
        <v>331</v>
      </c>
      <c r="E9" s="807"/>
      <c r="F9" s="807"/>
      <c r="G9" s="807"/>
      <c r="H9" s="807"/>
    </row>
    <row r="10" spans="1:8" ht="9.7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25" customHeight="1">
      <c r="A12" s="457" t="s">
        <v>2916</v>
      </c>
      <c r="B12" s="457"/>
      <c r="C12" s="457"/>
      <c r="D12" s="457"/>
      <c r="E12" s="457"/>
      <c r="F12" s="457"/>
      <c r="G12" s="457"/>
      <c r="H12" s="457"/>
    </row>
    <row r="13" spans="1:8" ht="17.25" customHeight="1">
      <c r="A13" s="780" t="s">
        <v>277</v>
      </c>
      <c r="B13" s="780"/>
      <c r="C13" s="780"/>
      <c r="D13" s="780"/>
      <c r="E13" s="782" t="s">
        <v>139</v>
      </c>
      <c r="F13" s="782"/>
      <c r="G13" s="782"/>
      <c r="H13" s="782"/>
    </row>
    <row r="14" spans="1:8" ht="17.25" customHeight="1">
      <c r="A14" s="780" t="s">
        <v>332</v>
      </c>
      <c r="B14" s="780"/>
      <c r="C14" s="780"/>
      <c r="D14" s="780"/>
      <c r="E14" s="782" t="s">
        <v>333</v>
      </c>
      <c r="F14" s="782"/>
      <c r="G14" s="782"/>
      <c r="H14" s="782"/>
    </row>
    <row r="15" spans="1:8" ht="17.25" customHeight="1">
      <c r="A15" s="780" t="s">
        <v>334</v>
      </c>
      <c r="B15" s="780"/>
      <c r="C15" s="780"/>
      <c r="D15" s="780"/>
      <c r="E15" s="789" t="s">
        <v>662</v>
      </c>
      <c r="F15" s="789"/>
      <c r="G15" s="789"/>
      <c r="H15" s="789"/>
    </row>
    <row r="16" spans="1:8" ht="17.25" customHeight="1">
      <c r="A16" s="780" t="s">
        <v>282</v>
      </c>
      <c r="B16" s="780"/>
      <c r="C16" s="780"/>
      <c r="D16" s="780"/>
      <c r="E16" s="782" t="s">
        <v>283</v>
      </c>
      <c r="F16" s="782"/>
      <c r="G16" s="782"/>
      <c r="H16" s="782"/>
    </row>
    <row r="17" spans="1:8" ht="9.7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54.75" customHeight="1">
      <c r="A19" s="790" t="s">
        <v>337</v>
      </c>
      <c r="B19" s="790"/>
      <c r="C19" s="917" t="s">
        <v>754</v>
      </c>
      <c r="D19" s="915"/>
      <c r="E19" s="915"/>
      <c r="F19" s="915"/>
      <c r="G19" s="915"/>
      <c r="H19" s="915"/>
    </row>
    <row r="20" spans="1:8" ht="9.75" customHeight="1">
      <c r="A20" s="502"/>
      <c r="B20" s="502"/>
      <c r="C20" s="502"/>
      <c r="D20" s="502"/>
      <c r="E20" s="502"/>
      <c r="F20" s="502"/>
      <c r="G20" s="502"/>
      <c r="H20" s="502"/>
    </row>
    <row r="21" spans="1:8" ht="15" customHeight="1">
      <c r="A21" s="793" t="s">
        <v>339</v>
      </c>
      <c r="B21" s="793"/>
      <c r="C21" s="793"/>
      <c r="D21" s="793"/>
      <c r="E21" s="502"/>
      <c r="F21" s="502"/>
      <c r="G21" s="502"/>
      <c r="H21" s="502"/>
    </row>
    <row r="22" spans="1:8" ht="16.5" customHeight="1">
      <c r="A22" s="751" t="s">
        <v>141</v>
      </c>
      <c r="B22" s="794" t="s">
        <v>142</v>
      </c>
      <c r="C22" s="794"/>
      <c r="D22" s="794"/>
      <c r="E22" s="794"/>
      <c r="F22" s="794"/>
      <c r="G22" s="752" t="s">
        <v>340</v>
      </c>
      <c r="H22" s="752"/>
    </row>
    <row r="23" spans="1:8" ht="37.5" customHeight="1">
      <c r="A23" s="751"/>
      <c r="B23" s="794"/>
      <c r="C23" s="794"/>
      <c r="D23" s="794"/>
      <c r="E23" s="794"/>
      <c r="F23" s="794"/>
      <c r="G23" s="468" t="s">
        <v>341</v>
      </c>
      <c r="H23" s="469" t="s">
        <v>145</v>
      </c>
    </row>
    <row r="24" spans="1:8" ht="17.25" customHeight="1">
      <c r="A24" s="955" t="s">
        <v>146</v>
      </c>
      <c r="B24" s="955"/>
      <c r="C24" s="955"/>
      <c r="D24" s="955"/>
      <c r="E24" s="955"/>
      <c r="F24" s="955"/>
      <c r="G24" s="955"/>
      <c r="H24" s="955"/>
    </row>
    <row r="25" spans="1:8" ht="40.5" customHeight="1">
      <c r="A25" s="467" t="s">
        <v>755</v>
      </c>
      <c r="B25" s="792" t="s">
        <v>756</v>
      </c>
      <c r="C25" s="790"/>
      <c r="D25" s="790"/>
      <c r="E25" s="790"/>
      <c r="F25" s="790"/>
      <c r="G25" s="468" t="s">
        <v>757</v>
      </c>
      <c r="H25" s="469" t="s">
        <v>154</v>
      </c>
    </row>
    <row r="26" spans="1:8" ht="45.6" customHeight="1">
      <c r="A26" s="467" t="s">
        <v>758</v>
      </c>
      <c r="B26" s="792" t="s">
        <v>788</v>
      </c>
      <c r="C26" s="790"/>
      <c r="D26" s="790"/>
      <c r="E26" s="790"/>
      <c r="F26" s="956"/>
      <c r="G26" s="468" t="s">
        <v>757</v>
      </c>
      <c r="H26" s="469" t="s">
        <v>154</v>
      </c>
    </row>
    <row r="27" spans="1:8" ht="17.25" customHeight="1">
      <c r="A27" s="955" t="s">
        <v>255</v>
      </c>
      <c r="B27" s="955"/>
      <c r="C27" s="955"/>
      <c r="D27" s="955"/>
      <c r="E27" s="955"/>
      <c r="F27" s="955"/>
      <c r="G27" s="955"/>
      <c r="H27" s="955"/>
    </row>
    <row r="28" spans="1:8" ht="33" customHeight="1">
      <c r="A28" s="467" t="s">
        <v>759</v>
      </c>
      <c r="B28" s="845" t="s">
        <v>760</v>
      </c>
      <c r="C28" s="845"/>
      <c r="D28" s="845"/>
      <c r="E28" s="845"/>
      <c r="F28" s="845"/>
      <c r="G28" s="468" t="s">
        <v>187</v>
      </c>
      <c r="H28" s="469" t="s">
        <v>154</v>
      </c>
    </row>
    <row r="29" spans="1:8" ht="28.5" customHeight="1">
      <c r="A29" s="467" t="s">
        <v>761</v>
      </c>
      <c r="B29" s="845" t="s">
        <v>762</v>
      </c>
      <c r="C29" s="845"/>
      <c r="D29" s="845"/>
      <c r="E29" s="845"/>
      <c r="F29" s="845"/>
      <c r="G29" s="468" t="s">
        <v>187</v>
      </c>
      <c r="H29" s="469" t="s">
        <v>154</v>
      </c>
    </row>
    <row r="30" spans="1:8" ht="17.25" customHeight="1">
      <c r="A30" s="955" t="s">
        <v>352</v>
      </c>
      <c r="B30" s="955"/>
      <c r="C30" s="955"/>
      <c r="D30" s="955"/>
      <c r="E30" s="955"/>
      <c r="F30" s="955"/>
      <c r="G30" s="955"/>
      <c r="H30" s="955"/>
    </row>
    <row r="31" spans="1:8" ht="59.25" customHeight="1">
      <c r="A31" s="255" t="s">
        <v>763</v>
      </c>
      <c r="B31" s="791" t="s">
        <v>764</v>
      </c>
      <c r="C31" s="791"/>
      <c r="D31" s="791"/>
      <c r="E31" s="791"/>
      <c r="F31" s="791"/>
      <c r="G31" s="468" t="s">
        <v>765</v>
      </c>
      <c r="H31" s="469" t="s">
        <v>154</v>
      </c>
    </row>
    <row r="32" spans="1:8" ht="9.75" customHeight="1">
      <c r="A32" s="502"/>
      <c r="B32" s="502"/>
      <c r="C32" s="502"/>
      <c r="D32" s="502"/>
      <c r="E32" s="502"/>
      <c r="F32" s="502"/>
      <c r="G32" s="502"/>
      <c r="H32" s="502"/>
    </row>
    <row r="33" spans="1:10" ht="15" customHeight="1">
      <c r="A33" s="494" t="s">
        <v>355</v>
      </c>
      <c r="B33" s="502"/>
      <c r="C33" s="502"/>
      <c r="D33" s="502"/>
      <c r="E33" s="502"/>
      <c r="F33" s="502"/>
      <c r="G33" s="502"/>
      <c r="H33" s="502"/>
    </row>
    <row r="34" spans="1:10" ht="17.25" customHeight="1">
      <c r="A34" s="795" t="s">
        <v>356</v>
      </c>
      <c r="B34" s="795"/>
      <c r="C34" s="795"/>
      <c r="D34" s="795"/>
      <c r="E34" s="795"/>
      <c r="F34" s="795"/>
      <c r="G34" s="242">
        <v>15</v>
      </c>
      <c r="H34" s="464" t="s">
        <v>357</v>
      </c>
      <c r="I34" s="334"/>
      <c r="J34" s="334"/>
    </row>
    <row r="35" spans="1:10" ht="39.9" customHeight="1">
      <c r="A35" s="798" t="s">
        <v>358</v>
      </c>
      <c r="B35" s="917" t="s">
        <v>766</v>
      </c>
      <c r="C35" s="915"/>
      <c r="D35" s="915"/>
      <c r="E35" s="915"/>
      <c r="F35" s="915"/>
      <c r="G35" s="915"/>
      <c r="H35" s="915"/>
    </row>
    <row r="36" spans="1:10" ht="39.9" customHeight="1">
      <c r="A36" s="798"/>
      <c r="B36" s="917" t="s">
        <v>767</v>
      </c>
      <c r="C36" s="915"/>
      <c r="D36" s="915"/>
      <c r="E36" s="915"/>
      <c r="F36" s="915"/>
      <c r="G36" s="915"/>
      <c r="H36" s="915"/>
    </row>
    <row r="37" spans="1:10" ht="27" customHeight="1">
      <c r="A37" s="798"/>
      <c r="B37" s="917" t="s">
        <v>768</v>
      </c>
      <c r="C37" s="915"/>
      <c r="D37" s="915"/>
      <c r="E37" s="915"/>
      <c r="F37" s="915"/>
      <c r="G37" s="915"/>
      <c r="H37" s="915"/>
    </row>
    <row r="38" spans="1:10" ht="39.9" customHeight="1">
      <c r="A38" s="798"/>
      <c r="B38" s="917" t="s">
        <v>769</v>
      </c>
      <c r="C38" s="915"/>
      <c r="D38" s="915"/>
      <c r="E38" s="915"/>
      <c r="F38" s="915"/>
      <c r="G38" s="915"/>
      <c r="H38" s="915"/>
    </row>
    <row r="39" spans="1:10" ht="18.149999999999999" customHeight="1">
      <c r="A39" s="798"/>
      <c r="B39" s="917" t="s">
        <v>770</v>
      </c>
      <c r="C39" s="915"/>
      <c r="D39" s="915"/>
      <c r="E39" s="915"/>
      <c r="F39" s="915"/>
      <c r="G39" s="915"/>
      <c r="H39" s="915"/>
    </row>
    <row r="40" spans="1:10" s="334" customFormat="1" ht="39.9" customHeight="1">
      <c r="A40" s="798"/>
      <c r="B40" s="917" t="s">
        <v>771</v>
      </c>
      <c r="C40" s="915"/>
      <c r="D40" s="915"/>
      <c r="E40" s="915"/>
      <c r="F40" s="915"/>
      <c r="G40" s="915"/>
      <c r="H40" s="915"/>
      <c r="I40" s="206"/>
      <c r="J40" s="206"/>
    </row>
    <row r="41" spans="1:10" ht="24" customHeight="1">
      <c r="A41" s="798"/>
      <c r="B41" s="917" t="s">
        <v>772</v>
      </c>
      <c r="C41" s="915"/>
      <c r="D41" s="915"/>
      <c r="E41" s="915"/>
      <c r="F41" s="915"/>
      <c r="G41" s="915"/>
      <c r="H41" s="915"/>
    </row>
    <row r="42" spans="1:10" ht="19.5" customHeight="1">
      <c r="A42" s="797" t="s">
        <v>366</v>
      </c>
      <c r="B42" s="797"/>
      <c r="C42" s="797"/>
      <c r="D42" s="782" t="s">
        <v>773</v>
      </c>
      <c r="E42" s="807"/>
      <c r="F42" s="807"/>
      <c r="G42" s="807"/>
      <c r="H42" s="807"/>
    </row>
    <row r="43" spans="1:10" ht="45.15" customHeight="1">
      <c r="A43" s="798" t="s">
        <v>367</v>
      </c>
      <c r="B43" s="798"/>
      <c r="C43" s="798"/>
      <c r="D43" s="792" t="s">
        <v>774</v>
      </c>
      <c r="E43" s="790"/>
      <c r="F43" s="790"/>
      <c r="G43" s="790"/>
      <c r="H43" s="790"/>
    </row>
    <row r="44" spans="1:10" ht="17.25" customHeight="1">
      <c r="A44" s="795" t="s">
        <v>422</v>
      </c>
      <c r="B44" s="795"/>
      <c r="C44" s="795"/>
      <c r="D44" s="795"/>
      <c r="E44" s="795"/>
      <c r="F44" s="795"/>
      <c r="G44" s="242">
        <v>15</v>
      </c>
      <c r="H44" s="464" t="s">
        <v>357</v>
      </c>
      <c r="I44" s="334"/>
      <c r="J44" s="334"/>
    </row>
    <row r="45" spans="1:10" ht="39.9" customHeight="1">
      <c r="A45" s="798" t="s">
        <v>358</v>
      </c>
      <c r="B45" s="917" t="s">
        <v>775</v>
      </c>
      <c r="C45" s="915"/>
      <c r="D45" s="915"/>
      <c r="E45" s="915"/>
      <c r="F45" s="915"/>
      <c r="G45" s="915"/>
      <c r="H45" s="915"/>
    </row>
    <row r="46" spans="1:10" ht="39.9" customHeight="1">
      <c r="A46" s="798"/>
      <c r="B46" s="917" t="s">
        <v>776</v>
      </c>
      <c r="C46" s="915"/>
      <c r="D46" s="915"/>
      <c r="E46" s="915"/>
      <c r="F46" s="915"/>
      <c r="G46" s="915"/>
      <c r="H46" s="915"/>
    </row>
    <row r="47" spans="1:10" ht="30" customHeight="1">
      <c r="A47" s="798"/>
      <c r="B47" s="917" t="s">
        <v>777</v>
      </c>
      <c r="C47" s="915"/>
      <c r="D47" s="915"/>
      <c r="E47" s="915"/>
      <c r="F47" s="915"/>
      <c r="G47" s="915"/>
      <c r="H47" s="915"/>
    </row>
    <row r="48" spans="1:10" ht="39.9" customHeight="1">
      <c r="A48" s="798"/>
      <c r="B48" s="917" t="s">
        <v>778</v>
      </c>
      <c r="C48" s="915"/>
      <c r="D48" s="915"/>
      <c r="E48" s="915"/>
      <c r="F48" s="915"/>
      <c r="G48" s="915"/>
      <c r="H48" s="915"/>
    </row>
    <row r="49" spans="1:10" ht="30" customHeight="1">
      <c r="A49" s="798"/>
      <c r="B49" s="917" t="s">
        <v>779</v>
      </c>
      <c r="C49" s="915"/>
      <c r="D49" s="915"/>
      <c r="E49" s="915"/>
      <c r="F49" s="915"/>
      <c r="G49" s="915"/>
      <c r="H49" s="915"/>
    </row>
    <row r="50" spans="1:10" ht="30" customHeight="1">
      <c r="A50" s="798"/>
      <c r="B50" s="917" t="s">
        <v>780</v>
      </c>
      <c r="C50" s="915"/>
      <c r="D50" s="915"/>
      <c r="E50" s="915"/>
      <c r="F50" s="915"/>
      <c r="G50" s="915"/>
      <c r="H50" s="915"/>
    </row>
    <row r="51" spans="1:10" s="334" customFormat="1" ht="20.25" customHeight="1">
      <c r="A51" s="797" t="s">
        <v>366</v>
      </c>
      <c r="B51" s="797"/>
      <c r="C51" s="797"/>
      <c r="D51" s="786" t="s">
        <v>781</v>
      </c>
      <c r="E51" s="786"/>
      <c r="F51" s="786"/>
      <c r="G51" s="786"/>
      <c r="H51" s="786"/>
      <c r="I51" s="206"/>
      <c r="J51" s="206"/>
    </row>
    <row r="52" spans="1:10" ht="45" customHeight="1">
      <c r="A52" s="798" t="s">
        <v>367</v>
      </c>
      <c r="B52" s="798"/>
      <c r="C52" s="798"/>
      <c r="D52" s="792" t="s">
        <v>782</v>
      </c>
      <c r="E52" s="790"/>
      <c r="F52" s="790"/>
      <c r="G52" s="790"/>
      <c r="H52" s="790"/>
    </row>
    <row r="53" spans="1:10" ht="9.75" customHeight="1">
      <c r="A53" s="502"/>
      <c r="B53" s="502"/>
      <c r="C53" s="502"/>
      <c r="D53" s="502"/>
      <c r="E53" s="502"/>
      <c r="F53" s="502"/>
      <c r="G53" s="502"/>
      <c r="H53" s="502"/>
    </row>
    <row r="54" spans="1:10" ht="15" customHeight="1">
      <c r="A54" s="494" t="s">
        <v>369</v>
      </c>
      <c r="B54" s="502"/>
      <c r="C54" s="502"/>
      <c r="D54" s="502"/>
      <c r="E54" s="502"/>
      <c r="F54" s="502"/>
      <c r="G54" s="502"/>
      <c r="H54" s="502"/>
    </row>
    <row r="55" spans="1:10" ht="31.5" customHeight="1">
      <c r="A55" s="780" t="s">
        <v>370</v>
      </c>
      <c r="B55" s="780"/>
      <c r="C55" s="847" t="s">
        <v>783</v>
      </c>
      <c r="D55" s="846"/>
      <c r="E55" s="846"/>
      <c r="F55" s="846"/>
      <c r="G55" s="846"/>
      <c r="H55" s="846"/>
    </row>
    <row r="56" spans="1:10" ht="27" customHeight="1">
      <c r="A56" s="780"/>
      <c r="B56" s="780"/>
      <c r="C56" s="847" t="s">
        <v>784</v>
      </c>
      <c r="D56" s="846"/>
      <c r="E56" s="846"/>
      <c r="F56" s="846"/>
      <c r="G56" s="846"/>
      <c r="H56" s="846"/>
    </row>
    <row r="57" spans="1:10" ht="27" customHeight="1">
      <c r="A57" s="780"/>
      <c r="B57" s="780"/>
      <c r="C57" s="847" t="s">
        <v>785</v>
      </c>
      <c r="D57" s="846"/>
      <c r="E57" s="846"/>
      <c r="F57" s="846"/>
      <c r="G57" s="846"/>
      <c r="H57" s="846"/>
    </row>
    <row r="58" spans="1:10" ht="33.75" customHeight="1">
      <c r="A58" s="780" t="s">
        <v>373</v>
      </c>
      <c r="B58" s="780"/>
      <c r="C58" s="847" t="s">
        <v>786</v>
      </c>
      <c r="D58" s="846"/>
      <c r="E58" s="846"/>
      <c r="F58" s="846"/>
      <c r="G58" s="846"/>
      <c r="H58" s="846"/>
    </row>
    <row r="59" spans="1:10" ht="48.75" customHeight="1">
      <c r="A59" s="780"/>
      <c r="B59" s="780"/>
      <c r="C59" s="847" t="s">
        <v>787</v>
      </c>
      <c r="D59" s="846"/>
      <c r="E59" s="846"/>
      <c r="F59" s="846"/>
      <c r="G59" s="846"/>
      <c r="H59" s="846"/>
    </row>
    <row r="60" spans="1:10" ht="9.75" customHeight="1">
      <c r="A60" s="502"/>
      <c r="B60" s="502"/>
      <c r="C60" s="502"/>
      <c r="D60" s="502"/>
      <c r="E60" s="502"/>
      <c r="F60" s="502"/>
      <c r="G60" s="502"/>
      <c r="H60" s="502"/>
    </row>
    <row r="61" spans="1:10" ht="15" customHeight="1">
      <c r="A61" s="494" t="s">
        <v>375</v>
      </c>
      <c r="B61" s="494"/>
      <c r="C61" s="494"/>
      <c r="D61" s="494"/>
      <c r="E61" s="494"/>
      <c r="F61" s="494"/>
      <c r="G61" s="502"/>
      <c r="H61" s="502"/>
    </row>
    <row r="62" spans="1:10" ht="16.2">
      <c r="A62" s="807" t="s">
        <v>376</v>
      </c>
      <c r="B62" s="807"/>
      <c r="C62" s="807"/>
      <c r="D62" s="807"/>
      <c r="E62" s="807"/>
      <c r="F62" s="807"/>
      <c r="G62" s="251">
        <v>3</v>
      </c>
      <c r="H62" s="465" t="s">
        <v>435</v>
      </c>
    </row>
    <row r="63" spans="1:10" ht="16.2">
      <c r="A63" s="807" t="s">
        <v>378</v>
      </c>
      <c r="B63" s="807"/>
      <c r="C63" s="807"/>
      <c r="D63" s="807"/>
      <c r="E63" s="807"/>
      <c r="F63" s="807"/>
      <c r="G63" s="251">
        <v>0</v>
      </c>
      <c r="H63" s="465" t="s">
        <v>435</v>
      </c>
    </row>
    <row r="64" spans="1:10">
      <c r="A64" s="463"/>
      <c r="B64" s="463"/>
      <c r="C64" s="463"/>
      <c r="D64" s="463"/>
      <c r="E64" s="463"/>
      <c r="F64" s="463"/>
      <c r="G64" s="253"/>
      <c r="H64" s="465"/>
    </row>
    <row r="65" spans="1:8">
      <c r="A65" s="811" t="s">
        <v>379</v>
      </c>
      <c r="B65" s="811"/>
      <c r="C65" s="811"/>
      <c r="D65" s="811"/>
      <c r="E65" s="811"/>
      <c r="F65" s="811"/>
      <c r="G65" s="480"/>
      <c r="H65" s="253"/>
    </row>
    <row r="66" spans="1:8" ht="17.25" customHeight="1">
      <c r="A66" s="790" t="s">
        <v>380</v>
      </c>
      <c r="B66" s="790"/>
      <c r="C66" s="790"/>
      <c r="D66" s="790"/>
      <c r="E66" s="465">
        <f>SUM(E67:E72)</f>
        <v>35</v>
      </c>
      <c r="F66" s="465" t="s">
        <v>357</v>
      </c>
      <c r="G66" s="254">
        <f>E66/25</f>
        <v>1.4</v>
      </c>
      <c r="H66" s="465" t="s">
        <v>435</v>
      </c>
    </row>
    <row r="67" spans="1:8" ht="17.25" customHeight="1">
      <c r="A67" s="502" t="s">
        <v>12</v>
      </c>
      <c r="B67" s="807" t="s">
        <v>14</v>
      </c>
      <c r="C67" s="807"/>
      <c r="D67" s="807"/>
      <c r="E67" s="465">
        <f>G34</f>
        <v>15</v>
      </c>
      <c r="F67" s="465" t="s">
        <v>357</v>
      </c>
      <c r="G67" s="40"/>
      <c r="H67" s="471"/>
    </row>
    <row r="68" spans="1:8" ht="17.25" customHeight="1">
      <c r="A68" s="502"/>
      <c r="B68" s="807" t="s">
        <v>381</v>
      </c>
      <c r="C68" s="807"/>
      <c r="D68" s="807"/>
      <c r="E68" s="465">
        <f>G44</f>
        <v>15</v>
      </c>
      <c r="F68" s="465" t="s">
        <v>357</v>
      </c>
      <c r="G68" s="40"/>
      <c r="H68" s="471"/>
    </row>
    <row r="69" spans="1:8" ht="17.25" customHeight="1">
      <c r="A69" s="502"/>
      <c r="B69" s="807" t="s">
        <v>382</v>
      </c>
      <c r="C69" s="807"/>
      <c r="D69" s="807"/>
      <c r="E69" s="465">
        <v>2</v>
      </c>
      <c r="F69" s="465" t="s">
        <v>357</v>
      </c>
      <c r="G69" s="40"/>
      <c r="H69" s="471"/>
    </row>
    <row r="70" spans="1:8" ht="17.25" customHeight="1">
      <c r="A70" s="502"/>
      <c r="B70" s="807" t="s">
        <v>383</v>
      </c>
      <c r="C70" s="807"/>
      <c r="D70" s="807"/>
      <c r="E70" s="465">
        <v>0</v>
      </c>
      <c r="F70" s="465" t="s">
        <v>357</v>
      </c>
      <c r="G70" s="40"/>
      <c r="H70" s="471"/>
    </row>
    <row r="71" spans="1:8" ht="17.25" customHeight="1">
      <c r="A71" s="502"/>
      <c r="B71" s="807" t="s">
        <v>384</v>
      </c>
      <c r="C71" s="807"/>
      <c r="D71" s="807"/>
      <c r="E71" s="465">
        <v>0</v>
      </c>
      <c r="F71" s="465" t="s">
        <v>357</v>
      </c>
      <c r="G71" s="40"/>
      <c r="H71" s="471"/>
    </row>
    <row r="72" spans="1:8" ht="17.25" customHeight="1">
      <c r="A72" s="502"/>
      <c r="B72" s="807" t="s">
        <v>385</v>
      </c>
      <c r="C72" s="807"/>
      <c r="D72" s="807"/>
      <c r="E72" s="465">
        <v>3</v>
      </c>
      <c r="F72" s="465" t="s">
        <v>357</v>
      </c>
      <c r="G72" s="40"/>
      <c r="H72" s="471"/>
    </row>
    <row r="73" spans="1:8" ht="30.75" customHeight="1">
      <c r="A73" s="790" t="s">
        <v>386</v>
      </c>
      <c r="B73" s="790"/>
      <c r="C73" s="790"/>
      <c r="D73" s="790"/>
      <c r="E73" s="465">
        <v>0</v>
      </c>
      <c r="F73" s="465" t="s">
        <v>357</v>
      </c>
      <c r="G73" s="254">
        <f>E73/25</f>
        <v>0</v>
      </c>
      <c r="H73" s="465" t="s">
        <v>435</v>
      </c>
    </row>
    <row r="74" spans="1:8" ht="17.25" customHeight="1">
      <c r="A74" s="807" t="s">
        <v>387</v>
      </c>
      <c r="B74" s="807"/>
      <c r="C74" s="807"/>
      <c r="D74" s="807"/>
      <c r="E74" s="465">
        <f>G74*25</f>
        <v>40</v>
      </c>
      <c r="F74" s="465" t="s">
        <v>357</v>
      </c>
      <c r="G74" s="254">
        <f>D6-G73-G66</f>
        <v>1.6</v>
      </c>
      <c r="H74" s="465" t="s">
        <v>435</v>
      </c>
    </row>
    <row r="75" spans="1:8" ht="9.75" customHeight="1"/>
    <row r="79" spans="1:8">
      <c r="A79" s="730"/>
      <c r="B79" s="730"/>
      <c r="C79" s="730"/>
      <c r="D79" s="730"/>
      <c r="E79" s="730"/>
      <c r="F79" s="730"/>
      <c r="G79" s="730"/>
      <c r="H79" s="730"/>
    </row>
    <row r="82" spans="1:8">
      <c r="A82" s="766"/>
      <c r="B82" s="766"/>
      <c r="C82" s="766"/>
      <c r="D82" s="766"/>
      <c r="E82" s="766"/>
      <c r="F82" s="766"/>
      <c r="G82" s="766"/>
      <c r="H82" s="766"/>
    </row>
    <row r="83" spans="1:8">
      <c r="A83" s="766"/>
      <c r="B83" s="766"/>
      <c r="C83" s="766"/>
      <c r="D83" s="766"/>
      <c r="E83" s="766"/>
      <c r="F83" s="766"/>
      <c r="G83" s="766"/>
      <c r="H83" s="766"/>
    </row>
    <row r="84" spans="1:8">
      <c r="A84" s="766"/>
      <c r="B84" s="766"/>
      <c r="C84" s="766"/>
      <c r="D84" s="766"/>
      <c r="E84" s="766"/>
      <c r="F84" s="766"/>
      <c r="G84" s="766"/>
      <c r="H84" s="766"/>
    </row>
  </sheetData>
  <mergeCells count="78">
    <mergeCell ref="B72:D72"/>
    <mergeCell ref="A73:D73"/>
    <mergeCell ref="A74:D74"/>
    <mergeCell ref="A79:H79"/>
    <mergeCell ref="A82:H84"/>
    <mergeCell ref="B71:D71"/>
    <mergeCell ref="A58:B59"/>
    <mergeCell ref="C58:H58"/>
    <mergeCell ref="C59:H59"/>
    <mergeCell ref="A62:F62"/>
    <mergeCell ref="A63:F63"/>
    <mergeCell ref="A65:F65"/>
    <mergeCell ref="A66:D66"/>
    <mergeCell ref="B67:D67"/>
    <mergeCell ref="B68:D68"/>
    <mergeCell ref="B69:D69"/>
    <mergeCell ref="B70:D70"/>
    <mergeCell ref="A51:C51"/>
    <mergeCell ref="D51:H51"/>
    <mergeCell ref="A52:C52"/>
    <mergeCell ref="D52:H52"/>
    <mergeCell ref="A55:B57"/>
    <mergeCell ref="C55:H55"/>
    <mergeCell ref="C56:H56"/>
    <mergeCell ref="C57:H57"/>
    <mergeCell ref="A45:A50"/>
    <mergeCell ref="B45:H45"/>
    <mergeCell ref="B46:H46"/>
    <mergeCell ref="B47:H47"/>
    <mergeCell ref="B48:H48"/>
    <mergeCell ref="B49:H49"/>
    <mergeCell ref="B50:H50"/>
    <mergeCell ref="A44:F44"/>
    <mergeCell ref="A30:H30"/>
    <mergeCell ref="B31:F31"/>
    <mergeCell ref="A34:F34"/>
    <mergeCell ref="A35:A41"/>
    <mergeCell ref="B35:H35"/>
    <mergeCell ref="B36:H36"/>
    <mergeCell ref="B37:H37"/>
    <mergeCell ref="B38:H38"/>
    <mergeCell ref="B39:H39"/>
    <mergeCell ref="B40:H40"/>
    <mergeCell ref="B41:H41"/>
    <mergeCell ref="A42:C42"/>
    <mergeCell ref="D42:H42"/>
    <mergeCell ref="A43:C43"/>
    <mergeCell ref="D43:H43"/>
    <mergeCell ref="B29:F29"/>
    <mergeCell ref="A21:D21"/>
    <mergeCell ref="A22:A23"/>
    <mergeCell ref="B22:F23"/>
    <mergeCell ref="G22:H22"/>
    <mergeCell ref="A24:H24"/>
    <mergeCell ref="B25:F25"/>
    <mergeCell ref="B26:F26"/>
    <mergeCell ref="A27:H27"/>
    <mergeCell ref="B28:F28"/>
    <mergeCell ref="A19:B19"/>
    <mergeCell ref="C19:H19"/>
    <mergeCell ref="A9:C9"/>
    <mergeCell ref="D9:H9"/>
    <mergeCell ref="A11:H11"/>
    <mergeCell ref="A13:D13"/>
    <mergeCell ref="E13:H13"/>
    <mergeCell ref="A14:D14"/>
    <mergeCell ref="E14:H14"/>
    <mergeCell ref="A15:D15"/>
    <mergeCell ref="E15:H15"/>
    <mergeCell ref="A16:D16"/>
    <mergeCell ref="E16:H16"/>
    <mergeCell ref="A18:H18"/>
    <mergeCell ref="A2:H2"/>
    <mergeCell ref="A6:C6"/>
    <mergeCell ref="A7:C7"/>
    <mergeCell ref="D7:H7"/>
    <mergeCell ref="A8:C8"/>
    <mergeCell ref="D8:H8"/>
  </mergeCells>
  <pageMargins left="0.25" right="0.25"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zoomScaleNormal="100" zoomScaleSheetLayoutView="100"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47</v>
      </c>
      <c r="B5" s="732"/>
      <c r="C5" s="732"/>
      <c r="D5" s="732"/>
      <c r="E5" s="732"/>
      <c r="F5" s="732"/>
      <c r="G5" s="732"/>
      <c r="H5" s="732"/>
    </row>
    <row r="6" spans="1:8" ht="17.399999999999999" customHeight="1">
      <c r="A6" s="780" t="s">
        <v>10</v>
      </c>
      <c r="B6" s="781"/>
      <c r="C6" s="781"/>
      <c r="D6" s="781">
        <v>4</v>
      </c>
      <c r="E6" s="781"/>
      <c r="F6" s="781"/>
      <c r="G6" s="781"/>
      <c r="H6" s="782"/>
    </row>
    <row r="7" spans="1:8" ht="17.399999999999999" customHeight="1">
      <c r="A7" s="780" t="s">
        <v>9</v>
      </c>
      <c r="B7" s="781"/>
      <c r="C7" s="781"/>
      <c r="D7" s="783" t="s">
        <v>470</v>
      </c>
      <c r="E7" s="783"/>
      <c r="F7" s="783"/>
      <c r="G7" s="783"/>
      <c r="H7" s="784"/>
    </row>
    <row r="8" spans="1:8" ht="17.399999999999999" customHeight="1">
      <c r="A8" s="780" t="s">
        <v>13</v>
      </c>
      <c r="B8" s="781"/>
      <c r="C8" s="781"/>
      <c r="D8" s="785" t="s">
        <v>403</v>
      </c>
      <c r="E8" s="785"/>
      <c r="F8" s="785"/>
      <c r="G8" s="785"/>
      <c r="H8" s="786"/>
    </row>
    <row r="9" spans="1:8" ht="17.399999999999999" customHeight="1">
      <c r="A9" s="780" t="s">
        <v>330</v>
      </c>
      <c r="B9" s="781"/>
      <c r="C9" s="781"/>
      <c r="D9" s="785" t="s">
        <v>553</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789</v>
      </c>
      <c r="F15" s="788"/>
      <c r="G15" s="788"/>
      <c r="H15" s="789"/>
    </row>
    <row r="16" spans="1:8" ht="17.850000000000001" customHeight="1">
      <c r="A16" s="780" t="s">
        <v>282</v>
      </c>
      <c r="B16" s="781"/>
      <c r="C16" s="781"/>
      <c r="D16" s="781"/>
      <c r="E16" s="781" t="s">
        <v>283</v>
      </c>
      <c r="F16" s="781"/>
      <c r="G16" s="781"/>
      <c r="H16" s="782"/>
    </row>
    <row r="17" spans="1:9" ht="10.35" customHeight="1">
      <c r="A17" s="502"/>
      <c r="B17" s="502"/>
      <c r="C17" s="502"/>
      <c r="D17" s="502"/>
      <c r="E17" s="502"/>
      <c r="F17" s="502"/>
      <c r="G17" s="502"/>
      <c r="H17" s="502"/>
    </row>
    <row r="18" spans="1:9" ht="15" customHeight="1">
      <c r="A18" s="787" t="s">
        <v>336</v>
      </c>
      <c r="B18" s="787"/>
      <c r="C18" s="787"/>
      <c r="D18" s="787"/>
      <c r="E18" s="787"/>
      <c r="F18" s="787"/>
      <c r="G18" s="787"/>
      <c r="H18" s="787"/>
    </row>
    <row r="19" spans="1:9" ht="57" customHeight="1">
      <c r="A19" s="790" t="s">
        <v>337</v>
      </c>
      <c r="B19" s="790"/>
      <c r="C19" s="791" t="s">
        <v>790</v>
      </c>
      <c r="D19" s="791"/>
      <c r="E19" s="791"/>
      <c r="F19" s="791"/>
      <c r="G19" s="791"/>
      <c r="H19" s="792"/>
    </row>
    <row r="20" spans="1:9" ht="10.35" customHeight="1">
      <c r="A20" s="502"/>
      <c r="B20" s="502"/>
      <c r="C20" s="502"/>
      <c r="D20" s="502"/>
      <c r="E20" s="502"/>
      <c r="F20" s="502"/>
      <c r="G20" s="502"/>
      <c r="H20" s="502"/>
    </row>
    <row r="21" spans="1:9" ht="15" customHeight="1">
      <c r="A21" s="793" t="s">
        <v>339</v>
      </c>
      <c r="B21" s="793"/>
      <c r="C21" s="793"/>
      <c r="D21" s="793"/>
      <c r="E21" s="502"/>
      <c r="F21" s="502"/>
      <c r="G21" s="502"/>
      <c r="H21" s="502"/>
    </row>
    <row r="22" spans="1:9">
      <c r="A22" s="751" t="s">
        <v>141</v>
      </c>
      <c r="B22" s="794" t="s">
        <v>142</v>
      </c>
      <c r="C22" s="794"/>
      <c r="D22" s="794"/>
      <c r="E22" s="794"/>
      <c r="F22" s="794"/>
      <c r="G22" s="794" t="s">
        <v>340</v>
      </c>
      <c r="H22" s="752"/>
    </row>
    <row r="23" spans="1:9" ht="39" customHeight="1">
      <c r="A23" s="751"/>
      <c r="B23" s="794"/>
      <c r="C23" s="794"/>
      <c r="D23" s="794"/>
      <c r="E23" s="794"/>
      <c r="F23" s="794"/>
      <c r="G23" s="468" t="s">
        <v>341</v>
      </c>
      <c r="H23" s="469" t="s">
        <v>145</v>
      </c>
    </row>
    <row r="24" spans="1:9" ht="17.850000000000001" customHeight="1">
      <c r="A24" s="751" t="s">
        <v>146</v>
      </c>
      <c r="B24" s="794"/>
      <c r="C24" s="794"/>
      <c r="D24" s="794"/>
      <c r="E24" s="794"/>
      <c r="F24" s="794"/>
      <c r="G24" s="794"/>
      <c r="H24" s="752"/>
    </row>
    <row r="25" spans="1:9" ht="44.25" customHeight="1">
      <c r="A25" s="467" t="s">
        <v>791</v>
      </c>
      <c r="B25" s="791" t="s">
        <v>814</v>
      </c>
      <c r="C25" s="791"/>
      <c r="D25" s="791"/>
      <c r="E25" s="791"/>
      <c r="F25" s="791"/>
      <c r="G25" s="469" t="s">
        <v>792</v>
      </c>
      <c r="H25" s="250" t="s">
        <v>154</v>
      </c>
    </row>
    <row r="26" spans="1:9" ht="38.25" customHeight="1">
      <c r="A26" s="467" t="s">
        <v>793</v>
      </c>
      <c r="B26" s="792" t="s">
        <v>794</v>
      </c>
      <c r="C26" s="790"/>
      <c r="D26" s="790"/>
      <c r="E26" s="790"/>
      <c r="F26" s="956"/>
      <c r="G26" s="469" t="s">
        <v>792</v>
      </c>
      <c r="H26" s="250" t="s">
        <v>154</v>
      </c>
      <c r="I26" s="376"/>
    </row>
    <row r="27" spans="1:9" ht="17.850000000000001" customHeight="1">
      <c r="A27" s="751" t="s">
        <v>255</v>
      </c>
      <c r="B27" s="794"/>
      <c r="C27" s="794"/>
      <c r="D27" s="794"/>
      <c r="E27" s="794"/>
      <c r="F27" s="794"/>
      <c r="G27" s="794"/>
      <c r="H27" s="752"/>
    </row>
    <row r="28" spans="1:9" ht="39.75" customHeight="1">
      <c r="A28" s="467" t="s">
        <v>795</v>
      </c>
      <c r="B28" s="791" t="s">
        <v>796</v>
      </c>
      <c r="C28" s="791"/>
      <c r="D28" s="791"/>
      <c r="E28" s="791"/>
      <c r="F28" s="791"/>
      <c r="G28" s="468" t="s">
        <v>797</v>
      </c>
      <c r="H28" s="250" t="s">
        <v>154</v>
      </c>
    </row>
    <row r="29" spans="1:9" ht="32.25" customHeight="1">
      <c r="A29" s="467" t="s">
        <v>798</v>
      </c>
      <c r="B29" s="791" t="s">
        <v>799</v>
      </c>
      <c r="C29" s="791"/>
      <c r="D29" s="791"/>
      <c r="E29" s="791"/>
      <c r="F29" s="791"/>
      <c r="G29" s="468" t="s">
        <v>797</v>
      </c>
      <c r="H29" s="250" t="s">
        <v>154</v>
      </c>
    </row>
    <row r="30" spans="1:9" ht="17.850000000000001" customHeight="1">
      <c r="A30" s="751" t="s">
        <v>352</v>
      </c>
      <c r="B30" s="794"/>
      <c r="C30" s="794"/>
      <c r="D30" s="794"/>
      <c r="E30" s="794"/>
      <c r="F30" s="794"/>
      <c r="G30" s="794"/>
      <c r="H30" s="752"/>
    </row>
    <row r="31" spans="1:9" ht="45" customHeight="1">
      <c r="A31" s="467" t="s">
        <v>800</v>
      </c>
      <c r="B31" s="791" t="s">
        <v>801</v>
      </c>
      <c r="C31" s="791"/>
      <c r="D31" s="791"/>
      <c r="E31" s="791"/>
      <c r="F31" s="791"/>
      <c r="G31" s="468" t="s">
        <v>242</v>
      </c>
      <c r="H31" s="250" t="s">
        <v>154</v>
      </c>
    </row>
    <row r="32" spans="1:9" ht="10.35" customHeight="1">
      <c r="A32" s="502"/>
      <c r="B32" s="502"/>
      <c r="C32" s="502"/>
      <c r="D32" s="502"/>
      <c r="E32" s="502"/>
      <c r="F32" s="502"/>
      <c r="G32" s="502"/>
      <c r="H32" s="502"/>
    </row>
    <row r="33" spans="1:9" ht="15" customHeight="1">
      <c r="A33" s="494" t="s">
        <v>355</v>
      </c>
      <c r="B33" s="502"/>
      <c r="C33" s="502"/>
      <c r="D33" s="502"/>
      <c r="E33" s="502"/>
      <c r="F33" s="502"/>
      <c r="G33" s="502"/>
      <c r="H33" s="502"/>
    </row>
    <row r="34" spans="1:9" s="334" customFormat="1" ht="17.850000000000001" customHeight="1">
      <c r="A34" s="795" t="s">
        <v>356</v>
      </c>
      <c r="B34" s="795"/>
      <c r="C34" s="795"/>
      <c r="D34" s="795"/>
      <c r="E34" s="795"/>
      <c r="F34" s="795"/>
      <c r="G34" s="377">
        <v>20</v>
      </c>
      <c r="H34" s="464" t="s">
        <v>357</v>
      </c>
      <c r="I34" s="352"/>
    </row>
    <row r="35" spans="1:9" ht="66.75" customHeight="1">
      <c r="A35" s="796" t="s">
        <v>358</v>
      </c>
      <c r="B35" s="957" t="s">
        <v>802</v>
      </c>
      <c r="C35" s="958"/>
      <c r="D35" s="958"/>
      <c r="E35" s="958"/>
      <c r="F35" s="958"/>
      <c r="G35" s="958"/>
      <c r="H35" s="958"/>
      <c r="I35" s="351"/>
    </row>
    <row r="36" spans="1:9" ht="94.5" customHeight="1">
      <c r="A36" s="754"/>
      <c r="B36" s="957" t="s">
        <v>803</v>
      </c>
      <c r="C36" s="958"/>
      <c r="D36" s="958"/>
      <c r="E36" s="958"/>
      <c r="F36" s="958"/>
      <c r="G36" s="958"/>
      <c r="H36" s="958"/>
      <c r="I36" s="351"/>
    </row>
    <row r="37" spans="1:9" ht="107.25" customHeight="1">
      <c r="A37" s="754"/>
      <c r="B37" s="957" t="s">
        <v>804</v>
      </c>
      <c r="C37" s="958"/>
      <c r="D37" s="958"/>
      <c r="E37" s="958"/>
      <c r="F37" s="958"/>
      <c r="G37" s="958"/>
      <c r="H37" s="958"/>
      <c r="I37" s="351"/>
    </row>
    <row r="38" spans="1:9" ht="26.25" customHeight="1">
      <c r="A38" s="797" t="s">
        <v>366</v>
      </c>
      <c r="B38" s="785"/>
      <c r="C38" s="785"/>
      <c r="D38" s="785" t="s">
        <v>815</v>
      </c>
      <c r="E38" s="785"/>
      <c r="F38" s="785"/>
      <c r="G38" s="785"/>
      <c r="H38" s="786"/>
    </row>
    <row r="39" spans="1:9" ht="39.75" customHeight="1">
      <c r="A39" s="798" t="s">
        <v>367</v>
      </c>
      <c r="B39" s="783"/>
      <c r="C39" s="783"/>
      <c r="D39" s="792" t="s">
        <v>816</v>
      </c>
      <c r="E39" s="790"/>
      <c r="F39" s="790"/>
      <c r="G39" s="790"/>
      <c r="H39" s="790"/>
    </row>
    <row r="40" spans="1:9" s="334" customFormat="1" ht="17.850000000000001" customHeight="1">
      <c r="A40" s="795" t="s">
        <v>368</v>
      </c>
      <c r="B40" s="795"/>
      <c r="C40" s="795"/>
      <c r="D40" s="795"/>
      <c r="E40" s="795"/>
      <c r="F40" s="795"/>
      <c r="G40" s="377">
        <v>30</v>
      </c>
      <c r="H40" s="464" t="s">
        <v>357</v>
      </c>
    </row>
    <row r="41" spans="1:9" ht="25.5" customHeight="1">
      <c r="A41" s="796" t="s">
        <v>358</v>
      </c>
      <c r="B41" s="805" t="s">
        <v>805</v>
      </c>
      <c r="C41" s="805"/>
      <c r="D41" s="805"/>
      <c r="E41" s="805"/>
      <c r="F41" s="805"/>
      <c r="G41" s="805"/>
      <c r="H41" s="806"/>
    </row>
    <row r="42" spans="1:9" ht="33.75" customHeight="1">
      <c r="A42" s="754"/>
      <c r="B42" s="792" t="s">
        <v>806</v>
      </c>
      <c r="C42" s="790"/>
      <c r="D42" s="790"/>
      <c r="E42" s="790"/>
      <c r="F42" s="790"/>
      <c r="G42" s="790"/>
      <c r="H42" s="790"/>
    </row>
    <row r="43" spans="1:9" ht="35.1" customHeight="1">
      <c r="A43" s="754"/>
      <c r="B43" s="957" t="s">
        <v>807</v>
      </c>
      <c r="C43" s="958"/>
      <c r="D43" s="958"/>
      <c r="E43" s="958"/>
      <c r="F43" s="958"/>
      <c r="G43" s="958"/>
      <c r="H43" s="958"/>
    </row>
    <row r="44" spans="1:9" ht="22.5" customHeight="1">
      <c r="A44" s="797" t="s">
        <v>366</v>
      </c>
      <c r="B44" s="785"/>
      <c r="C44" s="785"/>
      <c r="D44" s="785" t="s">
        <v>817</v>
      </c>
      <c r="E44" s="785"/>
      <c r="F44" s="785"/>
      <c r="G44" s="785"/>
      <c r="H44" s="786"/>
    </row>
    <row r="45" spans="1:9" ht="45" customHeight="1">
      <c r="A45" s="798" t="s">
        <v>367</v>
      </c>
      <c r="B45" s="783"/>
      <c r="C45" s="783"/>
      <c r="D45" s="783" t="s">
        <v>808</v>
      </c>
      <c r="E45" s="783"/>
      <c r="F45" s="783"/>
      <c r="G45" s="783"/>
      <c r="H45" s="784"/>
    </row>
    <row r="46" spans="1:9" ht="10.35" customHeight="1">
      <c r="A46" s="502"/>
      <c r="B46" s="502"/>
      <c r="C46" s="502"/>
      <c r="D46" s="502"/>
      <c r="E46" s="502"/>
      <c r="F46" s="502"/>
      <c r="G46" s="502"/>
      <c r="H46" s="502"/>
    </row>
    <row r="47" spans="1:9" ht="15" customHeight="1">
      <c r="A47" s="494" t="s">
        <v>369</v>
      </c>
      <c r="B47" s="502"/>
      <c r="C47" s="502"/>
      <c r="D47" s="502"/>
      <c r="E47" s="502"/>
      <c r="F47" s="502"/>
      <c r="G47" s="502"/>
      <c r="H47" s="502"/>
    </row>
    <row r="48" spans="1:9" ht="38.25" customHeight="1">
      <c r="A48" s="807" t="s">
        <v>370</v>
      </c>
      <c r="B48" s="780"/>
      <c r="C48" s="791" t="s">
        <v>809</v>
      </c>
      <c r="D48" s="791"/>
      <c r="E48" s="791"/>
      <c r="F48" s="791"/>
      <c r="G48" s="791"/>
      <c r="H48" s="792"/>
    </row>
    <row r="49" spans="1:8" ht="52.5" customHeight="1">
      <c r="A49" s="807"/>
      <c r="B49" s="780"/>
      <c r="C49" s="791" t="s">
        <v>810</v>
      </c>
      <c r="D49" s="791"/>
      <c r="E49" s="791"/>
      <c r="F49" s="791"/>
      <c r="G49" s="791"/>
      <c r="H49" s="792"/>
    </row>
    <row r="50" spans="1:8" ht="45" customHeight="1">
      <c r="A50" s="807"/>
      <c r="B50" s="780"/>
      <c r="C50" s="792" t="s">
        <v>811</v>
      </c>
      <c r="D50" s="790"/>
      <c r="E50" s="790"/>
      <c r="F50" s="790"/>
      <c r="G50" s="790"/>
      <c r="H50" s="790"/>
    </row>
    <row r="51" spans="1:8" ht="40.5" customHeight="1">
      <c r="A51" s="808" t="s">
        <v>373</v>
      </c>
      <c r="B51" s="809"/>
      <c r="C51" s="791" t="s">
        <v>812</v>
      </c>
      <c r="D51" s="791"/>
      <c r="E51" s="791"/>
      <c r="F51" s="791"/>
      <c r="G51" s="791"/>
      <c r="H51" s="792"/>
    </row>
    <row r="52" spans="1:8" ht="23.1" customHeight="1">
      <c r="A52" s="732"/>
      <c r="B52" s="810"/>
      <c r="C52" s="791" t="s">
        <v>813</v>
      </c>
      <c r="D52" s="791"/>
      <c r="E52" s="791"/>
      <c r="F52" s="791"/>
      <c r="G52" s="791"/>
      <c r="H52" s="792"/>
    </row>
    <row r="53" spans="1:8" ht="10.35" customHeight="1">
      <c r="A53" s="502"/>
      <c r="B53" s="502"/>
      <c r="C53" s="502"/>
      <c r="D53" s="502"/>
      <c r="E53" s="502"/>
      <c r="F53" s="502"/>
      <c r="G53" s="502"/>
      <c r="H53" s="502"/>
    </row>
    <row r="54" spans="1:8" ht="15" customHeight="1">
      <c r="A54" s="494" t="s">
        <v>375</v>
      </c>
      <c r="B54" s="494"/>
      <c r="C54" s="494"/>
      <c r="D54" s="494"/>
      <c r="E54" s="494"/>
      <c r="F54" s="494"/>
      <c r="G54" s="502"/>
      <c r="H54" s="502"/>
    </row>
    <row r="55" spans="1:8" ht="16.2">
      <c r="A55" s="807" t="s">
        <v>376</v>
      </c>
      <c r="B55" s="807"/>
      <c r="C55" s="807"/>
      <c r="D55" s="807"/>
      <c r="E55" s="807"/>
      <c r="F55" s="807"/>
      <c r="G55" s="251">
        <v>4</v>
      </c>
      <c r="H55" s="465" t="s">
        <v>435</v>
      </c>
    </row>
    <row r="56" spans="1:8" ht="16.2">
      <c r="A56" s="807" t="s">
        <v>378</v>
      </c>
      <c r="B56" s="807"/>
      <c r="C56" s="807"/>
      <c r="D56" s="807"/>
      <c r="E56" s="807"/>
      <c r="F56" s="807"/>
      <c r="G56" s="251">
        <v>0</v>
      </c>
      <c r="H56" s="465" t="s">
        <v>435</v>
      </c>
    </row>
    <row r="57" spans="1:8">
      <c r="A57" s="463"/>
      <c r="B57" s="463"/>
      <c r="C57" s="463"/>
      <c r="D57" s="463"/>
      <c r="E57" s="463"/>
      <c r="F57" s="463"/>
      <c r="G57" s="253"/>
      <c r="H57" s="465"/>
    </row>
    <row r="58" spans="1:8">
      <c r="A58" s="811" t="s">
        <v>379</v>
      </c>
      <c r="B58" s="811"/>
      <c r="C58" s="811"/>
      <c r="D58" s="811"/>
      <c r="E58" s="811"/>
      <c r="F58" s="811"/>
      <c r="G58" s="480"/>
      <c r="H58" s="253"/>
    </row>
    <row r="59" spans="1:8" ht="17.850000000000001" customHeight="1">
      <c r="A59" s="790" t="s">
        <v>380</v>
      </c>
      <c r="B59" s="790"/>
      <c r="C59" s="790"/>
      <c r="D59" s="790"/>
      <c r="E59" s="465">
        <f>SUM(E60:E65)</f>
        <v>54</v>
      </c>
      <c r="F59" s="465" t="s">
        <v>357</v>
      </c>
      <c r="G59" s="254">
        <f>E59/25</f>
        <v>2.16</v>
      </c>
      <c r="H59" s="465" t="s">
        <v>435</v>
      </c>
    </row>
    <row r="60" spans="1:8" ht="17.850000000000001" customHeight="1">
      <c r="A60" s="502" t="s">
        <v>12</v>
      </c>
      <c r="B60" s="807" t="s">
        <v>14</v>
      </c>
      <c r="C60" s="807"/>
      <c r="D60" s="807"/>
      <c r="E60" s="465">
        <v>20</v>
      </c>
      <c r="F60" s="465" t="s">
        <v>357</v>
      </c>
      <c r="G60" s="40"/>
      <c r="H60" s="471"/>
    </row>
    <row r="61" spans="1:8" ht="17.850000000000001" customHeight="1">
      <c r="A61" s="502"/>
      <c r="B61" s="807" t="s">
        <v>381</v>
      </c>
      <c r="C61" s="807"/>
      <c r="D61" s="807"/>
      <c r="E61" s="465">
        <v>30</v>
      </c>
      <c r="F61" s="465" t="s">
        <v>357</v>
      </c>
      <c r="G61" s="40"/>
      <c r="H61" s="471"/>
    </row>
    <row r="62" spans="1:8" ht="17.850000000000001" customHeight="1">
      <c r="A62" s="502"/>
      <c r="B62" s="807" t="s">
        <v>382</v>
      </c>
      <c r="C62" s="807"/>
      <c r="D62" s="807"/>
      <c r="E62" s="465">
        <v>2</v>
      </c>
      <c r="F62" s="465" t="s">
        <v>357</v>
      </c>
      <c r="G62" s="40"/>
      <c r="H62" s="471"/>
    </row>
    <row r="63" spans="1:8" ht="17.850000000000001" customHeight="1">
      <c r="A63" s="502"/>
      <c r="B63" s="807" t="s">
        <v>383</v>
      </c>
      <c r="C63" s="807"/>
      <c r="D63" s="807"/>
      <c r="E63" s="465">
        <v>0</v>
      </c>
      <c r="F63" s="465" t="s">
        <v>357</v>
      </c>
      <c r="G63" s="40"/>
      <c r="H63" s="471"/>
    </row>
    <row r="64" spans="1:8" ht="17.850000000000001" customHeight="1">
      <c r="A64" s="502"/>
      <c r="B64" s="807" t="s">
        <v>384</v>
      </c>
      <c r="C64" s="807"/>
      <c r="D64" s="807"/>
      <c r="E64" s="465">
        <v>0</v>
      </c>
      <c r="F64" s="465" t="s">
        <v>357</v>
      </c>
      <c r="G64" s="40"/>
      <c r="H64" s="471"/>
    </row>
    <row r="65" spans="1:8" ht="17.850000000000001" customHeight="1">
      <c r="A65" s="502"/>
      <c r="B65" s="807" t="s">
        <v>385</v>
      </c>
      <c r="C65" s="807"/>
      <c r="D65" s="807"/>
      <c r="E65" s="465">
        <v>2</v>
      </c>
      <c r="F65" s="465" t="s">
        <v>357</v>
      </c>
      <c r="G65" s="40"/>
      <c r="H65" s="471"/>
    </row>
    <row r="66" spans="1:8" ht="31.35" customHeight="1">
      <c r="A66" s="790" t="s">
        <v>386</v>
      </c>
      <c r="B66" s="790"/>
      <c r="C66" s="790"/>
      <c r="D66" s="790"/>
      <c r="E66" s="465">
        <v>0</v>
      </c>
      <c r="F66" s="465" t="s">
        <v>357</v>
      </c>
      <c r="G66" s="254">
        <v>0</v>
      </c>
      <c r="H66" s="465" t="s">
        <v>435</v>
      </c>
    </row>
    <row r="67" spans="1:8" ht="17.850000000000001" customHeight="1">
      <c r="A67" s="807" t="s">
        <v>387</v>
      </c>
      <c r="B67" s="807"/>
      <c r="C67" s="807"/>
      <c r="D67" s="807"/>
      <c r="E67" s="465">
        <f>G67*25</f>
        <v>46</v>
      </c>
      <c r="F67" s="465" t="s">
        <v>357</v>
      </c>
      <c r="G67" s="254">
        <f>D6-G66-G59</f>
        <v>1.8399999999999999</v>
      </c>
      <c r="H67" s="465" t="s">
        <v>435</v>
      </c>
    </row>
    <row r="68" spans="1:8" ht="10.35" customHeight="1"/>
    <row r="71" spans="1:8">
      <c r="A71" s="206" t="s">
        <v>388</v>
      </c>
    </row>
    <row r="72" spans="1:8" ht="16.2">
      <c r="A72" s="730" t="s">
        <v>436</v>
      </c>
      <c r="B72" s="730"/>
      <c r="C72" s="730"/>
      <c r="D72" s="730"/>
      <c r="E72" s="730"/>
      <c r="F72" s="730"/>
      <c r="G72" s="730"/>
      <c r="H72" s="730"/>
    </row>
    <row r="73" spans="1:8">
      <c r="A73" s="206" t="s">
        <v>390</v>
      </c>
    </row>
    <row r="75" spans="1:8">
      <c r="A75" s="766" t="s">
        <v>391</v>
      </c>
      <c r="B75" s="766"/>
      <c r="C75" s="766"/>
      <c r="D75" s="766"/>
      <c r="E75" s="766"/>
      <c r="F75" s="766"/>
      <c r="G75" s="766"/>
      <c r="H75" s="766"/>
    </row>
    <row r="76" spans="1:8">
      <c r="A76" s="766"/>
      <c r="B76" s="766"/>
      <c r="C76" s="766"/>
      <c r="D76" s="766"/>
      <c r="E76" s="766"/>
      <c r="F76" s="766"/>
      <c r="G76" s="766"/>
      <c r="H76" s="766"/>
    </row>
    <row r="77" spans="1:8">
      <c r="A77" s="766"/>
      <c r="B77" s="766"/>
      <c r="C77" s="766"/>
      <c r="D77" s="766"/>
      <c r="E77" s="766"/>
      <c r="F77" s="766"/>
      <c r="G77" s="766"/>
      <c r="H77" s="766"/>
    </row>
  </sheetData>
  <mergeCells count="74">
    <mergeCell ref="B65:D65"/>
    <mergeCell ref="A66:D66"/>
    <mergeCell ref="A67:D67"/>
    <mergeCell ref="A72:H72"/>
    <mergeCell ref="A75:H77"/>
    <mergeCell ref="A44:C44"/>
    <mergeCell ref="D44:H44"/>
    <mergeCell ref="A45:C45"/>
    <mergeCell ref="D45:H45"/>
    <mergeCell ref="A48:B50"/>
    <mergeCell ref="C48:H48"/>
    <mergeCell ref="C49:H49"/>
    <mergeCell ref="C50:H50"/>
    <mergeCell ref="B63:D63"/>
    <mergeCell ref="B64:D64"/>
    <mergeCell ref="A51:B52"/>
    <mergeCell ref="C51:H51"/>
    <mergeCell ref="C52:H52"/>
    <mergeCell ref="A55:F55"/>
    <mergeCell ref="A56:F56"/>
    <mergeCell ref="A58:F58"/>
    <mergeCell ref="A59:D59"/>
    <mergeCell ref="B60:D60"/>
    <mergeCell ref="B61:D61"/>
    <mergeCell ref="B62:D62"/>
    <mergeCell ref="A38:C38"/>
    <mergeCell ref="D38:H38"/>
    <mergeCell ref="A39:C39"/>
    <mergeCell ref="A40:F40"/>
    <mergeCell ref="A41:A43"/>
    <mergeCell ref="B41:H41"/>
    <mergeCell ref="B42:H42"/>
    <mergeCell ref="B43:H43"/>
    <mergeCell ref="D39:H39"/>
    <mergeCell ref="A34:F34"/>
    <mergeCell ref="A35:A37"/>
    <mergeCell ref="B35:H35"/>
    <mergeCell ref="B36:H36"/>
    <mergeCell ref="B37:H37"/>
    <mergeCell ref="A27:H27"/>
    <mergeCell ref="B28:F28"/>
    <mergeCell ref="B29:F29"/>
    <mergeCell ref="B31:F31"/>
    <mergeCell ref="A30:H30"/>
    <mergeCell ref="B25:F25"/>
    <mergeCell ref="B26:F26"/>
    <mergeCell ref="A16:D16"/>
    <mergeCell ref="E16:H16"/>
    <mergeCell ref="A18:H18"/>
    <mergeCell ref="A19:B19"/>
    <mergeCell ref="C19:H19"/>
    <mergeCell ref="A21:D21"/>
    <mergeCell ref="A22:A23"/>
    <mergeCell ref="B22:F23"/>
    <mergeCell ref="G22:H22"/>
    <mergeCell ref="A24:H24"/>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Normal="100" zoomScaleSheetLayoutView="106"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48</v>
      </c>
      <c r="B5" s="732"/>
      <c r="C5" s="732"/>
      <c r="D5" s="732"/>
      <c r="E5" s="732"/>
      <c r="F5" s="732"/>
      <c r="G5" s="732"/>
      <c r="H5" s="732"/>
    </row>
    <row r="6" spans="1:8" ht="17.399999999999999" customHeight="1">
      <c r="A6" s="780" t="s">
        <v>10</v>
      </c>
      <c r="B6" s="781"/>
      <c r="C6" s="781"/>
      <c r="D6" s="781">
        <v>5</v>
      </c>
      <c r="E6" s="781"/>
      <c r="F6" s="781"/>
      <c r="G6" s="781"/>
      <c r="H6" s="782"/>
    </row>
    <row r="7" spans="1:8" ht="17.399999999999999" customHeight="1">
      <c r="A7" s="780" t="s">
        <v>9</v>
      </c>
      <c r="B7" s="781"/>
      <c r="C7" s="781"/>
      <c r="D7" s="783" t="s">
        <v>818</v>
      </c>
      <c r="E7" s="783"/>
      <c r="F7" s="783"/>
      <c r="G7" s="783"/>
      <c r="H7" s="784"/>
    </row>
    <row r="8" spans="1:8" ht="17.399999999999999" customHeight="1">
      <c r="A8" s="780" t="s">
        <v>13</v>
      </c>
      <c r="B8" s="781"/>
      <c r="C8" s="781"/>
      <c r="D8" s="785" t="s">
        <v>329</v>
      </c>
      <c r="E8" s="785"/>
      <c r="F8" s="785"/>
      <c r="G8" s="785"/>
      <c r="H8" s="786"/>
    </row>
    <row r="9" spans="1:8" ht="17.399999999999999" customHeight="1">
      <c r="A9" s="780" t="s">
        <v>330</v>
      </c>
      <c r="B9" s="781"/>
      <c r="C9" s="781"/>
      <c r="D9" s="785" t="s">
        <v>553</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662</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7.5" customHeight="1">
      <c r="A19" s="790" t="s">
        <v>337</v>
      </c>
      <c r="B19" s="790"/>
      <c r="C19" s="791" t="s">
        <v>338</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27.6">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29.25" customHeight="1">
      <c r="A25" s="467" t="s">
        <v>819</v>
      </c>
      <c r="B25" s="792" t="s">
        <v>820</v>
      </c>
      <c r="C25" s="790"/>
      <c r="D25" s="790"/>
      <c r="E25" s="790"/>
      <c r="F25" s="956"/>
      <c r="G25" s="468" t="s">
        <v>821</v>
      </c>
      <c r="H25" s="250" t="s">
        <v>822</v>
      </c>
    </row>
    <row r="26" spans="1:8" ht="48.75" customHeight="1">
      <c r="A26" s="467" t="s">
        <v>823</v>
      </c>
      <c r="B26" s="792" t="s">
        <v>852</v>
      </c>
      <c r="C26" s="790"/>
      <c r="D26" s="790"/>
      <c r="E26" s="790"/>
      <c r="F26" s="956"/>
      <c r="G26" s="468" t="s">
        <v>824</v>
      </c>
      <c r="H26" s="250" t="s">
        <v>822</v>
      </c>
    </row>
    <row r="27" spans="1:8" ht="17.850000000000001" customHeight="1">
      <c r="A27" s="751" t="s">
        <v>255</v>
      </c>
      <c r="B27" s="794"/>
      <c r="C27" s="794"/>
      <c r="D27" s="794"/>
      <c r="E27" s="794"/>
      <c r="F27" s="794"/>
      <c r="G27" s="794"/>
      <c r="H27" s="752"/>
    </row>
    <row r="28" spans="1:8" ht="65.25" customHeight="1">
      <c r="A28" s="467" t="s">
        <v>825</v>
      </c>
      <c r="B28" s="791" t="s">
        <v>853</v>
      </c>
      <c r="C28" s="791"/>
      <c r="D28" s="791"/>
      <c r="E28" s="791"/>
      <c r="F28" s="791"/>
      <c r="G28" s="468" t="s">
        <v>190</v>
      </c>
      <c r="H28" s="250" t="s">
        <v>150</v>
      </c>
    </row>
    <row r="29" spans="1:8" ht="51" customHeight="1">
      <c r="A29" s="467" t="s">
        <v>826</v>
      </c>
      <c r="B29" s="791" t="s">
        <v>827</v>
      </c>
      <c r="C29" s="791"/>
      <c r="D29" s="791"/>
      <c r="E29" s="791"/>
      <c r="F29" s="791"/>
      <c r="G29" s="468" t="s">
        <v>215</v>
      </c>
      <c r="H29" s="250" t="s">
        <v>828</v>
      </c>
    </row>
    <row r="30" spans="1:8" ht="17.850000000000001" customHeight="1">
      <c r="A30" s="751" t="s">
        <v>352</v>
      </c>
      <c r="B30" s="794"/>
      <c r="C30" s="794"/>
      <c r="D30" s="794"/>
      <c r="E30" s="794"/>
      <c r="F30" s="794"/>
      <c r="G30" s="794"/>
      <c r="H30" s="752"/>
    </row>
    <row r="31" spans="1:8" ht="47.25" customHeight="1">
      <c r="A31" s="467" t="s">
        <v>829</v>
      </c>
      <c r="B31" s="791" t="s">
        <v>830</v>
      </c>
      <c r="C31" s="791"/>
      <c r="D31" s="791"/>
      <c r="E31" s="791"/>
      <c r="F31" s="791"/>
      <c r="G31" s="468" t="s">
        <v>831</v>
      </c>
      <c r="H31" s="250" t="s">
        <v>822</v>
      </c>
    </row>
    <row r="32" spans="1:8" ht="10.35" customHeight="1">
      <c r="A32" s="502"/>
      <c r="B32" s="502"/>
      <c r="C32" s="502"/>
      <c r="D32" s="502"/>
      <c r="E32" s="502"/>
      <c r="F32" s="502"/>
      <c r="G32" s="502"/>
      <c r="H32" s="502"/>
    </row>
    <row r="33" spans="1:8" ht="15" customHeight="1">
      <c r="A33" s="494" t="s">
        <v>355</v>
      </c>
      <c r="B33" s="502"/>
      <c r="C33" s="502"/>
      <c r="D33" s="502"/>
      <c r="E33" s="502"/>
      <c r="F33" s="502"/>
      <c r="G33" s="502"/>
      <c r="H33" s="502"/>
    </row>
    <row r="34" spans="1:8" s="334" customFormat="1" ht="17.850000000000001" customHeight="1">
      <c r="A34" s="795" t="s">
        <v>356</v>
      </c>
      <c r="B34" s="795"/>
      <c r="C34" s="795"/>
      <c r="D34" s="795"/>
      <c r="E34" s="795"/>
      <c r="F34" s="795"/>
      <c r="G34" s="242">
        <v>30</v>
      </c>
      <c r="H34" s="464" t="s">
        <v>357</v>
      </c>
    </row>
    <row r="35" spans="1:8" ht="39.9" customHeight="1">
      <c r="A35" s="796" t="s">
        <v>358</v>
      </c>
      <c r="B35" s="792" t="s">
        <v>832</v>
      </c>
      <c r="C35" s="790"/>
      <c r="D35" s="790"/>
      <c r="E35" s="790"/>
      <c r="F35" s="790"/>
      <c r="G35" s="790"/>
      <c r="H35" s="790"/>
    </row>
    <row r="36" spans="1:8" ht="39.9" customHeight="1">
      <c r="A36" s="754"/>
      <c r="B36" s="792" t="s">
        <v>833</v>
      </c>
      <c r="C36" s="790"/>
      <c r="D36" s="790"/>
      <c r="E36" s="790"/>
      <c r="F36" s="790"/>
      <c r="G36" s="790"/>
      <c r="H36" s="790"/>
    </row>
    <row r="37" spans="1:8" ht="25.5" customHeight="1">
      <c r="A37" s="754"/>
      <c r="B37" s="792" t="s">
        <v>834</v>
      </c>
      <c r="C37" s="790"/>
      <c r="D37" s="790"/>
      <c r="E37" s="790"/>
      <c r="F37" s="790"/>
      <c r="G37" s="790"/>
      <c r="H37" s="790"/>
    </row>
    <row r="38" spans="1:8" ht="51.75" customHeight="1">
      <c r="A38" s="754"/>
      <c r="B38" s="792" t="s">
        <v>835</v>
      </c>
      <c r="C38" s="790"/>
      <c r="D38" s="790"/>
      <c r="E38" s="790"/>
      <c r="F38" s="790"/>
      <c r="G38" s="790"/>
      <c r="H38" s="790"/>
    </row>
    <row r="39" spans="1:8" ht="58.5" customHeight="1">
      <c r="A39" s="754"/>
      <c r="B39" s="792" t="s">
        <v>836</v>
      </c>
      <c r="C39" s="790"/>
      <c r="D39" s="790"/>
      <c r="E39" s="790"/>
      <c r="F39" s="790"/>
      <c r="G39" s="790"/>
      <c r="H39" s="790"/>
    </row>
    <row r="40" spans="1:8" ht="39.9" customHeight="1">
      <c r="A40" s="754"/>
      <c r="B40" s="792" t="s">
        <v>837</v>
      </c>
      <c r="C40" s="790"/>
      <c r="D40" s="790"/>
      <c r="E40" s="790"/>
      <c r="F40" s="790"/>
      <c r="G40" s="790"/>
      <c r="H40" s="790"/>
    </row>
    <row r="41" spans="1:8" ht="19.5" customHeight="1">
      <c r="A41" s="755"/>
      <c r="B41" s="791" t="s">
        <v>838</v>
      </c>
      <c r="C41" s="791"/>
      <c r="D41" s="791"/>
      <c r="E41" s="791"/>
      <c r="F41" s="791"/>
      <c r="G41" s="791"/>
      <c r="H41" s="792"/>
    </row>
    <row r="42" spans="1:8" ht="18.75" customHeight="1">
      <c r="A42" s="797" t="s">
        <v>366</v>
      </c>
      <c r="B42" s="785"/>
      <c r="C42" s="785"/>
      <c r="D42" s="785" t="s">
        <v>854</v>
      </c>
      <c r="E42" s="785"/>
      <c r="F42" s="785"/>
      <c r="G42" s="785"/>
      <c r="H42" s="786"/>
    </row>
    <row r="43" spans="1:8" ht="33.9" customHeight="1">
      <c r="A43" s="798" t="s">
        <v>367</v>
      </c>
      <c r="B43" s="783"/>
      <c r="C43" s="783"/>
      <c r="D43" s="792" t="s">
        <v>839</v>
      </c>
      <c r="E43" s="790"/>
      <c r="F43" s="790"/>
      <c r="G43" s="790"/>
      <c r="H43" s="790"/>
    </row>
    <row r="44" spans="1:8" s="334" customFormat="1" ht="17.850000000000001" customHeight="1">
      <c r="A44" s="795" t="s">
        <v>368</v>
      </c>
      <c r="B44" s="795"/>
      <c r="C44" s="795"/>
      <c r="D44" s="795"/>
      <c r="E44" s="795"/>
      <c r="F44" s="795"/>
      <c r="G44" s="242">
        <v>30</v>
      </c>
      <c r="H44" s="464" t="s">
        <v>357</v>
      </c>
    </row>
    <row r="45" spans="1:8" ht="20.100000000000001" customHeight="1">
      <c r="A45" s="796" t="s">
        <v>358</v>
      </c>
      <c r="B45" s="799" t="s">
        <v>840</v>
      </c>
      <c r="C45" s="799"/>
      <c r="D45" s="799"/>
      <c r="E45" s="799"/>
      <c r="F45" s="799"/>
      <c r="G45" s="799"/>
      <c r="H45" s="800"/>
    </row>
    <row r="46" spans="1:8" ht="20.100000000000001" customHeight="1">
      <c r="A46" s="754"/>
      <c r="B46" s="784" t="s">
        <v>841</v>
      </c>
      <c r="C46" s="801"/>
      <c r="D46" s="801"/>
      <c r="E46" s="801"/>
      <c r="F46" s="801"/>
      <c r="G46" s="801"/>
      <c r="H46" s="801"/>
    </row>
    <row r="47" spans="1:8" ht="20.100000000000001" customHeight="1">
      <c r="A47" s="754"/>
      <c r="B47" s="784" t="s">
        <v>842</v>
      </c>
      <c r="C47" s="801"/>
      <c r="D47" s="801"/>
      <c r="E47" s="801"/>
      <c r="F47" s="801"/>
      <c r="G47" s="801"/>
      <c r="H47" s="801"/>
    </row>
    <row r="48" spans="1:8" ht="69" customHeight="1">
      <c r="A48" s="754"/>
      <c r="B48" s="783" t="s">
        <v>843</v>
      </c>
      <c r="C48" s="783"/>
      <c r="D48" s="783"/>
      <c r="E48" s="783"/>
      <c r="F48" s="783"/>
      <c r="G48" s="783"/>
      <c r="H48" s="784"/>
    </row>
    <row r="49" spans="1:8" ht="20.100000000000001" customHeight="1">
      <c r="A49" s="754"/>
      <c r="B49" s="784" t="s">
        <v>844</v>
      </c>
      <c r="C49" s="801"/>
      <c r="D49" s="801"/>
      <c r="E49" s="801"/>
      <c r="F49" s="801"/>
      <c r="G49" s="801"/>
      <c r="H49" s="801"/>
    </row>
    <row r="50" spans="1:8" ht="20.100000000000001" customHeight="1">
      <c r="A50" s="755"/>
      <c r="B50" s="759" t="s">
        <v>845</v>
      </c>
      <c r="C50" s="759"/>
      <c r="D50" s="759"/>
      <c r="E50" s="759"/>
      <c r="F50" s="759"/>
      <c r="G50" s="759"/>
      <c r="H50" s="760"/>
    </row>
    <row r="51" spans="1:8" ht="23.25" customHeight="1">
      <c r="A51" s="797" t="s">
        <v>366</v>
      </c>
      <c r="B51" s="785"/>
      <c r="C51" s="785"/>
      <c r="D51" s="785" t="s">
        <v>855</v>
      </c>
      <c r="E51" s="785"/>
      <c r="F51" s="785"/>
      <c r="G51" s="785"/>
      <c r="H51" s="786"/>
    </row>
    <row r="52" spans="1:8" ht="38.4" customHeight="1">
      <c r="A52" s="798" t="s">
        <v>367</v>
      </c>
      <c r="B52" s="783"/>
      <c r="C52" s="783"/>
      <c r="D52" s="792" t="s">
        <v>846</v>
      </c>
      <c r="E52" s="790"/>
      <c r="F52" s="790"/>
      <c r="G52" s="790"/>
      <c r="H52" s="790"/>
    </row>
    <row r="53" spans="1:8" ht="10.35" customHeight="1">
      <c r="A53" s="502"/>
      <c r="B53" s="502"/>
      <c r="C53" s="502"/>
      <c r="D53" s="502"/>
      <c r="E53" s="502"/>
      <c r="F53" s="502"/>
      <c r="G53" s="502"/>
      <c r="H53" s="502"/>
    </row>
    <row r="54" spans="1:8" ht="15" customHeight="1">
      <c r="A54" s="494" t="s">
        <v>369</v>
      </c>
      <c r="B54" s="502"/>
      <c r="C54" s="502"/>
      <c r="D54" s="502"/>
      <c r="E54" s="502"/>
      <c r="F54" s="502"/>
      <c r="G54" s="502"/>
      <c r="H54" s="502"/>
    </row>
    <row r="55" spans="1:8" ht="52.5" customHeight="1">
      <c r="A55" s="807" t="s">
        <v>370</v>
      </c>
      <c r="B55" s="780"/>
      <c r="C55" s="792" t="s">
        <v>847</v>
      </c>
      <c r="D55" s="790"/>
      <c r="E55" s="790"/>
      <c r="F55" s="790"/>
      <c r="G55" s="790"/>
      <c r="H55" s="790"/>
    </row>
    <row r="56" spans="1:8" ht="56.25" customHeight="1">
      <c r="A56" s="807"/>
      <c r="B56" s="780"/>
      <c r="C56" s="791" t="s">
        <v>848</v>
      </c>
      <c r="D56" s="791"/>
      <c r="E56" s="791"/>
      <c r="F56" s="791"/>
      <c r="G56" s="791"/>
      <c r="H56" s="792"/>
    </row>
    <row r="57" spans="1:8" ht="35.25" customHeight="1">
      <c r="A57" s="807"/>
      <c r="B57" s="780"/>
      <c r="C57" s="791" t="s">
        <v>849</v>
      </c>
      <c r="D57" s="791"/>
      <c r="E57" s="791"/>
      <c r="F57" s="791"/>
      <c r="G57" s="791"/>
      <c r="H57" s="792"/>
    </row>
    <row r="58" spans="1:8" ht="43.5" customHeight="1">
      <c r="A58" s="808" t="s">
        <v>373</v>
      </c>
      <c r="B58" s="809"/>
      <c r="C58" s="791" t="s">
        <v>850</v>
      </c>
      <c r="D58" s="791"/>
      <c r="E58" s="791"/>
      <c r="F58" s="791"/>
      <c r="G58" s="791"/>
      <c r="H58" s="792"/>
    </row>
    <row r="59" spans="1:8" ht="31.5" customHeight="1">
      <c r="A59" s="732"/>
      <c r="B59" s="810"/>
      <c r="C59" s="791" t="s">
        <v>851</v>
      </c>
      <c r="D59" s="791"/>
      <c r="E59" s="791"/>
      <c r="F59" s="791"/>
      <c r="G59" s="791"/>
      <c r="H59" s="792"/>
    </row>
    <row r="60" spans="1:8" ht="10.35" customHeight="1">
      <c r="A60" s="502"/>
      <c r="B60" s="502"/>
      <c r="C60" s="502"/>
      <c r="D60" s="502"/>
      <c r="E60" s="502"/>
      <c r="F60" s="502"/>
      <c r="G60" s="502"/>
      <c r="H60" s="502"/>
    </row>
    <row r="61" spans="1:8" ht="15" customHeight="1">
      <c r="A61" s="494" t="s">
        <v>375</v>
      </c>
      <c r="B61" s="494"/>
      <c r="C61" s="494"/>
      <c r="D61" s="494"/>
      <c r="E61" s="494"/>
      <c r="F61" s="494"/>
      <c r="G61" s="502"/>
      <c r="H61" s="502"/>
    </row>
    <row r="62" spans="1:8" ht="16.2">
      <c r="A62" s="807" t="s">
        <v>376</v>
      </c>
      <c r="B62" s="807"/>
      <c r="C62" s="807"/>
      <c r="D62" s="807"/>
      <c r="E62" s="807"/>
      <c r="F62" s="807"/>
      <c r="G62" s="251">
        <v>1</v>
      </c>
      <c r="H62" s="465" t="s">
        <v>435</v>
      </c>
    </row>
    <row r="63" spans="1:8" ht="16.2">
      <c r="A63" s="807" t="s">
        <v>378</v>
      </c>
      <c r="B63" s="807"/>
      <c r="C63" s="807"/>
      <c r="D63" s="807"/>
      <c r="E63" s="807"/>
      <c r="F63" s="807"/>
      <c r="G63" s="251">
        <v>4</v>
      </c>
      <c r="H63" s="465" t="s">
        <v>435</v>
      </c>
    </row>
    <row r="64" spans="1:8">
      <c r="A64" s="463"/>
      <c r="B64" s="463"/>
      <c r="C64" s="463"/>
      <c r="D64" s="463"/>
      <c r="E64" s="463"/>
      <c r="F64" s="463"/>
      <c r="G64" s="253"/>
      <c r="H64" s="465"/>
    </row>
    <row r="65" spans="1:8">
      <c r="A65" s="811" t="s">
        <v>379</v>
      </c>
      <c r="B65" s="811"/>
      <c r="C65" s="811"/>
      <c r="D65" s="811"/>
      <c r="E65" s="811"/>
      <c r="F65" s="811"/>
      <c r="G65" s="480"/>
      <c r="H65" s="253"/>
    </row>
    <row r="66" spans="1:8" ht="17.850000000000001" customHeight="1">
      <c r="A66" s="790" t="s">
        <v>380</v>
      </c>
      <c r="B66" s="790"/>
      <c r="C66" s="790"/>
      <c r="D66" s="790"/>
      <c r="E66" s="465">
        <f>SUM(E67:E72)</f>
        <v>68</v>
      </c>
      <c r="F66" s="465" t="s">
        <v>357</v>
      </c>
      <c r="G66" s="254">
        <f>E66/25</f>
        <v>2.72</v>
      </c>
      <c r="H66" s="465" t="s">
        <v>435</v>
      </c>
    </row>
    <row r="67" spans="1:8" ht="17.850000000000001" customHeight="1">
      <c r="A67" s="502" t="s">
        <v>12</v>
      </c>
      <c r="B67" s="807" t="s">
        <v>14</v>
      </c>
      <c r="C67" s="807"/>
      <c r="D67" s="807"/>
      <c r="E67" s="465">
        <v>30</v>
      </c>
      <c r="F67" s="465" t="s">
        <v>357</v>
      </c>
      <c r="G67" s="40"/>
      <c r="H67" s="471"/>
    </row>
    <row r="68" spans="1:8" ht="17.850000000000001" customHeight="1">
      <c r="A68" s="502"/>
      <c r="B68" s="807" t="s">
        <v>381</v>
      </c>
      <c r="C68" s="807"/>
      <c r="D68" s="807"/>
      <c r="E68" s="465">
        <v>30</v>
      </c>
      <c r="F68" s="465" t="s">
        <v>357</v>
      </c>
      <c r="G68" s="40"/>
      <c r="H68" s="471"/>
    </row>
    <row r="69" spans="1:8" ht="17.850000000000001" customHeight="1">
      <c r="A69" s="502"/>
      <c r="B69" s="807" t="s">
        <v>382</v>
      </c>
      <c r="C69" s="807"/>
      <c r="D69" s="807"/>
      <c r="E69" s="465">
        <v>4</v>
      </c>
      <c r="F69" s="465" t="s">
        <v>357</v>
      </c>
      <c r="G69" s="40"/>
      <c r="H69" s="471"/>
    </row>
    <row r="70" spans="1:8" ht="17.850000000000001" customHeight="1">
      <c r="A70" s="502"/>
      <c r="B70" s="807" t="s">
        <v>383</v>
      </c>
      <c r="C70" s="807"/>
      <c r="D70" s="807"/>
      <c r="E70" s="465">
        <v>0</v>
      </c>
      <c r="F70" s="465" t="s">
        <v>357</v>
      </c>
      <c r="G70" s="40"/>
      <c r="H70" s="471"/>
    </row>
    <row r="71" spans="1:8" ht="17.850000000000001" customHeight="1">
      <c r="A71" s="502"/>
      <c r="B71" s="807" t="s">
        <v>384</v>
      </c>
      <c r="C71" s="807"/>
      <c r="D71" s="807"/>
      <c r="E71" s="465">
        <v>0</v>
      </c>
      <c r="F71" s="465" t="s">
        <v>357</v>
      </c>
      <c r="G71" s="40"/>
      <c r="H71" s="471"/>
    </row>
    <row r="72" spans="1:8" ht="17.850000000000001" customHeight="1">
      <c r="A72" s="502"/>
      <c r="B72" s="807" t="s">
        <v>385</v>
      </c>
      <c r="C72" s="807"/>
      <c r="D72" s="807"/>
      <c r="E72" s="465">
        <v>4</v>
      </c>
      <c r="F72" s="465" t="s">
        <v>357</v>
      </c>
      <c r="G72" s="40"/>
      <c r="H72" s="471"/>
    </row>
    <row r="73" spans="1:8" ht="31.35" customHeight="1">
      <c r="A73" s="790" t="s">
        <v>386</v>
      </c>
      <c r="B73" s="790"/>
      <c r="C73" s="790"/>
      <c r="D73" s="790"/>
      <c r="E73" s="465">
        <v>0</v>
      </c>
      <c r="F73" s="465" t="s">
        <v>357</v>
      </c>
      <c r="G73" s="254">
        <v>0</v>
      </c>
      <c r="H73" s="465" t="s">
        <v>435</v>
      </c>
    </row>
    <row r="74" spans="1:8" ht="17.850000000000001" customHeight="1">
      <c r="A74" s="807" t="s">
        <v>387</v>
      </c>
      <c r="B74" s="807"/>
      <c r="C74" s="807"/>
      <c r="D74" s="807"/>
      <c r="E74" s="465">
        <f>G74*25</f>
        <v>56.999999999999993</v>
      </c>
      <c r="F74" s="465" t="s">
        <v>357</v>
      </c>
      <c r="G74" s="254">
        <f>D6-G73-G66</f>
        <v>2.2799999999999998</v>
      </c>
      <c r="H74" s="465" t="s">
        <v>435</v>
      </c>
    </row>
    <row r="75" spans="1:8" ht="10.35" customHeight="1"/>
    <row r="78" spans="1:8">
      <c r="A78" s="206" t="s">
        <v>388</v>
      </c>
    </row>
    <row r="79" spans="1:8" ht="16.2">
      <c r="A79" s="730" t="s">
        <v>436</v>
      </c>
      <c r="B79" s="730"/>
      <c r="C79" s="730"/>
      <c r="D79" s="730"/>
      <c r="E79" s="730"/>
      <c r="F79" s="730"/>
      <c r="G79" s="730"/>
      <c r="H79" s="730"/>
    </row>
    <row r="80" spans="1:8">
      <c r="A80" s="206" t="s">
        <v>390</v>
      </c>
    </row>
    <row r="82" spans="1:8">
      <c r="A82" s="766" t="s">
        <v>3040</v>
      </c>
      <c r="B82" s="766"/>
      <c r="C82" s="766"/>
      <c r="D82" s="766"/>
      <c r="E82" s="766"/>
      <c r="F82" s="766"/>
      <c r="G82" s="766"/>
      <c r="H82" s="766"/>
    </row>
    <row r="83" spans="1:8">
      <c r="A83" s="766"/>
      <c r="B83" s="766"/>
      <c r="C83" s="766"/>
      <c r="D83" s="766"/>
      <c r="E83" s="766"/>
      <c r="F83" s="766"/>
      <c r="G83" s="766"/>
      <c r="H83" s="766"/>
    </row>
    <row r="84" spans="1:8">
      <c r="A84" s="766"/>
      <c r="B84" s="766"/>
      <c r="C84" s="766"/>
      <c r="D84" s="766"/>
      <c r="E84" s="766"/>
      <c r="F84" s="766"/>
      <c r="G84" s="766"/>
      <c r="H84" s="766"/>
    </row>
  </sheetData>
  <mergeCells count="81">
    <mergeCell ref="A79:H79"/>
    <mergeCell ref="A82:H84"/>
    <mergeCell ref="B69:D69"/>
    <mergeCell ref="B70:D70"/>
    <mergeCell ref="B71:D71"/>
    <mergeCell ref="B72:D72"/>
    <mergeCell ref="A73:D73"/>
    <mergeCell ref="A74:D74"/>
    <mergeCell ref="B68:D68"/>
    <mergeCell ref="A55:B57"/>
    <mergeCell ref="C55:H55"/>
    <mergeCell ref="C56:H56"/>
    <mergeCell ref="C57:H57"/>
    <mergeCell ref="A58:B59"/>
    <mergeCell ref="C58:H58"/>
    <mergeCell ref="C59:H59"/>
    <mergeCell ref="A62:F62"/>
    <mergeCell ref="A63:F63"/>
    <mergeCell ref="A65:F65"/>
    <mergeCell ref="A66:D66"/>
    <mergeCell ref="B67:D67"/>
    <mergeCell ref="B49:H49"/>
    <mergeCell ref="B50:H50"/>
    <mergeCell ref="A51:C51"/>
    <mergeCell ref="D51:H51"/>
    <mergeCell ref="A52:C52"/>
    <mergeCell ref="D52:H52"/>
    <mergeCell ref="A45:A50"/>
    <mergeCell ref="B45:H45"/>
    <mergeCell ref="B46:H46"/>
    <mergeCell ref="B47:H47"/>
    <mergeCell ref="B48:H48"/>
    <mergeCell ref="A42:C42"/>
    <mergeCell ref="D42:H42"/>
    <mergeCell ref="A43:C43"/>
    <mergeCell ref="D43:H43"/>
    <mergeCell ref="A44:F44"/>
    <mergeCell ref="A34:F34"/>
    <mergeCell ref="A35:A41"/>
    <mergeCell ref="B35:H35"/>
    <mergeCell ref="B36:H36"/>
    <mergeCell ref="B37:H37"/>
    <mergeCell ref="B38:H38"/>
    <mergeCell ref="B39:H39"/>
    <mergeCell ref="B40:H40"/>
    <mergeCell ref="B41:H41"/>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Normal="100" zoomScaleSheetLayoutView="100"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50</v>
      </c>
      <c r="B5" s="732"/>
      <c r="C5" s="732"/>
      <c r="D5" s="732"/>
      <c r="E5" s="732"/>
      <c r="F5" s="732"/>
      <c r="G5" s="732"/>
      <c r="H5" s="732"/>
    </row>
    <row r="6" spans="1:8" ht="17.399999999999999" customHeight="1">
      <c r="A6" s="780" t="s">
        <v>10</v>
      </c>
      <c r="B6" s="781"/>
      <c r="C6" s="781"/>
      <c r="D6" s="781">
        <v>4</v>
      </c>
      <c r="E6" s="781"/>
      <c r="F6" s="781"/>
      <c r="G6" s="781"/>
      <c r="H6" s="782"/>
    </row>
    <row r="7" spans="1:8" ht="17.399999999999999" customHeight="1">
      <c r="A7" s="780" t="s">
        <v>9</v>
      </c>
      <c r="B7" s="781"/>
      <c r="C7" s="781"/>
      <c r="D7" s="783" t="s">
        <v>856</v>
      </c>
      <c r="E7" s="783"/>
      <c r="F7" s="783"/>
      <c r="G7" s="783"/>
      <c r="H7" s="784"/>
    </row>
    <row r="8" spans="1:8" ht="17.399999999999999" customHeight="1">
      <c r="A8" s="780" t="s">
        <v>13</v>
      </c>
      <c r="B8" s="781"/>
      <c r="C8" s="781"/>
      <c r="D8" s="785" t="s">
        <v>329</v>
      </c>
      <c r="E8" s="785"/>
      <c r="F8" s="785"/>
      <c r="G8" s="785"/>
      <c r="H8" s="786"/>
    </row>
    <row r="9" spans="1:8" ht="17.399999999999999" customHeight="1">
      <c r="A9" s="780" t="s">
        <v>330</v>
      </c>
      <c r="B9" s="781"/>
      <c r="C9" s="781"/>
      <c r="D9" s="785" t="s">
        <v>857</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662</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57" customHeight="1">
      <c r="A19" s="790" t="s">
        <v>337</v>
      </c>
      <c r="B19" s="790"/>
      <c r="C19" s="791" t="s">
        <v>858</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45.75"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87.75" customHeight="1">
      <c r="A25" s="467" t="s">
        <v>859</v>
      </c>
      <c r="B25" s="791" t="s">
        <v>860</v>
      </c>
      <c r="C25" s="791"/>
      <c r="D25" s="791"/>
      <c r="E25" s="791"/>
      <c r="F25" s="791"/>
      <c r="G25" s="468" t="s">
        <v>171</v>
      </c>
      <c r="H25" s="250" t="s">
        <v>173</v>
      </c>
    </row>
    <row r="26" spans="1:8" ht="53.25" customHeight="1">
      <c r="A26" s="467" t="s">
        <v>861</v>
      </c>
      <c r="B26" s="791" t="s">
        <v>862</v>
      </c>
      <c r="C26" s="791"/>
      <c r="D26" s="791"/>
      <c r="E26" s="791"/>
      <c r="F26" s="791"/>
      <c r="G26" s="468" t="s">
        <v>863</v>
      </c>
      <c r="H26" s="250" t="s">
        <v>150</v>
      </c>
    </row>
    <row r="27" spans="1:8" ht="105" customHeight="1">
      <c r="A27" s="467" t="s">
        <v>864</v>
      </c>
      <c r="B27" s="792" t="s">
        <v>865</v>
      </c>
      <c r="C27" s="790"/>
      <c r="D27" s="790"/>
      <c r="E27" s="790"/>
      <c r="F27" s="956"/>
      <c r="G27" s="468" t="s">
        <v>866</v>
      </c>
      <c r="H27" s="250" t="s">
        <v>150</v>
      </c>
    </row>
    <row r="28" spans="1:8" ht="17.850000000000001" customHeight="1">
      <c r="A28" s="751" t="s">
        <v>255</v>
      </c>
      <c r="B28" s="794"/>
      <c r="C28" s="794"/>
      <c r="D28" s="794"/>
      <c r="E28" s="794"/>
      <c r="F28" s="794"/>
      <c r="G28" s="794"/>
      <c r="H28" s="752"/>
    </row>
    <row r="29" spans="1:8" ht="114" customHeight="1">
      <c r="A29" s="467" t="s">
        <v>867</v>
      </c>
      <c r="B29" s="791" t="s">
        <v>868</v>
      </c>
      <c r="C29" s="791"/>
      <c r="D29" s="791"/>
      <c r="E29" s="791"/>
      <c r="F29" s="791"/>
      <c r="G29" s="468" t="s">
        <v>869</v>
      </c>
      <c r="H29" s="250" t="s">
        <v>870</v>
      </c>
    </row>
    <row r="30" spans="1:8" ht="90.75" customHeight="1">
      <c r="A30" s="467" t="s">
        <v>871</v>
      </c>
      <c r="B30" s="791" t="s">
        <v>872</v>
      </c>
      <c r="C30" s="791"/>
      <c r="D30" s="791"/>
      <c r="E30" s="791"/>
      <c r="F30" s="791"/>
      <c r="G30" s="468" t="s">
        <v>869</v>
      </c>
      <c r="H30" s="250" t="s">
        <v>870</v>
      </c>
    </row>
    <row r="31" spans="1:8" ht="72.75" customHeight="1">
      <c r="A31" s="467" t="s">
        <v>873</v>
      </c>
      <c r="B31" s="792" t="s">
        <v>874</v>
      </c>
      <c r="C31" s="790"/>
      <c r="D31" s="790"/>
      <c r="E31" s="790"/>
      <c r="F31" s="956"/>
      <c r="G31" s="468" t="s">
        <v>875</v>
      </c>
      <c r="H31" s="250" t="s">
        <v>173</v>
      </c>
    </row>
    <row r="32" spans="1:8" ht="17.850000000000001" customHeight="1">
      <c r="A32" s="751" t="s">
        <v>352</v>
      </c>
      <c r="B32" s="794"/>
      <c r="C32" s="794"/>
      <c r="D32" s="794"/>
      <c r="E32" s="794"/>
      <c r="F32" s="794"/>
      <c r="G32" s="794"/>
      <c r="H32" s="752"/>
    </row>
    <row r="33" spans="1:8" ht="139.5" customHeight="1">
      <c r="A33" s="467" t="s">
        <v>876</v>
      </c>
      <c r="B33" s="791" t="s">
        <v>895</v>
      </c>
      <c r="C33" s="791"/>
      <c r="D33" s="791"/>
      <c r="E33" s="791"/>
      <c r="F33" s="791"/>
      <c r="G33" s="468" t="s">
        <v>877</v>
      </c>
      <c r="H33" s="250" t="s">
        <v>870</v>
      </c>
    </row>
    <row r="34" spans="1:8" ht="10.35" customHeight="1">
      <c r="A34" s="502"/>
      <c r="B34" s="502"/>
      <c r="C34" s="502"/>
      <c r="D34" s="502"/>
      <c r="E34" s="502"/>
      <c r="F34" s="502"/>
      <c r="G34" s="502"/>
      <c r="H34" s="502"/>
    </row>
    <row r="35" spans="1:8" ht="15" customHeight="1">
      <c r="A35" s="494" t="s">
        <v>355</v>
      </c>
      <c r="B35" s="502"/>
      <c r="C35" s="502"/>
      <c r="D35" s="502"/>
      <c r="E35" s="502"/>
      <c r="F35" s="502"/>
      <c r="G35" s="502"/>
      <c r="H35" s="502"/>
    </row>
    <row r="36" spans="1:8" s="334" customFormat="1" ht="17.850000000000001" customHeight="1">
      <c r="A36" s="795" t="s">
        <v>356</v>
      </c>
      <c r="B36" s="795"/>
      <c r="C36" s="795"/>
      <c r="D36" s="795"/>
      <c r="E36" s="795"/>
      <c r="F36" s="795"/>
      <c r="G36" s="242">
        <v>20</v>
      </c>
      <c r="H36" s="464" t="s">
        <v>357</v>
      </c>
    </row>
    <row r="37" spans="1:8" ht="54.75" customHeight="1">
      <c r="A37" s="796" t="s">
        <v>358</v>
      </c>
      <c r="B37" s="791" t="s">
        <v>878</v>
      </c>
      <c r="C37" s="791"/>
      <c r="D37" s="791"/>
      <c r="E37" s="791"/>
      <c r="F37" s="791"/>
      <c r="G37" s="791"/>
      <c r="H37" s="792"/>
    </row>
    <row r="38" spans="1:8" ht="43.5" customHeight="1">
      <c r="A38" s="754"/>
      <c r="B38" s="791" t="s">
        <v>879</v>
      </c>
      <c r="C38" s="791"/>
      <c r="D38" s="791"/>
      <c r="E38" s="791"/>
      <c r="F38" s="791"/>
      <c r="G38" s="791"/>
      <c r="H38" s="792"/>
    </row>
    <row r="39" spans="1:8" ht="69.75" customHeight="1">
      <c r="A39" s="754"/>
      <c r="B39" s="791" t="s">
        <v>880</v>
      </c>
      <c r="C39" s="791"/>
      <c r="D39" s="791"/>
      <c r="E39" s="791"/>
      <c r="F39" s="791"/>
      <c r="G39" s="791"/>
      <c r="H39" s="792"/>
    </row>
    <row r="40" spans="1:8" ht="45.75" customHeight="1">
      <c r="A40" s="754"/>
      <c r="B40" s="791" t="s">
        <v>881</v>
      </c>
      <c r="C40" s="791"/>
      <c r="D40" s="791"/>
      <c r="E40" s="791"/>
      <c r="F40" s="791"/>
      <c r="G40" s="791"/>
      <c r="H40" s="792"/>
    </row>
    <row r="41" spans="1:8" ht="69.75" customHeight="1">
      <c r="A41" s="754"/>
      <c r="B41" s="791" t="s">
        <v>882</v>
      </c>
      <c r="C41" s="791"/>
      <c r="D41" s="791"/>
      <c r="E41" s="791"/>
      <c r="F41" s="791"/>
      <c r="G41" s="791"/>
      <c r="H41" s="792"/>
    </row>
    <row r="42" spans="1:8" ht="39.9" customHeight="1">
      <c r="A42" s="754"/>
      <c r="B42" s="792" t="s">
        <v>883</v>
      </c>
      <c r="C42" s="790"/>
      <c r="D42" s="790"/>
      <c r="E42" s="790"/>
      <c r="F42" s="790"/>
      <c r="G42" s="790"/>
      <c r="H42" s="790"/>
    </row>
    <row r="43" spans="1:8" ht="66.75" customHeight="1">
      <c r="A43" s="755"/>
      <c r="B43" s="791" t="s">
        <v>884</v>
      </c>
      <c r="C43" s="791"/>
      <c r="D43" s="791"/>
      <c r="E43" s="791"/>
      <c r="F43" s="791"/>
      <c r="G43" s="791"/>
      <c r="H43" s="792"/>
    </row>
    <row r="44" spans="1:8" ht="23.25" customHeight="1">
      <c r="A44" s="797" t="s">
        <v>366</v>
      </c>
      <c r="B44" s="785"/>
      <c r="C44" s="785"/>
      <c r="D44" s="785" t="s">
        <v>896</v>
      </c>
      <c r="E44" s="785"/>
      <c r="F44" s="785"/>
      <c r="G44" s="785"/>
      <c r="H44" s="786"/>
    </row>
    <row r="45" spans="1:8" ht="44.25" customHeight="1">
      <c r="A45" s="798" t="s">
        <v>367</v>
      </c>
      <c r="B45" s="783"/>
      <c r="C45" s="783"/>
      <c r="D45" s="792" t="s">
        <v>897</v>
      </c>
      <c r="E45" s="790"/>
      <c r="F45" s="790"/>
      <c r="G45" s="790"/>
      <c r="H45" s="790"/>
    </row>
    <row r="46" spans="1:8" s="334" customFormat="1" ht="17.850000000000001" customHeight="1">
      <c r="A46" s="795" t="s">
        <v>368</v>
      </c>
      <c r="B46" s="795"/>
      <c r="C46" s="795"/>
      <c r="D46" s="795"/>
      <c r="E46" s="795"/>
      <c r="F46" s="795"/>
      <c r="G46" s="242">
        <v>25</v>
      </c>
      <c r="H46" s="464" t="s">
        <v>357</v>
      </c>
    </row>
    <row r="47" spans="1:8" ht="53.25" customHeight="1">
      <c r="A47" s="796" t="s">
        <v>358</v>
      </c>
      <c r="B47" s="799" t="s">
        <v>885</v>
      </c>
      <c r="C47" s="799"/>
      <c r="D47" s="799"/>
      <c r="E47" s="799"/>
      <c r="F47" s="799"/>
      <c r="G47" s="799"/>
      <c r="H47" s="800"/>
    </row>
    <row r="48" spans="1:8" ht="73.5" customHeight="1">
      <c r="A48" s="754"/>
      <c r="B48" s="784" t="s">
        <v>886</v>
      </c>
      <c r="C48" s="801"/>
      <c r="D48" s="801"/>
      <c r="E48" s="801"/>
      <c r="F48" s="801"/>
      <c r="G48" s="801"/>
      <c r="H48" s="801"/>
    </row>
    <row r="49" spans="1:8" ht="55.5" customHeight="1">
      <c r="A49" s="754"/>
      <c r="B49" s="784" t="s">
        <v>887</v>
      </c>
      <c r="C49" s="801"/>
      <c r="D49" s="801"/>
      <c r="E49" s="801"/>
      <c r="F49" s="801"/>
      <c r="G49" s="801"/>
      <c r="H49" s="801"/>
    </row>
    <row r="50" spans="1:8" ht="88.5" customHeight="1">
      <c r="A50" s="754"/>
      <c r="B50" s="783" t="s">
        <v>888</v>
      </c>
      <c r="C50" s="783"/>
      <c r="D50" s="783"/>
      <c r="E50" s="783"/>
      <c r="F50" s="783"/>
      <c r="G50" s="783"/>
      <c r="H50" s="784"/>
    </row>
    <row r="51" spans="1:8" ht="77.25" customHeight="1">
      <c r="A51" s="755"/>
      <c r="B51" s="759" t="s">
        <v>889</v>
      </c>
      <c r="C51" s="759"/>
      <c r="D51" s="759"/>
      <c r="E51" s="759"/>
      <c r="F51" s="759"/>
      <c r="G51" s="759"/>
      <c r="H51" s="760"/>
    </row>
    <row r="52" spans="1:8" ht="20.25" customHeight="1">
      <c r="A52" s="797" t="s">
        <v>366</v>
      </c>
      <c r="B52" s="785"/>
      <c r="C52" s="785"/>
      <c r="D52" s="785" t="s">
        <v>898</v>
      </c>
      <c r="E52" s="785"/>
      <c r="F52" s="785"/>
      <c r="G52" s="785"/>
      <c r="H52" s="786"/>
    </row>
    <row r="53" spans="1:8" ht="45" customHeight="1">
      <c r="A53" s="798" t="s">
        <v>367</v>
      </c>
      <c r="B53" s="783"/>
      <c r="C53" s="783"/>
      <c r="D53" s="783" t="s">
        <v>890</v>
      </c>
      <c r="E53" s="783"/>
      <c r="F53" s="783"/>
      <c r="G53" s="783"/>
      <c r="H53" s="784"/>
    </row>
    <row r="54" spans="1:8" ht="10.35" customHeight="1">
      <c r="A54" s="502"/>
      <c r="B54" s="502"/>
      <c r="C54" s="502"/>
      <c r="D54" s="502"/>
      <c r="E54" s="502"/>
      <c r="F54" s="502"/>
      <c r="G54" s="502"/>
      <c r="H54" s="502"/>
    </row>
    <row r="55" spans="1:8" ht="15" customHeight="1">
      <c r="A55" s="494" t="s">
        <v>369</v>
      </c>
      <c r="B55" s="502"/>
      <c r="C55" s="502"/>
      <c r="D55" s="502"/>
      <c r="E55" s="502"/>
      <c r="F55" s="502"/>
      <c r="G55" s="502"/>
      <c r="H55" s="502"/>
    </row>
    <row r="56" spans="1:8" ht="27" customHeight="1">
      <c r="A56" s="807" t="s">
        <v>370</v>
      </c>
      <c r="B56" s="780"/>
      <c r="C56" s="792" t="s">
        <v>899</v>
      </c>
      <c r="D56" s="790"/>
      <c r="E56" s="790"/>
      <c r="F56" s="790"/>
      <c r="G56" s="790"/>
      <c r="H56" s="790"/>
    </row>
    <row r="57" spans="1:8" ht="27" customHeight="1">
      <c r="A57" s="807"/>
      <c r="B57" s="780"/>
      <c r="C57" s="791" t="s">
        <v>891</v>
      </c>
      <c r="D57" s="791"/>
      <c r="E57" s="791"/>
      <c r="F57" s="791"/>
      <c r="G57" s="791"/>
      <c r="H57" s="792"/>
    </row>
    <row r="58" spans="1:8" ht="30" customHeight="1">
      <c r="A58" s="807"/>
      <c r="B58" s="780"/>
      <c r="C58" s="791" t="s">
        <v>892</v>
      </c>
      <c r="D58" s="791"/>
      <c r="E58" s="791"/>
      <c r="F58" s="791"/>
      <c r="G58" s="791"/>
      <c r="H58" s="792"/>
    </row>
    <row r="59" spans="1:8" ht="27" customHeight="1">
      <c r="A59" s="808" t="s">
        <v>373</v>
      </c>
      <c r="B59" s="809"/>
      <c r="C59" s="791" t="s">
        <v>893</v>
      </c>
      <c r="D59" s="791"/>
      <c r="E59" s="791"/>
      <c r="F59" s="791"/>
      <c r="G59" s="791"/>
      <c r="H59" s="792"/>
    </row>
    <row r="60" spans="1:8" ht="33" customHeight="1">
      <c r="A60" s="732"/>
      <c r="B60" s="810"/>
      <c r="C60" s="791" t="s">
        <v>894</v>
      </c>
      <c r="D60" s="791"/>
      <c r="E60" s="791"/>
      <c r="F60" s="791"/>
      <c r="G60" s="791"/>
      <c r="H60" s="792"/>
    </row>
    <row r="61" spans="1:8" ht="10.35" customHeight="1">
      <c r="A61" s="502"/>
      <c r="B61" s="502"/>
      <c r="C61" s="502"/>
      <c r="D61" s="502"/>
      <c r="E61" s="502"/>
      <c r="F61" s="502"/>
      <c r="G61" s="502"/>
      <c r="H61" s="502"/>
    </row>
    <row r="62" spans="1:8" ht="15" customHeight="1">
      <c r="A62" s="494" t="s">
        <v>375</v>
      </c>
      <c r="B62" s="494"/>
      <c r="C62" s="494"/>
      <c r="D62" s="494"/>
      <c r="E62" s="494"/>
      <c r="F62" s="494"/>
      <c r="G62" s="502"/>
      <c r="H62" s="502"/>
    </row>
    <row r="63" spans="1:8" ht="16.2">
      <c r="A63" s="807" t="s">
        <v>376</v>
      </c>
      <c r="B63" s="807"/>
      <c r="C63" s="807"/>
      <c r="D63" s="807"/>
      <c r="E63" s="807"/>
      <c r="F63" s="807"/>
      <c r="G63" s="251">
        <v>0.5</v>
      </c>
      <c r="H63" s="465" t="s">
        <v>435</v>
      </c>
    </row>
    <row r="64" spans="1:8" ht="16.2">
      <c r="A64" s="807" t="s">
        <v>378</v>
      </c>
      <c r="B64" s="807"/>
      <c r="C64" s="807"/>
      <c r="D64" s="807"/>
      <c r="E64" s="807"/>
      <c r="F64" s="807"/>
      <c r="G64" s="251">
        <v>3.5</v>
      </c>
      <c r="H64" s="465" t="s">
        <v>435</v>
      </c>
    </row>
    <row r="65" spans="1:8">
      <c r="A65" s="463"/>
      <c r="B65" s="463"/>
      <c r="C65" s="463"/>
      <c r="D65" s="463"/>
      <c r="E65" s="463"/>
      <c r="F65" s="463"/>
      <c r="G65" s="253"/>
      <c r="H65" s="465"/>
    </row>
    <row r="66" spans="1:8">
      <c r="A66" s="811" t="s">
        <v>379</v>
      </c>
      <c r="B66" s="811"/>
      <c r="C66" s="811"/>
      <c r="D66" s="811"/>
      <c r="E66" s="811"/>
      <c r="F66" s="811"/>
      <c r="G66" s="480"/>
      <c r="H66" s="253"/>
    </row>
    <row r="67" spans="1:8" ht="17.850000000000001" customHeight="1">
      <c r="A67" s="790" t="s">
        <v>380</v>
      </c>
      <c r="B67" s="790"/>
      <c r="C67" s="790"/>
      <c r="D67" s="790"/>
      <c r="E67" s="465">
        <f>SUM(E68:E73)</f>
        <v>50</v>
      </c>
      <c r="F67" s="465" t="s">
        <v>357</v>
      </c>
      <c r="G67" s="254">
        <f>E67/25</f>
        <v>2</v>
      </c>
      <c r="H67" s="465" t="s">
        <v>435</v>
      </c>
    </row>
    <row r="68" spans="1:8" ht="17.850000000000001" customHeight="1">
      <c r="A68" s="502" t="s">
        <v>12</v>
      </c>
      <c r="B68" s="807" t="s">
        <v>14</v>
      </c>
      <c r="C68" s="807"/>
      <c r="D68" s="807"/>
      <c r="E68" s="465">
        <v>20</v>
      </c>
      <c r="F68" s="465" t="s">
        <v>357</v>
      </c>
      <c r="G68" s="40"/>
      <c r="H68" s="471"/>
    </row>
    <row r="69" spans="1:8" ht="17.850000000000001" customHeight="1">
      <c r="A69" s="502"/>
      <c r="B69" s="807" t="s">
        <v>381</v>
      </c>
      <c r="C69" s="807"/>
      <c r="D69" s="807"/>
      <c r="E69" s="465">
        <v>25</v>
      </c>
      <c r="F69" s="465" t="s">
        <v>357</v>
      </c>
      <c r="G69" s="40"/>
      <c r="H69" s="471"/>
    </row>
    <row r="70" spans="1:8" ht="17.850000000000001" customHeight="1">
      <c r="A70" s="502"/>
      <c r="B70" s="807" t="s">
        <v>382</v>
      </c>
      <c r="C70" s="807"/>
      <c r="D70" s="807"/>
      <c r="E70" s="465">
        <v>2</v>
      </c>
      <c r="F70" s="465" t="s">
        <v>357</v>
      </c>
      <c r="G70" s="40"/>
      <c r="H70" s="471"/>
    </row>
    <row r="71" spans="1:8" ht="17.850000000000001" customHeight="1">
      <c r="A71" s="502"/>
      <c r="B71" s="807" t="s">
        <v>383</v>
      </c>
      <c r="C71" s="807"/>
      <c r="D71" s="807"/>
      <c r="E71" s="465">
        <v>0</v>
      </c>
      <c r="F71" s="465" t="s">
        <v>357</v>
      </c>
      <c r="G71" s="40"/>
      <c r="H71" s="471"/>
    </row>
    <row r="72" spans="1:8" ht="17.850000000000001" customHeight="1">
      <c r="A72" s="502"/>
      <c r="B72" s="807" t="s">
        <v>384</v>
      </c>
      <c r="C72" s="807"/>
      <c r="D72" s="807"/>
      <c r="E72" s="465">
        <v>0</v>
      </c>
      <c r="F72" s="465" t="s">
        <v>357</v>
      </c>
      <c r="G72" s="40"/>
      <c r="H72" s="471"/>
    </row>
    <row r="73" spans="1:8" ht="17.850000000000001" customHeight="1">
      <c r="A73" s="502"/>
      <c r="B73" s="807" t="s">
        <v>385</v>
      </c>
      <c r="C73" s="807"/>
      <c r="D73" s="807"/>
      <c r="E73" s="465">
        <v>3</v>
      </c>
      <c r="F73" s="465" t="s">
        <v>357</v>
      </c>
      <c r="G73" s="40"/>
      <c r="H73" s="471"/>
    </row>
    <row r="74" spans="1:8" ht="31.35" customHeight="1">
      <c r="A74" s="790" t="s">
        <v>386</v>
      </c>
      <c r="B74" s="790"/>
      <c r="C74" s="790"/>
      <c r="D74" s="790"/>
      <c r="E74" s="465">
        <v>0</v>
      </c>
      <c r="F74" s="465" t="s">
        <v>357</v>
      </c>
      <c r="G74" s="254">
        <v>0</v>
      </c>
      <c r="H74" s="465" t="s">
        <v>435</v>
      </c>
    </row>
    <row r="75" spans="1:8" ht="17.850000000000001" customHeight="1">
      <c r="A75" s="807" t="s">
        <v>387</v>
      </c>
      <c r="B75" s="807"/>
      <c r="C75" s="807"/>
      <c r="D75" s="807"/>
      <c r="E75" s="465">
        <f>G75*25</f>
        <v>50</v>
      </c>
      <c r="F75" s="465" t="s">
        <v>357</v>
      </c>
      <c r="G75" s="254">
        <f>D6-G74-G67</f>
        <v>2</v>
      </c>
      <c r="H75" s="465" t="s">
        <v>435</v>
      </c>
    </row>
    <row r="76" spans="1:8" ht="10.35" customHeight="1"/>
    <row r="79" spans="1:8">
      <c r="A79" s="206" t="s">
        <v>388</v>
      </c>
    </row>
    <row r="80" spans="1:8" ht="16.2">
      <c r="A80" s="730" t="s">
        <v>436</v>
      </c>
      <c r="B80" s="730"/>
      <c r="C80" s="730"/>
      <c r="D80" s="730"/>
      <c r="E80" s="730"/>
      <c r="F80" s="730"/>
      <c r="G80" s="730"/>
      <c r="H80" s="730"/>
    </row>
    <row r="81" spans="1:8">
      <c r="A81" s="206" t="s">
        <v>390</v>
      </c>
    </row>
    <row r="83" spans="1:8">
      <c r="A83" s="766"/>
      <c r="B83" s="766"/>
      <c r="C83" s="766"/>
      <c r="D83" s="766"/>
      <c r="E83" s="766"/>
      <c r="F83" s="766"/>
      <c r="G83" s="766"/>
      <c r="H83" s="766"/>
    </row>
    <row r="84" spans="1:8">
      <c r="A84" s="766"/>
      <c r="B84" s="766"/>
      <c r="C84" s="766"/>
      <c r="D84" s="766"/>
      <c r="E84" s="766"/>
      <c r="F84" s="766"/>
      <c r="G84" s="766"/>
      <c r="H84" s="766"/>
    </row>
    <row r="85" spans="1:8">
      <c r="A85" s="766"/>
      <c r="B85" s="766"/>
      <c r="C85" s="766"/>
      <c r="D85" s="766"/>
      <c r="E85" s="766"/>
      <c r="F85" s="766"/>
      <c r="G85" s="766"/>
      <c r="H85" s="766"/>
    </row>
  </sheetData>
  <mergeCells count="82">
    <mergeCell ref="B73:D73"/>
    <mergeCell ref="A74:D74"/>
    <mergeCell ref="A75:D75"/>
    <mergeCell ref="A80:H80"/>
    <mergeCell ref="A83:H85"/>
    <mergeCell ref="A52:C52"/>
    <mergeCell ref="D52:H52"/>
    <mergeCell ref="A53:C53"/>
    <mergeCell ref="D53:H53"/>
    <mergeCell ref="A56:B58"/>
    <mergeCell ref="C56:H56"/>
    <mergeCell ref="C57:H57"/>
    <mergeCell ref="C58:H58"/>
    <mergeCell ref="B71:D71"/>
    <mergeCell ref="B72:D72"/>
    <mergeCell ref="A59:B60"/>
    <mergeCell ref="C59:H59"/>
    <mergeCell ref="C60:H60"/>
    <mergeCell ref="A63:F63"/>
    <mergeCell ref="A64:F64"/>
    <mergeCell ref="A66:F66"/>
    <mergeCell ref="A67:D67"/>
    <mergeCell ref="B68:D68"/>
    <mergeCell ref="B69:D69"/>
    <mergeCell ref="B70:D70"/>
    <mergeCell ref="B49:H49"/>
    <mergeCell ref="B50:H50"/>
    <mergeCell ref="B51:H51"/>
    <mergeCell ref="B43:H43"/>
    <mergeCell ref="A44:C44"/>
    <mergeCell ref="D44:H44"/>
    <mergeCell ref="A45:C45"/>
    <mergeCell ref="A46:F46"/>
    <mergeCell ref="D45:H45"/>
    <mergeCell ref="A47:A51"/>
    <mergeCell ref="B47:H47"/>
    <mergeCell ref="B48:H48"/>
    <mergeCell ref="A32:H32"/>
    <mergeCell ref="B33:F33"/>
    <mergeCell ref="A36:F36"/>
    <mergeCell ref="A37:A43"/>
    <mergeCell ref="B37:H37"/>
    <mergeCell ref="B38:H38"/>
    <mergeCell ref="B39:H39"/>
    <mergeCell ref="B40:H40"/>
    <mergeCell ref="B41:H41"/>
    <mergeCell ref="B42:H42"/>
    <mergeCell ref="B31:F31"/>
    <mergeCell ref="A21:D21"/>
    <mergeCell ref="A22:A23"/>
    <mergeCell ref="B22:F23"/>
    <mergeCell ref="G22:H22"/>
    <mergeCell ref="A24:H24"/>
    <mergeCell ref="B25:F25"/>
    <mergeCell ref="B26:F26"/>
    <mergeCell ref="B27:F27"/>
    <mergeCell ref="A28:H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Normal="100" zoomScaleSheetLayoutView="95" workbookViewId="0"/>
  </sheetViews>
  <sheetFormatPr defaultColWidth="9.5546875" defaultRowHeight="13.8"/>
  <cols>
    <col min="1" max="1" width="8.5546875" style="56" customWidth="1"/>
    <col min="2" max="2" width="29.44140625" style="56" customWidth="1"/>
    <col min="3" max="3" width="42.5546875" style="56" customWidth="1"/>
    <col min="4" max="4" width="9.5546875" style="56"/>
    <col min="5" max="5" width="8.44140625" style="56" customWidth="1"/>
    <col min="6" max="6" width="3" style="58" customWidth="1"/>
    <col min="7" max="16384" width="9.5546875" style="58"/>
  </cols>
  <sheetData>
    <row r="1" spans="1:6" ht="18.899999999999999" customHeight="1">
      <c r="C1" s="57" t="s">
        <v>137</v>
      </c>
    </row>
    <row r="2" spans="1:6" s="65" customFormat="1" ht="14.4" customHeight="1">
      <c r="A2" s="62"/>
      <c r="B2" s="62"/>
      <c r="C2" s="63"/>
      <c r="D2" s="63"/>
      <c r="E2" s="63"/>
      <c r="F2" s="64"/>
    </row>
    <row r="3" spans="1:6" ht="14.4" customHeight="1">
      <c r="A3" s="270" t="s">
        <v>0</v>
      </c>
      <c r="B3" s="270"/>
      <c r="C3" s="60"/>
      <c r="D3" s="60"/>
      <c r="E3" s="60"/>
      <c r="F3" s="61"/>
    </row>
    <row r="4" spans="1:6" ht="14.4" customHeight="1">
      <c r="A4" s="6" t="s">
        <v>2</v>
      </c>
      <c r="B4" s="7"/>
      <c r="C4" s="60"/>
      <c r="D4" s="60"/>
      <c r="E4" s="60"/>
      <c r="F4" s="61"/>
    </row>
    <row r="5" spans="1:6" ht="14.4" customHeight="1">
      <c r="A5" s="6" t="s">
        <v>3</v>
      </c>
      <c r="B5" s="7"/>
      <c r="C5" s="60"/>
      <c r="D5" s="60"/>
      <c r="E5" s="60"/>
      <c r="F5" s="61"/>
    </row>
    <row r="6" spans="1:6">
      <c r="A6" s="6" t="s">
        <v>4</v>
      </c>
      <c r="B6" s="7"/>
      <c r="C6" s="63"/>
      <c r="D6" s="60"/>
      <c r="E6" s="60"/>
      <c r="F6" s="61"/>
    </row>
    <row r="7" spans="1:6">
      <c r="A7" s="8"/>
      <c r="B7" s="9"/>
      <c r="C7" s="59"/>
      <c r="D7" s="60"/>
      <c r="E7" s="60"/>
      <c r="F7" s="61"/>
    </row>
    <row r="8" spans="1:6" ht="14.4" customHeight="1">
      <c r="A8" s="63" t="s">
        <v>140</v>
      </c>
      <c r="B8" s="63"/>
      <c r="C8" s="63"/>
      <c r="D8" s="63"/>
      <c r="E8" s="63"/>
      <c r="F8" s="61"/>
    </row>
    <row r="9" spans="1:6" s="67" customFormat="1" ht="14.4" customHeight="1">
      <c r="A9" s="617" t="s">
        <v>141</v>
      </c>
      <c r="B9" s="618" t="s">
        <v>142</v>
      </c>
      <c r="C9" s="619"/>
      <c r="D9" s="622" t="s">
        <v>143</v>
      </c>
      <c r="E9" s="623"/>
      <c r="F9" s="66"/>
    </row>
    <row r="10" spans="1:6" s="67" customFormat="1" ht="28.5" customHeight="1">
      <c r="A10" s="617"/>
      <c r="B10" s="620"/>
      <c r="C10" s="621"/>
      <c r="D10" s="68" t="s">
        <v>144</v>
      </c>
      <c r="E10" s="69" t="s">
        <v>145</v>
      </c>
      <c r="F10" s="66"/>
    </row>
    <row r="11" spans="1:6" ht="17.850000000000001" customHeight="1">
      <c r="A11" s="613" t="s">
        <v>146</v>
      </c>
      <c r="B11" s="614"/>
      <c r="C11" s="614"/>
      <c r="D11" s="614"/>
      <c r="E11" s="615"/>
      <c r="F11" s="61"/>
    </row>
    <row r="12" spans="1:6" ht="29.1" customHeight="1">
      <c r="A12" s="70" t="s">
        <v>147</v>
      </c>
      <c r="B12" s="611" t="s">
        <v>148</v>
      </c>
      <c r="C12" s="612"/>
      <c r="D12" s="71" t="s">
        <v>149</v>
      </c>
      <c r="E12" s="72" t="s">
        <v>150</v>
      </c>
      <c r="F12" s="61"/>
    </row>
    <row r="13" spans="1:6" ht="39.9" customHeight="1">
      <c r="A13" s="70" t="s">
        <v>151</v>
      </c>
      <c r="B13" s="611" t="s">
        <v>152</v>
      </c>
      <c r="C13" s="612"/>
      <c r="D13" s="71" t="s">
        <v>153</v>
      </c>
      <c r="E13" s="72" t="s">
        <v>150</v>
      </c>
      <c r="F13" s="61"/>
    </row>
    <row r="14" spans="1:6" ht="39.9" customHeight="1">
      <c r="A14" s="70" t="s">
        <v>155</v>
      </c>
      <c r="B14" s="611" t="s">
        <v>156</v>
      </c>
      <c r="C14" s="612"/>
      <c r="D14" s="71" t="s">
        <v>149</v>
      </c>
      <c r="E14" s="72" t="s">
        <v>150</v>
      </c>
      <c r="F14" s="61"/>
    </row>
    <row r="15" spans="1:6" ht="39.9" customHeight="1">
      <c r="A15" s="70" t="s">
        <v>157</v>
      </c>
      <c r="B15" s="611" t="s">
        <v>158</v>
      </c>
      <c r="C15" s="612"/>
      <c r="D15" s="71" t="s">
        <v>149</v>
      </c>
      <c r="E15" s="22" t="s">
        <v>150</v>
      </c>
      <c r="F15" s="61"/>
    </row>
    <row r="16" spans="1:6" ht="39.9" customHeight="1">
      <c r="A16" s="70" t="s">
        <v>159</v>
      </c>
      <c r="B16" s="611" t="s">
        <v>160</v>
      </c>
      <c r="C16" s="612"/>
      <c r="D16" s="71" t="s">
        <v>149</v>
      </c>
      <c r="E16" s="72" t="s">
        <v>150</v>
      </c>
      <c r="F16" s="61"/>
    </row>
    <row r="17" spans="1:7" ht="39.9" customHeight="1">
      <c r="A17" s="70" t="s">
        <v>161</v>
      </c>
      <c r="B17" s="611" t="s">
        <v>162</v>
      </c>
      <c r="C17" s="612"/>
      <c r="D17" s="71" t="s">
        <v>149</v>
      </c>
      <c r="E17" s="72" t="s">
        <v>154</v>
      </c>
      <c r="F17" s="61"/>
    </row>
    <row r="18" spans="1:7" ht="39.9" customHeight="1">
      <c r="A18" s="70" t="s">
        <v>163</v>
      </c>
      <c r="B18" s="624" t="s">
        <v>164</v>
      </c>
      <c r="C18" s="625"/>
      <c r="D18" s="71" t="s">
        <v>149</v>
      </c>
      <c r="E18" s="72" t="s">
        <v>150</v>
      </c>
      <c r="F18" s="61"/>
    </row>
    <row r="19" spans="1:7" ht="39.9" customHeight="1">
      <c r="A19" s="70" t="s">
        <v>165</v>
      </c>
      <c r="B19" s="611" t="s">
        <v>166</v>
      </c>
      <c r="C19" s="612"/>
      <c r="D19" s="71" t="s">
        <v>149</v>
      </c>
      <c r="E19" s="72" t="s">
        <v>150</v>
      </c>
      <c r="F19" s="61"/>
    </row>
    <row r="20" spans="1:7" ht="39.9" customHeight="1">
      <c r="A20" s="70" t="s">
        <v>167</v>
      </c>
      <c r="B20" s="611" t="s">
        <v>168</v>
      </c>
      <c r="C20" s="612"/>
      <c r="D20" s="71" t="s">
        <v>149</v>
      </c>
      <c r="E20" s="72" t="s">
        <v>150</v>
      </c>
      <c r="F20" s="61"/>
    </row>
    <row r="21" spans="1:7" s="56" customFormat="1" ht="39.9" customHeight="1">
      <c r="A21" s="70" t="s">
        <v>169</v>
      </c>
      <c r="B21" s="611" t="s">
        <v>170</v>
      </c>
      <c r="C21" s="612"/>
      <c r="D21" s="71" t="s">
        <v>149</v>
      </c>
      <c r="E21" s="72" t="s">
        <v>150</v>
      </c>
      <c r="F21" s="60"/>
      <c r="G21" s="58"/>
    </row>
    <row r="22" spans="1:7" ht="39.9" customHeight="1">
      <c r="A22" s="70" t="s">
        <v>171</v>
      </c>
      <c r="B22" s="611" t="s">
        <v>172</v>
      </c>
      <c r="C22" s="612"/>
      <c r="D22" s="71" t="s">
        <v>153</v>
      </c>
      <c r="E22" s="72" t="s">
        <v>173</v>
      </c>
      <c r="F22" s="61"/>
    </row>
    <row r="23" spans="1:7" ht="39.9" customHeight="1">
      <c r="A23" s="70" t="s">
        <v>174</v>
      </c>
      <c r="B23" s="611" t="s">
        <v>175</v>
      </c>
      <c r="C23" s="612"/>
      <c r="D23" s="71" t="s">
        <v>153</v>
      </c>
      <c r="E23" s="72" t="s">
        <v>150</v>
      </c>
      <c r="F23" s="61"/>
    </row>
    <row r="24" spans="1:7" ht="39.9" customHeight="1">
      <c r="A24" s="70" t="s">
        <v>176</v>
      </c>
      <c r="B24" s="611" t="s">
        <v>177</v>
      </c>
      <c r="C24" s="612"/>
      <c r="D24" s="71" t="s">
        <v>149</v>
      </c>
      <c r="E24" s="72" t="s">
        <v>150</v>
      </c>
      <c r="F24" s="61"/>
    </row>
    <row r="25" spans="1:7" ht="39.9" customHeight="1">
      <c r="A25" s="70" t="s">
        <v>178</v>
      </c>
      <c r="B25" s="611" t="s">
        <v>179</v>
      </c>
      <c r="C25" s="612"/>
      <c r="D25" s="71" t="s">
        <v>153</v>
      </c>
      <c r="E25" s="72" t="s">
        <v>150</v>
      </c>
      <c r="F25" s="61"/>
    </row>
    <row r="26" spans="1:7" ht="39.9" customHeight="1">
      <c r="A26" s="70" t="s">
        <v>180</v>
      </c>
      <c r="B26" s="611" t="s">
        <v>181</v>
      </c>
      <c r="C26" s="612"/>
      <c r="D26" s="71" t="s">
        <v>153</v>
      </c>
      <c r="E26" s="72" t="s">
        <v>150</v>
      </c>
      <c r="F26" s="61"/>
    </row>
    <row r="27" spans="1:7" ht="39.9" customHeight="1">
      <c r="A27" s="70" t="s">
        <v>182</v>
      </c>
      <c r="B27" s="611" t="s">
        <v>183</v>
      </c>
      <c r="C27" s="612"/>
      <c r="D27" s="71" t="s">
        <v>153</v>
      </c>
      <c r="E27" s="72" t="s">
        <v>154</v>
      </c>
      <c r="F27" s="61"/>
    </row>
    <row r="28" spans="1:7" ht="39.9" customHeight="1">
      <c r="A28" s="70" t="s">
        <v>184</v>
      </c>
      <c r="B28" s="611" t="s">
        <v>185</v>
      </c>
      <c r="C28" s="612"/>
      <c r="D28" s="71" t="s">
        <v>149</v>
      </c>
      <c r="E28" s="72" t="s">
        <v>150</v>
      </c>
    </row>
    <row r="29" spans="1:7" ht="17.850000000000001" customHeight="1">
      <c r="A29" s="613" t="s">
        <v>186</v>
      </c>
      <c r="B29" s="614"/>
      <c r="C29" s="614"/>
      <c r="D29" s="614"/>
      <c r="E29" s="615"/>
      <c r="F29" s="61"/>
    </row>
    <row r="30" spans="1:7" ht="39.9" customHeight="1">
      <c r="A30" s="73" t="s">
        <v>187</v>
      </c>
      <c r="B30" s="611" t="s">
        <v>188</v>
      </c>
      <c r="C30" s="612"/>
      <c r="D30" s="71" t="s">
        <v>189</v>
      </c>
      <c r="E30" s="72" t="s">
        <v>150</v>
      </c>
      <c r="F30" s="61"/>
    </row>
    <row r="31" spans="1:7" ht="39.9" customHeight="1">
      <c r="A31" s="73" t="s">
        <v>190</v>
      </c>
      <c r="B31" s="611" t="s">
        <v>191</v>
      </c>
      <c r="C31" s="612"/>
      <c r="D31" s="71" t="s">
        <v>189</v>
      </c>
      <c r="E31" s="72" t="s">
        <v>150</v>
      </c>
      <c r="F31" s="61"/>
    </row>
    <row r="32" spans="1:7" ht="39.9" customHeight="1">
      <c r="A32" s="73" t="s">
        <v>192</v>
      </c>
      <c r="B32" s="611" t="s">
        <v>193</v>
      </c>
      <c r="C32" s="612"/>
      <c r="D32" s="71" t="s">
        <v>189</v>
      </c>
      <c r="E32" s="72" t="s">
        <v>154</v>
      </c>
      <c r="F32" s="61"/>
    </row>
    <row r="33" spans="1:6" ht="39.9" customHeight="1">
      <c r="A33" s="73" t="s">
        <v>194</v>
      </c>
      <c r="B33" s="611" t="s">
        <v>195</v>
      </c>
      <c r="C33" s="612"/>
      <c r="D33" s="71" t="s">
        <v>189</v>
      </c>
      <c r="E33" s="72" t="s">
        <v>154</v>
      </c>
      <c r="F33" s="61"/>
    </row>
    <row r="34" spans="1:6" ht="39.9" customHeight="1">
      <c r="A34" s="73" t="s">
        <v>196</v>
      </c>
      <c r="B34" s="611" t="s">
        <v>197</v>
      </c>
      <c r="C34" s="612"/>
      <c r="D34" s="71" t="s">
        <v>189</v>
      </c>
      <c r="E34" s="72" t="s">
        <v>154</v>
      </c>
      <c r="F34" s="61"/>
    </row>
    <row r="35" spans="1:6" ht="39.9" customHeight="1">
      <c r="A35" s="73" t="s">
        <v>198</v>
      </c>
      <c r="B35" s="611" t="s">
        <v>199</v>
      </c>
      <c r="C35" s="612"/>
      <c r="D35" s="71" t="s">
        <v>189</v>
      </c>
      <c r="E35" s="72" t="s">
        <v>154</v>
      </c>
      <c r="F35" s="61"/>
    </row>
    <row r="36" spans="1:6" ht="39.9" customHeight="1">
      <c r="A36" s="73" t="s">
        <v>200</v>
      </c>
      <c r="B36" s="611" t="s">
        <v>201</v>
      </c>
      <c r="C36" s="612"/>
      <c r="D36" s="71" t="s">
        <v>189</v>
      </c>
      <c r="E36" s="72" t="s">
        <v>150</v>
      </c>
      <c r="F36" s="61"/>
    </row>
    <row r="37" spans="1:6" ht="39.9" customHeight="1">
      <c r="A37" s="73" t="s">
        <v>202</v>
      </c>
      <c r="B37" s="611" t="s">
        <v>203</v>
      </c>
      <c r="C37" s="612"/>
      <c r="D37" s="71" t="s">
        <v>189</v>
      </c>
      <c r="E37" s="72" t="s">
        <v>150</v>
      </c>
      <c r="F37" s="61"/>
    </row>
    <row r="38" spans="1:6" ht="39.9" customHeight="1">
      <c r="A38" s="73" t="s">
        <v>204</v>
      </c>
      <c r="B38" s="611" t="s">
        <v>205</v>
      </c>
      <c r="C38" s="612"/>
      <c r="D38" s="71" t="s">
        <v>189</v>
      </c>
      <c r="E38" s="72" t="s">
        <v>154</v>
      </c>
      <c r="F38" s="61"/>
    </row>
    <row r="39" spans="1:6" ht="39.9" customHeight="1">
      <c r="A39" s="73" t="s">
        <v>206</v>
      </c>
      <c r="B39" s="611" t="s">
        <v>207</v>
      </c>
      <c r="C39" s="612"/>
      <c r="D39" s="71" t="s">
        <v>189</v>
      </c>
      <c r="E39" s="22" t="s">
        <v>208</v>
      </c>
      <c r="F39" s="61"/>
    </row>
    <row r="40" spans="1:6" ht="39.9" customHeight="1">
      <c r="A40" s="73" t="s">
        <v>209</v>
      </c>
      <c r="B40" s="611" t="s">
        <v>210</v>
      </c>
      <c r="C40" s="612"/>
      <c r="D40" s="71" t="s">
        <v>189</v>
      </c>
      <c r="E40" s="72" t="s">
        <v>150</v>
      </c>
      <c r="F40" s="61"/>
    </row>
    <row r="41" spans="1:6" ht="39.9" customHeight="1">
      <c r="A41" s="73" t="s">
        <v>211</v>
      </c>
      <c r="B41" s="611" t="s">
        <v>212</v>
      </c>
      <c r="C41" s="612"/>
      <c r="D41" s="71" t="s">
        <v>189</v>
      </c>
      <c r="E41" s="72" t="s">
        <v>150</v>
      </c>
      <c r="F41" s="61"/>
    </row>
    <row r="42" spans="1:6" ht="39.9" customHeight="1">
      <c r="A42" s="73" t="s">
        <v>213</v>
      </c>
      <c r="B42" s="611" t="s">
        <v>214</v>
      </c>
      <c r="C42" s="612"/>
      <c r="D42" s="71" t="s">
        <v>189</v>
      </c>
      <c r="E42" s="72" t="s">
        <v>150</v>
      </c>
      <c r="F42" s="61"/>
    </row>
    <row r="43" spans="1:6" ht="39.9" customHeight="1">
      <c r="A43" s="73" t="s">
        <v>215</v>
      </c>
      <c r="B43" s="616" t="s">
        <v>216</v>
      </c>
      <c r="C43" s="585"/>
      <c r="D43" s="71" t="s">
        <v>189</v>
      </c>
      <c r="E43" s="74" t="s">
        <v>173</v>
      </c>
      <c r="F43" s="61"/>
    </row>
    <row r="44" spans="1:6" ht="39.9" customHeight="1">
      <c r="A44" s="73" t="s">
        <v>217</v>
      </c>
      <c r="B44" s="611" t="s">
        <v>218</v>
      </c>
      <c r="C44" s="612"/>
      <c r="D44" s="71" t="s">
        <v>189</v>
      </c>
      <c r="E44" s="72" t="s">
        <v>150</v>
      </c>
      <c r="F44" s="61"/>
    </row>
    <row r="45" spans="1:6" ht="39.9" customHeight="1">
      <c r="A45" s="73" t="s">
        <v>219</v>
      </c>
      <c r="B45" s="611" t="s">
        <v>220</v>
      </c>
      <c r="C45" s="612"/>
      <c r="D45" s="71" t="s">
        <v>189</v>
      </c>
      <c r="E45" s="72" t="s">
        <v>150</v>
      </c>
      <c r="F45" s="61"/>
    </row>
    <row r="46" spans="1:6" ht="39.9" customHeight="1">
      <c r="A46" s="73" t="s">
        <v>221</v>
      </c>
      <c r="B46" s="611" t="s">
        <v>222</v>
      </c>
      <c r="C46" s="612"/>
      <c r="D46" s="71" t="s">
        <v>223</v>
      </c>
      <c r="E46" s="72" t="s">
        <v>150</v>
      </c>
      <c r="F46" s="61"/>
    </row>
    <row r="47" spans="1:6" ht="39.9" customHeight="1">
      <c r="A47" s="73" t="s">
        <v>224</v>
      </c>
      <c r="B47" s="611" t="s">
        <v>225</v>
      </c>
      <c r="C47" s="612"/>
      <c r="D47" s="71" t="s">
        <v>226</v>
      </c>
      <c r="E47" s="72" t="s">
        <v>150</v>
      </c>
      <c r="F47" s="61"/>
    </row>
    <row r="48" spans="1:6" ht="39.9" customHeight="1">
      <c r="A48" s="73" t="s">
        <v>227</v>
      </c>
      <c r="B48" s="611" t="s">
        <v>228</v>
      </c>
      <c r="C48" s="612"/>
      <c r="D48" s="71" t="s">
        <v>229</v>
      </c>
      <c r="E48" s="72" t="s">
        <v>150</v>
      </c>
      <c r="F48" s="61"/>
    </row>
    <row r="49" spans="1:5" ht="39.9" customHeight="1">
      <c r="A49" s="73" t="s">
        <v>230</v>
      </c>
      <c r="B49" s="611" t="s">
        <v>231</v>
      </c>
      <c r="C49" s="612"/>
      <c r="D49" s="71" t="s">
        <v>229</v>
      </c>
      <c r="E49" s="72" t="s">
        <v>154</v>
      </c>
    </row>
    <row r="50" spans="1:5" ht="17.850000000000001" customHeight="1">
      <c r="A50" s="613" t="s">
        <v>232</v>
      </c>
      <c r="B50" s="614"/>
      <c r="C50" s="614"/>
      <c r="D50" s="614"/>
      <c r="E50" s="615"/>
    </row>
    <row r="51" spans="1:5" ht="39.9" customHeight="1">
      <c r="A51" s="73" t="s">
        <v>233</v>
      </c>
      <c r="B51" s="611" t="s">
        <v>234</v>
      </c>
      <c r="C51" s="612"/>
      <c r="D51" s="71" t="s">
        <v>235</v>
      </c>
      <c r="E51" s="72" t="s">
        <v>150</v>
      </c>
    </row>
    <row r="52" spans="1:5" ht="39.9" customHeight="1">
      <c r="A52" s="73" t="s">
        <v>236</v>
      </c>
      <c r="B52" s="611" t="s">
        <v>237</v>
      </c>
      <c r="C52" s="612"/>
      <c r="D52" s="71" t="s">
        <v>238</v>
      </c>
      <c r="E52" s="72" t="s">
        <v>150</v>
      </c>
    </row>
    <row r="53" spans="1:5" ht="39.9" customHeight="1">
      <c r="A53" s="73" t="s">
        <v>239</v>
      </c>
      <c r="B53" s="611" t="s">
        <v>240</v>
      </c>
      <c r="C53" s="612"/>
      <c r="D53" s="71" t="s">
        <v>241</v>
      </c>
      <c r="E53" s="72" t="s">
        <v>150</v>
      </c>
    </row>
    <row r="54" spans="1:5" ht="39.9" customHeight="1">
      <c r="A54" s="73" t="s">
        <v>242</v>
      </c>
      <c r="B54" s="611" t="s">
        <v>243</v>
      </c>
      <c r="C54" s="612"/>
      <c r="D54" s="71" t="s">
        <v>241</v>
      </c>
      <c r="E54" s="72" t="s">
        <v>150</v>
      </c>
    </row>
    <row r="55" spans="1:5" ht="39.9" customHeight="1">
      <c r="A55" s="73" t="s">
        <v>244</v>
      </c>
      <c r="B55" s="611" t="s">
        <v>245</v>
      </c>
      <c r="C55" s="612"/>
      <c r="D55" s="71" t="s">
        <v>241</v>
      </c>
      <c r="E55" s="72" t="s">
        <v>150</v>
      </c>
    </row>
    <row r="56" spans="1:5" s="67" customFormat="1">
      <c r="A56" s="56"/>
      <c r="B56" s="56"/>
      <c r="C56" s="56"/>
      <c r="D56" s="75"/>
      <c r="E56" s="56"/>
    </row>
    <row r="57" spans="1:5" s="67" customFormat="1" ht="13.2">
      <c r="A57" s="76" t="s">
        <v>246</v>
      </c>
      <c r="B57" s="76"/>
      <c r="C57" s="76"/>
      <c r="D57" s="76"/>
      <c r="E57" s="76"/>
    </row>
    <row r="58" spans="1:5" s="67" customFormat="1" ht="13.2">
      <c r="A58" s="76" t="s">
        <v>247</v>
      </c>
      <c r="B58" s="76"/>
      <c r="C58" s="76"/>
      <c r="D58" s="76"/>
      <c r="E58" s="76"/>
    </row>
    <row r="59" spans="1:5">
      <c r="A59" s="76" t="s">
        <v>248</v>
      </c>
      <c r="B59" s="76"/>
      <c r="C59" s="76"/>
      <c r="D59" s="76"/>
      <c r="E59" s="76"/>
    </row>
  </sheetData>
  <mergeCells count="48">
    <mergeCell ref="B19:C19"/>
    <mergeCell ref="A9:A10"/>
    <mergeCell ref="B9:C10"/>
    <mergeCell ref="D9:E9"/>
    <mergeCell ref="A11:E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A29:E29"/>
    <mergeCell ref="B30:C30"/>
    <mergeCell ref="B43:C43"/>
    <mergeCell ref="B32:C32"/>
    <mergeCell ref="B33:C33"/>
    <mergeCell ref="B34:C34"/>
    <mergeCell ref="B35:C35"/>
    <mergeCell ref="B36:C36"/>
    <mergeCell ref="B37:C37"/>
    <mergeCell ref="B38:C38"/>
    <mergeCell ref="B39:C39"/>
    <mergeCell ref="B40:C40"/>
    <mergeCell ref="B41:C41"/>
    <mergeCell ref="B42:C42"/>
    <mergeCell ref="B55:C55"/>
    <mergeCell ref="B44:C44"/>
    <mergeCell ref="B45:C45"/>
    <mergeCell ref="B46:C46"/>
    <mergeCell ref="B47:C47"/>
    <mergeCell ref="B48:C48"/>
    <mergeCell ref="B49:C49"/>
    <mergeCell ref="A50:E50"/>
    <mergeCell ref="B51:C51"/>
    <mergeCell ref="B52:C52"/>
    <mergeCell ref="B53:C53"/>
    <mergeCell ref="B54:C54"/>
  </mergeCells>
  <pageMargins left="0.25" right="0.25"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Normal="100" zoomScaleSheetLayoutView="124"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51</v>
      </c>
      <c r="B5" s="732"/>
      <c r="C5" s="732"/>
      <c r="D5" s="732"/>
      <c r="E5" s="732"/>
      <c r="F5" s="732"/>
      <c r="G5" s="732"/>
      <c r="H5" s="732"/>
    </row>
    <row r="6" spans="1:8" ht="17.399999999999999" customHeight="1">
      <c r="A6" s="780" t="s">
        <v>10</v>
      </c>
      <c r="B6" s="781"/>
      <c r="C6" s="781"/>
      <c r="D6" s="781">
        <v>5</v>
      </c>
      <c r="E6" s="781"/>
      <c r="F6" s="781"/>
      <c r="G6" s="781"/>
      <c r="H6" s="782"/>
    </row>
    <row r="7" spans="1:8" ht="17.399999999999999" customHeight="1">
      <c r="A7" s="780" t="s">
        <v>9</v>
      </c>
      <c r="B7" s="781"/>
      <c r="C7" s="781"/>
      <c r="D7" s="783" t="s">
        <v>470</v>
      </c>
      <c r="E7" s="783"/>
      <c r="F7" s="783"/>
      <c r="G7" s="783"/>
      <c r="H7" s="784"/>
    </row>
    <row r="8" spans="1:8" ht="17.399999999999999" customHeight="1">
      <c r="A8" s="780" t="s">
        <v>13</v>
      </c>
      <c r="B8" s="781"/>
      <c r="C8" s="781"/>
      <c r="D8" s="785" t="s">
        <v>403</v>
      </c>
      <c r="E8" s="785"/>
      <c r="F8" s="785"/>
      <c r="G8" s="785"/>
      <c r="H8" s="786"/>
    </row>
    <row r="9" spans="1:8" ht="38.25" customHeight="1">
      <c r="A9" s="780" t="s">
        <v>330</v>
      </c>
      <c r="B9" s="781"/>
      <c r="C9" s="781"/>
      <c r="D9" s="783" t="s">
        <v>2981</v>
      </c>
      <c r="E9" s="783"/>
      <c r="F9" s="783"/>
      <c r="G9" s="783"/>
      <c r="H9" s="784"/>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662</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46.5" customHeight="1">
      <c r="A19" s="790" t="s">
        <v>337</v>
      </c>
      <c r="B19" s="790"/>
      <c r="C19" s="791" t="s">
        <v>338</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29.25"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48.75" customHeight="1">
      <c r="A25" s="467" t="s">
        <v>900</v>
      </c>
      <c r="B25" s="791" t="s">
        <v>901</v>
      </c>
      <c r="C25" s="791"/>
      <c r="D25" s="791"/>
      <c r="E25" s="791"/>
      <c r="F25" s="791"/>
      <c r="G25" s="468" t="s">
        <v>902</v>
      </c>
      <c r="H25" s="250" t="s">
        <v>150</v>
      </c>
    </row>
    <row r="26" spans="1:8" ht="30.75" customHeight="1">
      <c r="A26" s="467" t="s">
        <v>903</v>
      </c>
      <c r="B26" s="791" t="s">
        <v>904</v>
      </c>
      <c r="C26" s="791"/>
      <c r="D26" s="791"/>
      <c r="E26" s="791"/>
      <c r="F26" s="791"/>
      <c r="G26" s="468" t="s">
        <v>147</v>
      </c>
      <c r="H26" s="250" t="s">
        <v>150</v>
      </c>
    </row>
    <row r="27" spans="1:8" ht="36.75" customHeight="1">
      <c r="A27" s="467" t="s">
        <v>905</v>
      </c>
      <c r="B27" s="792" t="s">
        <v>2980</v>
      </c>
      <c r="C27" s="790"/>
      <c r="D27" s="790"/>
      <c r="E27" s="790"/>
      <c r="F27" s="956"/>
      <c r="G27" s="468" t="s">
        <v>906</v>
      </c>
      <c r="H27" s="250" t="s">
        <v>154</v>
      </c>
    </row>
    <row r="28" spans="1:8" ht="21" customHeight="1">
      <c r="A28" s="751" t="s">
        <v>255</v>
      </c>
      <c r="B28" s="794"/>
      <c r="C28" s="794"/>
      <c r="D28" s="794"/>
      <c r="E28" s="794"/>
      <c r="F28" s="794"/>
      <c r="G28" s="794"/>
      <c r="H28" s="752"/>
    </row>
    <row r="29" spans="1:8" ht="58.5" customHeight="1">
      <c r="A29" s="467" t="s">
        <v>907</v>
      </c>
      <c r="B29" s="791" t="s">
        <v>2979</v>
      </c>
      <c r="C29" s="791"/>
      <c r="D29" s="791"/>
      <c r="E29" s="791"/>
      <c r="F29" s="791"/>
      <c r="G29" s="468" t="s">
        <v>190</v>
      </c>
      <c r="H29" s="250" t="s">
        <v>150</v>
      </c>
    </row>
    <row r="30" spans="1:8" ht="60" customHeight="1">
      <c r="A30" s="467" t="s">
        <v>908</v>
      </c>
      <c r="B30" s="791" t="s">
        <v>941</v>
      </c>
      <c r="C30" s="791"/>
      <c r="D30" s="791"/>
      <c r="E30" s="791"/>
      <c r="F30" s="791"/>
      <c r="G30" s="468" t="s">
        <v>942</v>
      </c>
      <c r="H30" s="469" t="s">
        <v>943</v>
      </c>
    </row>
    <row r="31" spans="1:8" ht="57" customHeight="1">
      <c r="A31" s="467" t="s">
        <v>909</v>
      </c>
      <c r="B31" s="791" t="s">
        <v>910</v>
      </c>
      <c r="C31" s="791"/>
      <c r="D31" s="791"/>
      <c r="E31" s="791"/>
      <c r="F31" s="791"/>
      <c r="G31" s="468" t="s">
        <v>942</v>
      </c>
      <c r="H31" s="469" t="s">
        <v>943</v>
      </c>
    </row>
    <row r="32" spans="1:8" ht="17.850000000000001" customHeight="1">
      <c r="A32" s="751" t="s">
        <v>352</v>
      </c>
      <c r="B32" s="794"/>
      <c r="C32" s="794"/>
      <c r="D32" s="794"/>
      <c r="E32" s="794"/>
      <c r="F32" s="794"/>
      <c r="G32" s="794"/>
      <c r="H32" s="752"/>
    </row>
    <row r="33" spans="1:8" ht="51" customHeight="1">
      <c r="A33" s="467" t="s">
        <v>911</v>
      </c>
      <c r="B33" s="791" t="s">
        <v>912</v>
      </c>
      <c r="C33" s="791"/>
      <c r="D33" s="791"/>
      <c r="E33" s="791"/>
      <c r="F33" s="791"/>
      <c r="G33" s="468" t="s">
        <v>239</v>
      </c>
      <c r="H33" s="250" t="s">
        <v>150</v>
      </c>
    </row>
    <row r="34" spans="1:8" ht="10.35" customHeight="1">
      <c r="A34" s="502"/>
      <c r="B34" s="502"/>
      <c r="C34" s="502"/>
      <c r="D34" s="502"/>
      <c r="E34" s="502"/>
      <c r="F34" s="502"/>
      <c r="G34" s="502"/>
      <c r="H34" s="502"/>
    </row>
    <row r="35" spans="1:8" ht="15" customHeight="1">
      <c r="A35" s="494" t="s">
        <v>355</v>
      </c>
      <c r="B35" s="502"/>
      <c r="C35" s="502"/>
      <c r="D35" s="502"/>
      <c r="E35" s="502"/>
      <c r="F35" s="502"/>
      <c r="G35" s="502"/>
      <c r="H35" s="502"/>
    </row>
    <row r="36" spans="1:8" s="334" customFormat="1" ht="17.850000000000001" customHeight="1">
      <c r="A36" s="795" t="s">
        <v>356</v>
      </c>
      <c r="B36" s="795"/>
      <c r="C36" s="795"/>
      <c r="D36" s="795"/>
      <c r="E36" s="795"/>
      <c r="F36" s="795"/>
      <c r="G36" s="242">
        <v>30</v>
      </c>
      <c r="H36" s="464" t="s">
        <v>357</v>
      </c>
    </row>
    <row r="37" spans="1:8" ht="47.25" customHeight="1">
      <c r="A37" s="796" t="s">
        <v>358</v>
      </c>
      <c r="B37" s="791" t="s">
        <v>913</v>
      </c>
      <c r="C37" s="791"/>
      <c r="D37" s="791"/>
      <c r="E37" s="791"/>
      <c r="F37" s="791"/>
      <c r="G37" s="791"/>
      <c r="H37" s="792"/>
    </row>
    <row r="38" spans="1:8" ht="32.25" customHeight="1">
      <c r="A38" s="754"/>
      <c r="B38" s="791" t="s">
        <v>914</v>
      </c>
      <c r="C38" s="791"/>
      <c r="D38" s="791"/>
      <c r="E38" s="791"/>
      <c r="F38" s="791"/>
      <c r="G38" s="791"/>
      <c r="H38" s="792"/>
    </row>
    <row r="39" spans="1:8" ht="39.75" customHeight="1">
      <c r="A39" s="754"/>
      <c r="B39" s="791" t="s">
        <v>915</v>
      </c>
      <c r="C39" s="791"/>
      <c r="D39" s="791"/>
      <c r="E39" s="791"/>
      <c r="F39" s="791"/>
      <c r="G39" s="791"/>
      <c r="H39" s="792"/>
    </row>
    <row r="40" spans="1:8" ht="20.100000000000001" customHeight="1">
      <c r="A40" s="754"/>
      <c r="B40" s="791" t="s">
        <v>916</v>
      </c>
      <c r="C40" s="791"/>
      <c r="D40" s="791"/>
      <c r="E40" s="791"/>
      <c r="F40" s="791"/>
      <c r="G40" s="791"/>
      <c r="H40" s="792"/>
    </row>
    <row r="41" spans="1:8" ht="20.100000000000001" customHeight="1">
      <c r="A41" s="754"/>
      <c r="B41" s="791" t="s">
        <v>917</v>
      </c>
      <c r="C41" s="791"/>
      <c r="D41" s="791"/>
      <c r="E41" s="791"/>
      <c r="F41" s="791"/>
      <c r="G41" s="791"/>
      <c r="H41" s="792"/>
    </row>
    <row r="42" spans="1:8" ht="20.100000000000001" customHeight="1">
      <c r="A42" s="754"/>
      <c r="B42" s="791" t="s">
        <v>918</v>
      </c>
      <c r="C42" s="791"/>
      <c r="D42" s="791"/>
      <c r="E42" s="791"/>
      <c r="F42" s="791"/>
      <c r="G42" s="791"/>
      <c r="H42" s="792"/>
    </row>
    <row r="43" spans="1:8" ht="20.100000000000001" customHeight="1">
      <c r="A43" s="754"/>
      <c r="B43" s="792" t="s">
        <v>919</v>
      </c>
      <c r="C43" s="790"/>
      <c r="D43" s="790"/>
      <c r="E43" s="790"/>
      <c r="F43" s="790"/>
      <c r="G43" s="790"/>
      <c r="H43" s="790"/>
    </row>
    <row r="44" spans="1:8" ht="20.100000000000001" customHeight="1">
      <c r="A44" s="755"/>
      <c r="B44" s="791" t="s">
        <v>920</v>
      </c>
      <c r="C44" s="791"/>
      <c r="D44" s="791"/>
      <c r="E44" s="791"/>
      <c r="F44" s="791"/>
      <c r="G44" s="791"/>
      <c r="H44" s="792"/>
    </row>
    <row r="45" spans="1:8" ht="21.75" customHeight="1">
      <c r="A45" s="797" t="s">
        <v>366</v>
      </c>
      <c r="B45" s="785"/>
      <c r="C45" s="785"/>
      <c r="D45" s="785" t="s">
        <v>921</v>
      </c>
      <c r="E45" s="785"/>
      <c r="F45" s="785"/>
      <c r="G45" s="785"/>
      <c r="H45" s="786"/>
    </row>
    <row r="46" spans="1:8" ht="40.5" customHeight="1">
      <c r="A46" s="798" t="s">
        <v>367</v>
      </c>
      <c r="B46" s="783"/>
      <c r="C46" s="783"/>
      <c r="D46" s="792" t="s">
        <v>944</v>
      </c>
      <c r="E46" s="790"/>
      <c r="F46" s="790"/>
      <c r="G46" s="790"/>
      <c r="H46" s="790"/>
    </row>
    <row r="47" spans="1:8" s="334" customFormat="1" ht="17.850000000000001" customHeight="1">
      <c r="A47" s="795" t="s">
        <v>422</v>
      </c>
      <c r="B47" s="795"/>
      <c r="C47" s="795"/>
      <c r="D47" s="795"/>
      <c r="E47" s="795"/>
      <c r="F47" s="795"/>
      <c r="G47" s="242">
        <v>30</v>
      </c>
      <c r="H47" s="464" t="s">
        <v>357</v>
      </c>
    </row>
    <row r="48" spans="1:8" ht="34.5" customHeight="1">
      <c r="A48" s="796" t="s">
        <v>358</v>
      </c>
      <c r="B48" s="805" t="s">
        <v>922</v>
      </c>
      <c r="C48" s="805"/>
      <c r="D48" s="805"/>
      <c r="E48" s="805"/>
      <c r="F48" s="805"/>
      <c r="G48" s="805"/>
      <c r="H48" s="806"/>
    </row>
    <row r="49" spans="1:8" ht="33.75" customHeight="1">
      <c r="A49" s="754"/>
      <c r="B49" s="792" t="s">
        <v>923</v>
      </c>
      <c r="C49" s="790"/>
      <c r="D49" s="790"/>
      <c r="E49" s="790"/>
      <c r="F49" s="790"/>
      <c r="G49" s="790"/>
      <c r="H49" s="790"/>
    </row>
    <row r="50" spans="1:8" ht="17.25" customHeight="1">
      <c r="A50" s="754"/>
      <c r="B50" s="792" t="s">
        <v>924</v>
      </c>
      <c r="C50" s="790"/>
      <c r="D50" s="790"/>
      <c r="E50" s="790"/>
      <c r="F50" s="790"/>
      <c r="G50" s="790"/>
      <c r="H50" s="790"/>
    </row>
    <row r="51" spans="1:8" ht="36" customHeight="1">
      <c r="A51" s="754"/>
      <c r="B51" s="792" t="s">
        <v>925</v>
      </c>
      <c r="C51" s="790"/>
      <c r="D51" s="790"/>
      <c r="E51" s="790"/>
      <c r="F51" s="790"/>
      <c r="G51" s="790"/>
      <c r="H51" s="790"/>
    </row>
    <row r="52" spans="1:8" ht="33" customHeight="1">
      <c r="A52" s="754"/>
      <c r="B52" s="792" t="s">
        <v>926</v>
      </c>
      <c r="C52" s="790"/>
      <c r="D52" s="790"/>
      <c r="E52" s="790"/>
      <c r="F52" s="790"/>
      <c r="G52" s="790"/>
      <c r="H52" s="790"/>
    </row>
    <row r="53" spans="1:8" ht="20.100000000000001" customHeight="1">
      <c r="A53" s="754"/>
      <c r="B53" s="792" t="s">
        <v>927</v>
      </c>
      <c r="C53" s="790"/>
      <c r="D53" s="790"/>
      <c r="E53" s="790"/>
      <c r="F53" s="790"/>
      <c r="G53" s="790"/>
      <c r="H53" s="790"/>
    </row>
    <row r="54" spans="1:8" ht="20.100000000000001" customHeight="1">
      <c r="A54" s="754"/>
      <c r="B54" s="792" t="s">
        <v>928</v>
      </c>
      <c r="C54" s="790"/>
      <c r="D54" s="790"/>
      <c r="E54" s="790"/>
      <c r="F54" s="790"/>
      <c r="G54" s="790"/>
      <c r="H54" s="790"/>
    </row>
    <row r="55" spans="1:8" ht="20.100000000000001" customHeight="1">
      <c r="A55" s="754"/>
      <c r="B55" s="792" t="s">
        <v>929</v>
      </c>
      <c r="C55" s="790"/>
      <c r="D55" s="790"/>
      <c r="E55" s="790"/>
      <c r="F55" s="790"/>
      <c r="G55" s="790"/>
      <c r="H55" s="790"/>
    </row>
    <row r="56" spans="1:8" ht="20.100000000000001" customHeight="1">
      <c r="A56" s="754"/>
      <c r="B56" s="792" t="s">
        <v>930</v>
      </c>
      <c r="C56" s="790"/>
      <c r="D56" s="790"/>
      <c r="E56" s="790"/>
      <c r="F56" s="790"/>
      <c r="G56" s="790"/>
      <c r="H56" s="790"/>
    </row>
    <row r="57" spans="1:8" ht="20.100000000000001" customHeight="1">
      <c r="A57" s="754"/>
      <c r="B57" s="792" t="s">
        <v>931</v>
      </c>
      <c r="C57" s="790"/>
      <c r="D57" s="790"/>
      <c r="E57" s="790"/>
      <c r="F57" s="790"/>
      <c r="G57" s="790"/>
      <c r="H57" s="790"/>
    </row>
    <row r="58" spans="1:8" ht="20.100000000000001" customHeight="1">
      <c r="A58" s="755"/>
      <c r="B58" s="869" t="s">
        <v>932</v>
      </c>
      <c r="C58" s="869"/>
      <c r="D58" s="869"/>
      <c r="E58" s="869"/>
      <c r="F58" s="869"/>
      <c r="G58" s="869"/>
      <c r="H58" s="772"/>
    </row>
    <row r="59" spans="1:8" ht="22.5" customHeight="1">
      <c r="A59" s="797" t="s">
        <v>366</v>
      </c>
      <c r="B59" s="785"/>
      <c r="C59" s="785"/>
      <c r="D59" s="785" t="s">
        <v>933</v>
      </c>
      <c r="E59" s="785"/>
      <c r="F59" s="785"/>
      <c r="G59" s="785"/>
      <c r="H59" s="786"/>
    </row>
    <row r="60" spans="1:8" ht="39" customHeight="1">
      <c r="A60" s="798" t="s">
        <v>367</v>
      </c>
      <c r="B60" s="783"/>
      <c r="C60" s="783"/>
      <c r="D60" s="792" t="s">
        <v>934</v>
      </c>
      <c r="E60" s="790"/>
      <c r="F60" s="790"/>
      <c r="G60" s="790"/>
      <c r="H60" s="790"/>
    </row>
    <row r="61" spans="1:8" ht="10.35" customHeight="1">
      <c r="A61" s="502"/>
      <c r="B61" s="502"/>
      <c r="C61" s="502"/>
      <c r="D61" s="502"/>
      <c r="E61" s="502"/>
      <c r="F61" s="502"/>
      <c r="G61" s="502"/>
      <c r="H61" s="502"/>
    </row>
    <row r="62" spans="1:8" ht="15" customHeight="1">
      <c r="A62" s="494" t="s">
        <v>369</v>
      </c>
      <c r="B62" s="502"/>
      <c r="C62" s="502"/>
      <c r="D62" s="502"/>
      <c r="E62" s="502"/>
      <c r="F62" s="502"/>
      <c r="G62" s="502"/>
      <c r="H62" s="502"/>
    </row>
    <row r="63" spans="1:8" ht="24.9" customHeight="1">
      <c r="A63" s="807" t="s">
        <v>370</v>
      </c>
      <c r="B63" s="780"/>
      <c r="C63" s="792" t="s">
        <v>935</v>
      </c>
      <c r="D63" s="790"/>
      <c r="E63" s="790"/>
      <c r="F63" s="790"/>
      <c r="G63" s="790"/>
      <c r="H63" s="790"/>
    </row>
    <row r="64" spans="1:8" ht="24.9" customHeight="1">
      <c r="A64" s="807"/>
      <c r="B64" s="780"/>
      <c r="C64" s="791" t="s">
        <v>936</v>
      </c>
      <c r="D64" s="791"/>
      <c r="E64" s="791"/>
      <c r="F64" s="791"/>
      <c r="G64" s="791"/>
      <c r="H64" s="792"/>
    </row>
    <row r="65" spans="1:8" ht="24.9" customHeight="1">
      <c r="A65" s="807"/>
      <c r="B65" s="780"/>
      <c r="C65" s="791" t="s">
        <v>937</v>
      </c>
      <c r="D65" s="791"/>
      <c r="E65" s="791"/>
      <c r="F65" s="791"/>
      <c r="G65" s="791"/>
      <c r="H65" s="792"/>
    </row>
    <row r="66" spans="1:8" ht="33" customHeight="1">
      <c r="A66" s="808" t="s">
        <v>373</v>
      </c>
      <c r="B66" s="809"/>
      <c r="C66" s="792" t="s">
        <v>938</v>
      </c>
      <c r="D66" s="790"/>
      <c r="E66" s="790"/>
      <c r="F66" s="790"/>
      <c r="G66" s="790"/>
      <c r="H66" s="790"/>
    </row>
    <row r="67" spans="1:8" ht="24.9" customHeight="1">
      <c r="A67" s="779"/>
      <c r="B67" s="870"/>
      <c r="C67" s="791" t="s">
        <v>939</v>
      </c>
      <c r="D67" s="791"/>
      <c r="E67" s="791"/>
      <c r="F67" s="791"/>
      <c r="G67" s="791"/>
      <c r="H67" s="792"/>
    </row>
    <row r="68" spans="1:8" ht="24.9" customHeight="1">
      <c r="A68" s="732"/>
      <c r="B68" s="810"/>
      <c r="C68" s="791" t="s">
        <v>940</v>
      </c>
      <c r="D68" s="791"/>
      <c r="E68" s="791"/>
      <c r="F68" s="791"/>
      <c r="G68" s="791"/>
      <c r="H68" s="792"/>
    </row>
    <row r="69" spans="1:8" ht="10.35" customHeight="1">
      <c r="A69" s="502"/>
      <c r="B69" s="502"/>
      <c r="C69" s="502"/>
      <c r="D69" s="502"/>
      <c r="E69" s="502"/>
      <c r="F69" s="502"/>
      <c r="G69" s="502"/>
      <c r="H69" s="502"/>
    </row>
    <row r="70" spans="1:8" ht="15" customHeight="1">
      <c r="A70" s="494" t="s">
        <v>375</v>
      </c>
      <c r="B70" s="494"/>
      <c r="C70" s="494"/>
      <c r="D70" s="494"/>
      <c r="E70" s="494"/>
      <c r="F70" s="494"/>
      <c r="G70" s="502"/>
      <c r="H70" s="502"/>
    </row>
    <row r="71" spans="1:8" ht="16.2">
      <c r="A71" s="807" t="s">
        <v>376</v>
      </c>
      <c r="B71" s="807"/>
      <c r="C71" s="807"/>
      <c r="D71" s="807"/>
      <c r="E71" s="807"/>
      <c r="F71" s="807"/>
      <c r="G71" s="251">
        <v>4</v>
      </c>
      <c r="H71" s="465" t="s">
        <v>435</v>
      </c>
    </row>
    <row r="72" spans="1:8" ht="16.2">
      <c r="A72" s="807" t="s">
        <v>378</v>
      </c>
      <c r="B72" s="807"/>
      <c r="C72" s="807"/>
      <c r="D72" s="807"/>
      <c r="E72" s="807"/>
      <c r="F72" s="807"/>
      <c r="G72" s="251">
        <v>1</v>
      </c>
      <c r="H72" s="465" t="s">
        <v>435</v>
      </c>
    </row>
    <row r="73" spans="1:8">
      <c r="A73" s="463"/>
      <c r="B73" s="463"/>
      <c r="C73" s="463"/>
      <c r="D73" s="463"/>
      <c r="E73" s="463"/>
      <c r="F73" s="463"/>
      <c r="G73" s="253"/>
      <c r="H73" s="465"/>
    </row>
    <row r="74" spans="1:8">
      <c r="A74" s="811" t="s">
        <v>379</v>
      </c>
      <c r="B74" s="811"/>
      <c r="C74" s="811"/>
      <c r="D74" s="811"/>
      <c r="E74" s="811"/>
      <c r="F74" s="811"/>
      <c r="G74" s="480"/>
      <c r="H74" s="253"/>
    </row>
    <row r="75" spans="1:8" ht="17.850000000000001" customHeight="1">
      <c r="A75" s="790" t="s">
        <v>380</v>
      </c>
      <c r="B75" s="790"/>
      <c r="C75" s="790"/>
      <c r="D75" s="790"/>
      <c r="E75" s="465">
        <f>SUM(E76:E81)</f>
        <v>64</v>
      </c>
      <c r="F75" s="465" t="s">
        <v>357</v>
      </c>
      <c r="G75" s="254">
        <f>E75/25</f>
        <v>2.56</v>
      </c>
      <c r="H75" s="465" t="s">
        <v>435</v>
      </c>
    </row>
    <row r="76" spans="1:8" ht="17.850000000000001" customHeight="1">
      <c r="A76" s="502" t="s">
        <v>12</v>
      </c>
      <c r="B76" s="807" t="s">
        <v>14</v>
      </c>
      <c r="C76" s="807"/>
      <c r="D76" s="807"/>
      <c r="E76" s="465">
        <v>30</v>
      </c>
      <c r="F76" s="465" t="s">
        <v>357</v>
      </c>
      <c r="G76" s="40"/>
      <c r="H76" s="471"/>
    </row>
    <row r="77" spans="1:8" ht="17.850000000000001" customHeight="1">
      <c r="A77" s="502"/>
      <c r="B77" s="807" t="s">
        <v>381</v>
      </c>
      <c r="C77" s="807"/>
      <c r="D77" s="807"/>
      <c r="E77" s="465">
        <v>30</v>
      </c>
      <c r="F77" s="465" t="s">
        <v>357</v>
      </c>
      <c r="G77" s="40"/>
      <c r="H77" s="471"/>
    </row>
    <row r="78" spans="1:8" ht="17.850000000000001" customHeight="1">
      <c r="A78" s="502"/>
      <c r="B78" s="807" t="s">
        <v>382</v>
      </c>
      <c r="C78" s="807"/>
      <c r="D78" s="807"/>
      <c r="E78" s="465">
        <v>2</v>
      </c>
      <c r="F78" s="465" t="s">
        <v>357</v>
      </c>
      <c r="G78" s="40"/>
      <c r="H78" s="471"/>
    </row>
    <row r="79" spans="1:8" ht="17.850000000000001" customHeight="1">
      <c r="A79" s="502"/>
      <c r="B79" s="807" t="s">
        <v>383</v>
      </c>
      <c r="C79" s="807"/>
      <c r="D79" s="807"/>
      <c r="E79" s="465">
        <v>0</v>
      </c>
      <c r="F79" s="465" t="s">
        <v>357</v>
      </c>
      <c r="G79" s="40"/>
      <c r="H79" s="471"/>
    </row>
    <row r="80" spans="1:8" ht="17.850000000000001" customHeight="1">
      <c r="A80" s="502"/>
      <c r="B80" s="807" t="s">
        <v>384</v>
      </c>
      <c r="C80" s="807"/>
      <c r="D80" s="807"/>
      <c r="E80" s="465">
        <v>0</v>
      </c>
      <c r="F80" s="465" t="s">
        <v>357</v>
      </c>
      <c r="G80" s="40"/>
      <c r="H80" s="471"/>
    </row>
    <row r="81" spans="1:8" ht="17.850000000000001" customHeight="1">
      <c r="A81" s="502"/>
      <c r="B81" s="807" t="s">
        <v>385</v>
      </c>
      <c r="C81" s="807"/>
      <c r="D81" s="807"/>
      <c r="E81" s="465">
        <v>2</v>
      </c>
      <c r="F81" s="465" t="s">
        <v>357</v>
      </c>
      <c r="G81" s="40"/>
      <c r="H81" s="471"/>
    </row>
    <row r="82" spans="1:8" ht="31.35" customHeight="1">
      <c r="A82" s="790" t="s">
        <v>386</v>
      </c>
      <c r="B82" s="790"/>
      <c r="C82" s="790"/>
      <c r="D82" s="790"/>
      <c r="E82" s="465">
        <v>0</v>
      </c>
      <c r="F82" s="465" t="s">
        <v>357</v>
      </c>
      <c r="G82" s="254">
        <v>0</v>
      </c>
      <c r="H82" s="465" t="s">
        <v>435</v>
      </c>
    </row>
    <row r="83" spans="1:8" ht="17.850000000000001" customHeight="1">
      <c r="A83" s="807" t="s">
        <v>387</v>
      </c>
      <c r="B83" s="807"/>
      <c r="C83" s="807"/>
      <c r="D83" s="807"/>
      <c r="E83" s="465">
        <f>G83*25</f>
        <v>61</v>
      </c>
      <c r="F83" s="465" t="s">
        <v>357</v>
      </c>
      <c r="G83" s="254">
        <f>D6-G82-G75</f>
        <v>2.44</v>
      </c>
      <c r="H83" s="465" t="s">
        <v>435</v>
      </c>
    </row>
    <row r="84" spans="1:8" ht="10.35" customHeight="1"/>
    <row r="87" spans="1:8">
      <c r="A87" s="206" t="s">
        <v>388</v>
      </c>
    </row>
    <row r="88" spans="1:8" ht="16.2">
      <c r="A88" s="730" t="s">
        <v>436</v>
      </c>
      <c r="B88" s="730"/>
      <c r="C88" s="730"/>
      <c r="D88" s="730"/>
      <c r="E88" s="730"/>
      <c r="F88" s="730"/>
      <c r="G88" s="730"/>
      <c r="H88" s="730"/>
    </row>
    <row r="89" spans="1:8">
      <c r="A89" s="206" t="s">
        <v>390</v>
      </c>
    </row>
    <row r="91" spans="1:8">
      <c r="A91" s="766" t="s">
        <v>391</v>
      </c>
      <c r="B91" s="766"/>
      <c r="C91" s="766"/>
      <c r="D91" s="766"/>
      <c r="E91" s="766"/>
      <c r="F91" s="766"/>
      <c r="G91" s="766"/>
      <c r="H91" s="766"/>
    </row>
    <row r="92" spans="1:8">
      <c r="A92" s="766"/>
      <c r="B92" s="766"/>
      <c r="C92" s="766"/>
      <c r="D92" s="766"/>
      <c r="E92" s="766"/>
      <c r="F92" s="766"/>
      <c r="G92" s="766"/>
      <c r="H92" s="766"/>
    </row>
    <row r="93" spans="1:8">
      <c r="A93" s="766"/>
      <c r="B93" s="766"/>
      <c r="C93" s="766"/>
      <c r="D93" s="766"/>
      <c r="E93" s="766"/>
      <c r="F93" s="766"/>
      <c r="G93" s="766"/>
      <c r="H93" s="766"/>
    </row>
  </sheetData>
  <mergeCells count="90">
    <mergeCell ref="A88:H88"/>
    <mergeCell ref="A91:H93"/>
    <mergeCell ref="B78:D78"/>
    <mergeCell ref="B79:D79"/>
    <mergeCell ref="B80:D80"/>
    <mergeCell ref="B81:D81"/>
    <mergeCell ref="A82:D82"/>
    <mergeCell ref="A83:D83"/>
    <mergeCell ref="B77:D77"/>
    <mergeCell ref="A63:B65"/>
    <mergeCell ref="C63:H63"/>
    <mergeCell ref="C64:H64"/>
    <mergeCell ref="C65:H65"/>
    <mergeCell ref="A66:B68"/>
    <mergeCell ref="C66:H66"/>
    <mergeCell ref="C67:H67"/>
    <mergeCell ref="C68:H68"/>
    <mergeCell ref="A71:F71"/>
    <mergeCell ref="A72:F72"/>
    <mergeCell ref="A74:F74"/>
    <mergeCell ref="A75:D75"/>
    <mergeCell ref="B76:D76"/>
    <mergeCell ref="B56:H56"/>
    <mergeCell ref="B57:H57"/>
    <mergeCell ref="B58:H58"/>
    <mergeCell ref="A59:C59"/>
    <mergeCell ref="D59:H59"/>
    <mergeCell ref="A45:C45"/>
    <mergeCell ref="D45:H45"/>
    <mergeCell ref="A46:C46"/>
    <mergeCell ref="D46:H46"/>
    <mergeCell ref="A60:C60"/>
    <mergeCell ref="D60:H60"/>
    <mergeCell ref="A47:F47"/>
    <mergeCell ref="A48:A58"/>
    <mergeCell ref="B48:H48"/>
    <mergeCell ref="B49:H49"/>
    <mergeCell ref="B50:H50"/>
    <mergeCell ref="B51:H51"/>
    <mergeCell ref="B52:H52"/>
    <mergeCell ref="B53:H53"/>
    <mergeCell ref="B54:H54"/>
    <mergeCell ref="B55:H55"/>
    <mergeCell ref="A32:H32"/>
    <mergeCell ref="B33:F33"/>
    <mergeCell ref="A36:F36"/>
    <mergeCell ref="A37:A44"/>
    <mergeCell ref="B37:H37"/>
    <mergeCell ref="B38:H38"/>
    <mergeCell ref="B39:H39"/>
    <mergeCell ref="B40:H40"/>
    <mergeCell ref="B41:H41"/>
    <mergeCell ref="B42:H42"/>
    <mergeCell ref="B43:H43"/>
    <mergeCell ref="B44:H44"/>
    <mergeCell ref="B31:F31"/>
    <mergeCell ref="A21:D21"/>
    <mergeCell ref="A22:A23"/>
    <mergeCell ref="B22:F23"/>
    <mergeCell ref="G22:H22"/>
    <mergeCell ref="A24:H24"/>
    <mergeCell ref="B25:F25"/>
    <mergeCell ref="B26:F26"/>
    <mergeCell ref="B27:F27"/>
    <mergeCell ref="A28:H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Normal="100" zoomScaleSheetLayoutView="100"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945</v>
      </c>
      <c r="B5" s="732"/>
      <c r="C5" s="732"/>
      <c r="D5" s="732"/>
      <c r="E5" s="732"/>
      <c r="F5" s="732"/>
      <c r="G5" s="732"/>
      <c r="H5" s="732"/>
    </row>
    <row r="6" spans="1:8" ht="17.399999999999999" customHeight="1">
      <c r="A6" s="780" t="s">
        <v>10</v>
      </c>
      <c r="B6" s="781"/>
      <c r="C6" s="781"/>
      <c r="D6" s="781">
        <v>4</v>
      </c>
      <c r="E6" s="781"/>
      <c r="F6" s="781"/>
      <c r="G6" s="781"/>
      <c r="H6" s="782"/>
    </row>
    <row r="7" spans="1:8" ht="17.399999999999999" customHeight="1">
      <c r="A7" s="780" t="s">
        <v>9</v>
      </c>
      <c r="B7" s="781"/>
      <c r="C7" s="781"/>
      <c r="D7" s="783" t="s">
        <v>470</v>
      </c>
      <c r="E7" s="783"/>
      <c r="F7" s="783"/>
      <c r="G7" s="783"/>
      <c r="H7" s="784"/>
    </row>
    <row r="8" spans="1:8" ht="17.399999999999999" customHeight="1">
      <c r="A8" s="780" t="s">
        <v>13</v>
      </c>
      <c r="B8" s="781"/>
      <c r="C8" s="781"/>
      <c r="D8" s="785" t="s">
        <v>403</v>
      </c>
      <c r="E8" s="785"/>
      <c r="F8" s="785"/>
      <c r="G8" s="785"/>
      <c r="H8" s="786"/>
    </row>
    <row r="9" spans="1:8" ht="17.399999999999999" customHeight="1">
      <c r="A9" s="780" t="s">
        <v>330</v>
      </c>
      <c r="B9" s="781"/>
      <c r="C9" s="781"/>
      <c r="D9" s="785" t="s">
        <v>331</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946</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57" customHeight="1">
      <c r="A19" s="790" t="s">
        <v>337</v>
      </c>
      <c r="B19" s="790"/>
      <c r="C19" s="791" t="s">
        <v>554</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42.75"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53.25" customHeight="1">
      <c r="A25" s="467" t="s">
        <v>947</v>
      </c>
      <c r="B25" s="791" t="s">
        <v>980</v>
      </c>
      <c r="C25" s="791"/>
      <c r="D25" s="791"/>
      <c r="E25" s="791"/>
      <c r="F25" s="791"/>
      <c r="G25" s="468" t="s">
        <v>948</v>
      </c>
      <c r="H25" s="250" t="s">
        <v>154</v>
      </c>
    </row>
    <row r="26" spans="1:8" ht="52.5" customHeight="1">
      <c r="A26" s="467" t="s">
        <v>949</v>
      </c>
      <c r="B26" s="791" t="s">
        <v>950</v>
      </c>
      <c r="C26" s="791"/>
      <c r="D26" s="791"/>
      <c r="E26" s="791"/>
      <c r="F26" s="791"/>
      <c r="G26" s="468" t="s">
        <v>948</v>
      </c>
      <c r="H26" s="250" t="s">
        <v>154</v>
      </c>
    </row>
    <row r="27" spans="1:8" ht="17.850000000000001" customHeight="1">
      <c r="A27" s="751" t="s">
        <v>255</v>
      </c>
      <c r="B27" s="794"/>
      <c r="C27" s="794"/>
      <c r="D27" s="794"/>
      <c r="E27" s="794"/>
      <c r="F27" s="794"/>
      <c r="G27" s="794"/>
      <c r="H27" s="752"/>
    </row>
    <row r="28" spans="1:8" ht="35.25" customHeight="1">
      <c r="A28" s="467" t="s">
        <v>951</v>
      </c>
      <c r="B28" s="791" t="s">
        <v>952</v>
      </c>
      <c r="C28" s="791"/>
      <c r="D28" s="791"/>
      <c r="E28" s="791"/>
      <c r="F28" s="791"/>
      <c r="G28" s="468" t="s">
        <v>187</v>
      </c>
      <c r="H28" s="250" t="s">
        <v>154</v>
      </c>
    </row>
    <row r="29" spans="1:8" ht="39.75" customHeight="1">
      <c r="A29" s="467" t="s">
        <v>953</v>
      </c>
      <c r="B29" s="791" t="s">
        <v>954</v>
      </c>
      <c r="C29" s="791"/>
      <c r="D29" s="791"/>
      <c r="E29" s="791"/>
      <c r="F29" s="791"/>
      <c r="G29" s="468" t="s">
        <v>204</v>
      </c>
      <c r="H29" s="250" t="s">
        <v>154</v>
      </c>
    </row>
    <row r="30" spans="1:8" ht="17.850000000000001" customHeight="1">
      <c r="A30" s="751" t="s">
        <v>352</v>
      </c>
      <c r="B30" s="794"/>
      <c r="C30" s="794"/>
      <c r="D30" s="794"/>
      <c r="E30" s="794"/>
      <c r="F30" s="794"/>
      <c r="G30" s="794"/>
      <c r="H30" s="752"/>
    </row>
    <row r="31" spans="1:8" ht="52.5" customHeight="1">
      <c r="A31" s="467" t="s">
        <v>955</v>
      </c>
      <c r="B31" s="791" t="s">
        <v>956</v>
      </c>
      <c r="C31" s="791"/>
      <c r="D31" s="791"/>
      <c r="E31" s="791"/>
      <c r="F31" s="791"/>
      <c r="G31" s="468" t="s">
        <v>233</v>
      </c>
      <c r="H31" s="250" t="s">
        <v>154</v>
      </c>
    </row>
    <row r="32" spans="1:8" ht="54" customHeight="1">
      <c r="A32" s="467" t="s">
        <v>957</v>
      </c>
      <c r="B32" s="791" t="s">
        <v>958</v>
      </c>
      <c r="C32" s="791"/>
      <c r="D32" s="791"/>
      <c r="E32" s="791"/>
      <c r="F32" s="791"/>
      <c r="G32" s="468" t="s">
        <v>242</v>
      </c>
      <c r="H32" s="250" t="s">
        <v>154</v>
      </c>
    </row>
    <row r="33" spans="1:8" ht="10.35" customHeight="1">
      <c r="A33" s="502"/>
      <c r="B33" s="502"/>
      <c r="C33" s="502"/>
      <c r="D33" s="502"/>
      <c r="E33" s="502"/>
      <c r="F33" s="502"/>
      <c r="G33" s="502"/>
      <c r="H33" s="502"/>
    </row>
    <row r="34" spans="1:8" ht="15" customHeight="1">
      <c r="A34" s="494" t="s">
        <v>355</v>
      </c>
      <c r="B34" s="502"/>
      <c r="C34" s="502"/>
      <c r="D34" s="502"/>
      <c r="E34" s="502"/>
      <c r="F34" s="502"/>
      <c r="G34" s="502"/>
      <c r="H34" s="502"/>
    </row>
    <row r="35" spans="1:8" s="334" customFormat="1" ht="17.850000000000001" customHeight="1">
      <c r="A35" s="795" t="s">
        <v>356</v>
      </c>
      <c r="B35" s="795"/>
      <c r="C35" s="795"/>
      <c r="D35" s="795"/>
      <c r="E35" s="795"/>
      <c r="F35" s="795"/>
      <c r="G35" s="242">
        <v>20</v>
      </c>
      <c r="H35" s="464" t="s">
        <v>357</v>
      </c>
    </row>
    <row r="36" spans="1:8" ht="20.100000000000001" customHeight="1">
      <c r="A36" s="796" t="s">
        <v>358</v>
      </c>
      <c r="B36" s="781" t="s">
        <v>959</v>
      </c>
      <c r="C36" s="781"/>
      <c r="D36" s="781"/>
      <c r="E36" s="781"/>
      <c r="F36" s="781"/>
      <c r="G36" s="781"/>
      <c r="H36" s="782"/>
    </row>
    <row r="37" spans="1:8" ht="20.100000000000001" customHeight="1">
      <c r="A37" s="754"/>
      <c r="B37" s="791" t="s">
        <v>960</v>
      </c>
      <c r="C37" s="791"/>
      <c r="D37" s="791"/>
      <c r="E37" s="791"/>
      <c r="F37" s="791"/>
      <c r="G37" s="791"/>
      <c r="H37" s="792"/>
    </row>
    <row r="38" spans="1:8" ht="20.100000000000001" customHeight="1">
      <c r="A38" s="754"/>
      <c r="B38" s="791" t="s">
        <v>961</v>
      </c>
      <c r="C38" s="791"/>
      <c r="D38" s="791"/>
      <c r="E38" s="791"/>
      <c r="F38" s="791"/>
      <c r="G38" s="791"/>
      <c r="H38" s="792"/>
    </row>
    <row r="39" spans="1:8" ht="20.100000000000001" customHeight="1">
      <c r="A39" s="754"/>
      <c r="B39" s="791" t="s">
        <v>962</v>
      </c>
      <c r="C39" s="791"/>
      <c r="D39" s="791"/>
      <c r="E39" s="791"/>
      <c r="F39" s="791"/>
      <c r="G39" s="791"/>
      <c r="H39" s="792"/>
    </row>
    <row r="40" spans="1:8" ht="20.100000000000001" customHeight="1">
      <c r="A40" s="754"/>
      <c r="B40" s="791" t="s">
        <v>963</v>
      </c>
      <c r="C40" s="791"/>
      <c r="D40" s="791"/>
      <c r="E40" s="791"/>
      <c r="F40" s="791"/>
      <c r="G40" s="791"/>
      <c r="H40" s="792"/>
    </row>
    <row r="41" spans="1:8" ht="20.100000000000001" customHeight="1">
      <c r="A41" s="754"/>
      <c r="B41" s="791" t="s">
        <v>964</v>
      </c>
      <c r="C41" s="791"/>
      <c r="D41" s="791"/>
      <c r="E41" s="791"/>
      <c r="F41" s="791"/>
      <c r="G41" s="791"/>
      <c r="H41" s="792"/>
    </row>
    <row r="42" spans="1:8" ht="20.100000000000001" customHeight="1">
      <c r="A42" s="755"/>
      <c r="B42" s="791" t="s">
        <v>965</v>
      </c>
      <c r="C42" s="791"/>
      <c r="D42" s="791"/>
      <c r="E42" s="791"/>
      <c r="F42" s="791"/>
      <c r="G42" s="791"/>
      <c r="H42" s="792"/>
    </row>
    <row r="43" spans="1:8" ht="23.25" customHeight="1">
      <c r="A43" s="797" t="s">
        <v>366</v>
      </c>
      <c r="B43" s="785"/>
      <c r="C43" s="785"/>
      <c r="D43" s="785" t="s">
        <v>966</v>
      </c>
      <c r="E43" s="785"/>
      <c r="F43" s="785"/>
      <c r="G43" s="785"/>
      <c r="H43" s="786"/>
    </row>
    <row r="44" spans="1:8" ht="38.1" customHeight="1">
      <c r="A44" s="798" t="s">
        <v>367</v>
      </c>
      <c r="B44" s="783"/>
      <c r="C44" s="783"/>
      <c r="D44" s="783" t="s">
        <v>967</v>
      </c>
      <c r="E44" s="783"/>
      <c r="F44" s="783"/>
      <c r="G44" s="783"/>
      <c r="H44" s="784"/>
    </row>
    <row r="45" spans="1:8" s="334" customFormat="1" ht="17.850000000000001" customHeight="1">
      <c r="A45" s="795" t="s">
        <v>422</v>
      </c>
      <c r="B45" s="795"/>
      <c r="C45" s="795"/>
      <c r="D45" s="795"/>
      <c r="E45" s="795"/>
      <c r="F45" s="795"/>
      <c r="G45" s="242">
        <v>25</v>
      </c>
      <c r="H45" s="464" t="s">
        <v>357</v>
      </c>
    </row>
    <row r="46" spans="1:8" ht="20.100000000000001" customHeight="1">
      <c r="A46" s="796" t="s">
        <v>358</v>
      </c>
      <c r="B46" s="805" t="s">
        <v>968</v>
      </c>
      <c r="C46" s="805"/>
      <c r="D46" s="805"/>
      <c r="E46" s="805"/>
      <c r="F46" s="805"/>
      <c r="G46" s="805"/>
      <c r="H46" s="806"/>
    </row>
    <row r="47" spans="1:8" ht="30.75" customHeight="1">
      <c r="A47" s="754"/>
      <c r="B47" s="792" t="s">
        <v>969</v>
      </c>
      <c r="C47" s="790"/>
      <c r="D47" s="790"/>
      <c r="E47" s="790"/>
      <c r="F47" s="790"/>
      <c r="G47" s="790"/>
      <c r="H47" s="790"/>
    </row>
    <row r="48" spans="1:8" ht="20.100000000000001" customHeight="1">
      <c r="A48" s="754"/>
      <c r="B48" s="792" t="s">
        <v>970</v>
      </c>
      <c r="C48" s="790"/>
      <c r="D48" s="790"/>
      <c r="E48" s="790"/>
      <c r="F48" s="790"/>
      <c r="G48" s="790"/>
      <c r="H48" s="790"/>
    </row>
    <row r="49" spans="1:8" ht="20.100000000000001" customHeight="1">
      <c r="A49" s="754"/>
      <c r="B49" s="791" t="s">
        <v>971</v>
      </c>
      <c r="C49" s="791"/>
      <c r="D49" s="791"/>
      <c r="E49" s="791"/>
      <c r="F49" s="791"/>
      <c r="G49" s="791"/>
      <c r="H49" s="792"/>
    </row>
    <row r="50" spans="1:8" ht="20.100000000000001" customHeight="1">
      <c r="A50" s="754"/>
      <c r="B50" s="792" t="s">
        <v>972</v>
      </c>
      <c r="C50" s="790"/>
      <c r="D50" s="790"/>
      <c r="E50" s="790"/>
      <c r="F50" s="790"/>
      <c r="G50" s="790"/>
      <c r="H50" s="790"/>
    </row>
    <row r="51" spans="1:8" ht="20.100000000000001" customHeight="1">
      <c r="A51" s="754"/>
      <c r="B51" s="869" t="s">
        <v>973</v>
      </c>
      <c r="C51" s="869"/>
      <c r="D51" s="869"/>
      <c r="E51" s="869"/>
      <c r="F51" s="869"/>
      <c r="G51" s="869"/>
      <c r="H51" s="772"/>
    </row>
    <row r="52" spans="1:8" ht="20.100000000000001" customHeight="1">
      <c r="A52" s="755"/>
      <c r="B52" s="869" t="s">
        <v>974</v>
      </c>
      <c r="C52" s="869"/>
      <c r="D52" s="869"/>
      <c r="E52" s="869"/>
      <c r="F52" s="869"/>
      <c r="G52" s="869"/>
      <c r="H52" s="772"/>
    </row>
    <row r="53" spans="1:8" ht="21.75" customHeight="1">
      <c r="A53" s="797" t="s">
        <v>366</v>
      </c>
      <c r="B53" s="785"/>
      <c r="C53" s="785"/>
      <c r="D53" s="785" t="s">
        <v>981</v>
      </c>
      <c r="E53" s="785"/>
      <c r="F53" s="785"/>
      <c r="G53" s="785"/>
      <c r="H53" s="786"/>
    </row>
    <row r="54" spans="1:8" ht="51" customHeight="1">
      <c r="A54" s="798" t="s">
        <v>367</v>
      </c>
      <c r="B54" s="783"/>
      <c r="C54" s="783"/>
      <c r="D54" s="792" t="s">
        <v>982</v>
      </c>
      <c r="E54" s="790"/>
      <c r="F54" s="790"/>
      <c r="G54" s="790"/>
      <c r="H54" s="790"/>
    </row>
    <row r="55" spans="1:8" ht="10.35" customHeight="1">
      <c r="A55" s="502"/>
      <c r="B55" s="502"/>
      <c r="C55" s="502"/>
      <c r="D55" s="502"/>
      <c r="E55" s="502"/>
      <c r="F55" s="502"/>
      <c r="G55" s="502"/>
      <c r="H55" s="502"/>
    </row>
    <row r="56" spans="1:8" ht="15" customHeight="1">
      <c r="A56" s="494" t="s">
        <v>369</v>
      </c>
      <c r="B56" s="502"/>
      <c r="C56" s="502"/>
      <c r="D56" s="502"/>
      <c r="E56" s="502"/>
      <c r="F56" s="502"/>
      <c r="G56" s="502"/>
      <c r="H56" s="502"/>
    </row>
    <row r="57" spans="1:8" ht="41.25" customHeight="1">
      <c r="A57" s="807" t="s">
        <v>370</v>
      </c>
      <c r="B57" s="780"/>
      <c r="C57" s="792" t="s">
        <v>975</v>
      </c>
      <c r="D57" s="790"/>
      <c r="E57" s="790"/>
      <c r="F57" s="790"/>
      <c r="G57" s="790"/>
      <c r="H57" s="790"/>
    </row>
    <row r="58" spans="1:8" ht="50.25" customHeight="1">
      <c r="A58" s="807"/>
      <c r="B58" s="780"/>
      <c r="C58" s="791" t="s">
        <v>976</v>
      </c>
      <c r="D58" s="791"/>
      <c r="E58" s="791"/>
      <c r="F58" s="791"/>
      <c r="G58" s="791"/>
      <c r="H58" s="792"/>
    </row>
    <row r="59" spans="1:8" ht="34.5" customHeight="1">
      <c r="A59" s="807"/>
      <c r="B59" s="780"/>
      <c r="C59" s="791" t="s">
        <v>977</v>
      </c>
      <c r="D59" s="791"/>
      <c r="E59" s="791"/>
      <c r="F59" s="791"/>
      <c r="G59" s="791"/>
      <c r="H59" s="792"/>
    </row>
    <row r="60" spans="1:8" ht="31.5" customHeight="1">
      <c r="A60" s="808" t="s">
        <v>373</v>
      </c>
      <c r="B60" s="809"/>
      <c r="C60" s="791" t="s">
        <v>978</v>
      </c>
      <c r="D60" s="791"/>
      <c r="E60" s="791"/>
      <c r="F60" s="791"/>
      <c r="G60" s="791"/>
      <c r="H60" s="792"/>
    </row>
    <row r="61" spans="1:8" ht="34.5" customHeight="1">
      <c r="A61" s="732"/>
      <c r="B61" s="810"/>
      <c r="C61" s="791" t="s">
        <v>979</v>
      </c>
      <c r="D61" s="791"/>
      <c r="E61" s="791"/>
      <c r="F61" s="791"/>
      <c r="G61" s="791"/>
      <c r="H61" s="792"/>
    </row>
    <row r="62" spans="1:8" ht="10.35" customHeight="1">
      <c r="A62" s="502"/>
      <c r="B62" s="502"/>
      <c r="C62" s="502"/>
      <c r="D62" s="502"/>
      <c r="E62" s="502"/>
      <c r="F62" s="502"/>
      <c r="G62" s="502"/>
      <c r="H62" s="502"/>
    </row>
    <row r="63" spans="1:8" ht="15" customHeight="1">
      <c r="A63" s="494" t="s">
        <v>375</v>
      </c>
      <c r="B63" s="494"/>
      <c r="C63" s="494"/>
      <c r="D63" s="494"/>
      <c r="E63" s="494"/>
      <c r="F63" s="494"/>
      <c r="G63" s="502"/>
      <c r="H63" s="502"/>
    </row>
    <row r="64" spans="1:8" ht="16.2">
      <c r="A64" s="807" t="s">
        <v>376</v>
      </c>
      <c r="B64" s="807"/>
      <c r="C64" s="807"/>
      <c r="D64" s="807"/>
      <c r="E64" s="807"/>
      <c r="F64" s="807"/>
      <c r="G64" s="251">
        <v>4</v>
      </c>
      <c r="H64" s="465" t="s">
        <v>435</v>
      </c>
    </row>
    <row r="65" spans="1:8" ht="16.2">
      <c r="A65" s="807" t="s">
        <v>378</v>
      </c>
      <c r="B65" s="807"/>
      <c r="C65" s="807"/>
      <c r="D65" s="807"/>
      <c r="E65" s="807"/>
      <c r="F65" s="807"/>
      <c r="G65" s="251">
        <v>0</v>
      </c>
      <c r="H65" s="465" t="s">
        <v>435</v>
      </c>
    </row>
    <row r="66" spans="1:8">
      <c r="A66" s="463"/>
      <c r="B66" s="463"/>
      <c r="C66" s="463"/>
      <c r="D66" s="463"/>
      <c r="E66" s="463"/>
      <c r="F66" s="463"/>
      <c r="G66" s="253"/>
      <c r="H66" s="465"/>
    </row>
    <row r="67" spans="1:8">
      <c r="A67" s="811" t="s">
        <v>379</v>
      </c>
      <c r="B67" s="811"/>
      <c r="C67" s="811"/>
      <c r="D67" s="811"/>
      <c r="E67" s="811"/>
      <c r="F67" s="811"/>
      <c r="G67" s="480"/>
      <c r="H67" s="253"/>
    </row>
    <row r="68" spans="1:8" ht="17.850000000000001" customHeight="1">
      <c r="A68" s="790" t="s">
        <v>380</v>
      </c>
      <c r="B68" s="790"/>
      <c r="C68" s="790"/>
      <c r="D68" s="790"/>
      <c r="E68" s="465">
        <f>SUM(E69:E74)</f>
        <v>51</v>
      </c>
      <c r="F68" s="465" t="s">
        <v>357</v>
      </c>
      <c r="G68" s="254">
        <f>E68/25</f>
        <v>2.04</v>
      </c>
      <c r="H68" s="465" t="s">
        <v>435</v>
      </c>
    </row>
    <row r="69" spans="1:8" ht="17.850000000000001" customHeight="1">
      <c r="A69" s="502" t="s">
        <v>12</v>
      </c>
      <c r="B69" s="807" t="s">
        <v>14</v>
      </c>
      <c r="C69" s="807"/>
      <c r="D69" s="807"/>
      <c r="E69" s="465">
        <v>20</v>
      </c>
      <c r="F69" s="465" t="s">
        <v>357</v>
      </c>
      <c r="G69" s="40"/>
      <c r="H69" s="471"/>
    </row>
    <row r="70" spans="1:8" ht="17.850000000000001" customHeight="1">
      <c r="A70" s="502"/>
      <c r="B70" s="807" t="s">
        <v>381</v>
      </c>
      <c r="C70" s="807"/>
      <c r="D70" s="807"/>
      <c r="E70" s="465">
        <v>25</v>
      </c>
      <c r="F70" s="465" t="s">
        <v>357</v>
      </c>
      <c r="G70" s="40"/>
      <c r="H70" s="471"/>
    </row>
    <row r="71" spans="1:8" ht="17.850000000000001" customHeight="1">
      <c r="A71" s="502"/>
      <c r="B71" s="807" t="s">
        <v>382</v>
      </c>
      <c r="C71" s="807"/>
      <c r="D71" s="807"/>
      <c r="E71" s="465">
        <v>2</v>
      </c>
      <c r="F71" s="465" t="s">
        <v>357</v>
      </c>
      <c r="G71" s="40"/>
      <c r="H71" s="471"/>
    </row>
    <row r="72" spans="1:8" ht="17.850000000000001" customHeight="1">
      <c r="A72" s="502"/>
      <c r="B72" s="807" t="s">
        <v>383</v>
      </c>
      <c r="C72" s="807"/>
      <c r="D72" s="807"/>
      <c r="E72" s="465">
        <v>0</v>
      </c>
      <c r="F72" s="465" t="s">
        <v>357</v>
      </c>
      <c r="G72" s="40"/>
      <c r="H72" s="471"/>
    </row>
    <row r="73" spans="1:8" ht="17.850000000000001" customHeight="1">
      <c r="A73" s="502"/>
      <c r="B73" s="807" t="s">
        <v>384</v>
      </c>
      <c r="C73" s="807"/>
      <c r="D73" s="807"/>
      <c r="E73" s="465">
        <v>0</v>
      </c>
      <c r="F73" s="465" t="s">
        <v>357</v>
      </c>
      <c r="G73" s="40"/>
      <c r="H73" s="471"/>
    </row>
    <row r="74" spans="1:8" ht="17.850000000000001" customHeight="1">
      <c r="A74" s="502"/>
      <c r="B74" s="807" t="s">
        <v>385</v>
      </c>
      <c r="C74" s="807"/>
      <c r="D74" s="807"/>
      <c r="E74" s="465">
        <v>4</v>
      </c>
      <c r="F74" s="465" t="s">
        <v>357</v>
      </c>
      <c r="G74" s="40"/>
      <c r="H74" s="471"/>
    </row>
    <row r="75" spans="1:8" ht="31.35" customHeight="1">
      <c r="A75" s="790" t="s">
        <v>386</v>
      </c>
      <c r="B75" s="790"/>
      <c r="C75" s="790"/>
      <c r="D75" s="790"/>
      <c r="E75" s="465">
        <v>0</v>
      </c>
      <c r="F75" s="465" t="s">
        <v>357</v>
      </c>
      <c r="G75" s="254">
        <v>0</v>
      </c>
      <c r="H75" s="465" t="s">
        <v>435</v>
      </c>
    </row>
    <row r="76" spans="1:8" ht="17.850000000000001" customHeight="1">
      <c r="A76" s="807" t="s">
        <v>387</v>
      </c>
      <c r="B76" s="807"/>
      <c r="C76" s="807"/>
      <c r="D76" s="807"/>
      <c r="E76" s="465">
        <f>G76*25</f>
        <v>49</v>
      </c>
      <c r="F76" s="465" t="s">
        <v>357</v>
      </c>
      <c r="G76" s="254">
        <f>D6-G75-G68</f>
        <v>1.96</v>
      </c>
      <c r="H76" s="465" t="s">
        <v>435</v>
      </c>
    </row>
    <row r="77" spans="1:8" ht="10.35" customHeight="1"/>
    <row r="80" spans="1:8">
      <c r="A80" s="206" t="s">
        <v>388</v>
      </c>
    </row>
    <row r="81" spans="1:8" ht="16.2">
      <c r="A81" s="730" t="s">
        <v>436</v>
      </c>
      <c r="B81" s="730"/>
      <c r="C81" s="730"/>
      <c r="D81" s="730"/>
      <c r="E81" s="730"/>
      <c r="F81" s="730"/>
      <c r="G81" s="730"/>
      <c r="H81" s="730"/>
    </row>
    <row r="82" spans="1:8">
      <c r="A82" s="206" t="s">
        <v>390</v>
      </c>
    </row>
    <row r="84" spans="1:8">
      <c r="A84" s="766" t="s">
        <v>3040</v>
      </c>
      <c r="B84" s="766"/>
      <c r="C84" s="766"/>
      <c r="D84" s="766"/>
      <c r="E84" s="766"/>
      <c r="F84" s="766"/>
      <c r="G84" s="766"/>
      <c r="H84" s="766"/>
    </row>
    <row r="85" spans="1:8">
      <c r="A85" s="766"/>
      <c r="B85" s="766"/>
      <c r="C85" s="766"/>
      <c r="D85" s="766"/>
      <c r="E85" s="766"/>
      <c r="F85" s="766"/>
      <c r="G85" s="766"/>
      <c r="H85" s="766"/>
    </row>
    <row r="86" spans="1:8">
      <c r="A86" s="766"/>
      <c r="B86" s="766"/>
      <c r="C86" s="766"/>
      <c r="D86" s="766"/>
      <c r="E86" s="766"/>
      <c r="F86" s="766"/>
      <c r="G86" s="766"/>
      <c r="H86" s="766"/>
    </row>
  </sheetData>
  <mergeCells count="83">
    <mergeCell ref="A81:H81"/>
    <mergeCell ref="A84:H86"/>
    <mergeCell ref="D54:H54"/>
    <mergeCell ref="B71:D71"/>
    <mergeCell ref="B72:D72"/>
    <mergeCell ref="B73:D73"/>
    <mergeCell ref="B74:D74"/>
    <mergeCell ref="A75:D75"/>
    <mergeCell ref="A76:D76"/>
    <mergeCell ref="A64:F64"/>
    <mergeCell ref="A65:F65"/>
    <mergeCell ref="A67:F67"/>
    <mergeCell ref="A68:D68"/>
    <mergeCell ref="B69:D69"/>
    <mergeCell ref="B70:D70"/>
    <mergeCell ref="A57:B59"/>
    <mergeCell ref="C57:H57"/>
    <mergeCell ref="C58:H58"/>
    <mergeCell ref="C59:H59"/>
    <mergeCell ref="A60:B61"/>
    <mergeCell ref="C60:H60"/>
    <mergeCell ref="C61:H61"/>
    <mergeCell ref="A54:C54"/>
    <mergeCell ref="A43:C43"/>
    <mergeCell ref="D43:H43"/>
    <mergeCell ref="A44:C44"/>
    <mergeCell ref="D44:H44"/>
    <mergeCell ref="A45:F45"/>
    <mergeCell ref="A46:A52"/>
    <mergeCell ref="B46:H46"/>
    <mergeCell ref="B47:H47"/>
    <mergeCell ref="B48:H48"/>
    <mergeCell ref="B49:H49"/>
    <mergeCell ref="B50:H50"/>
    <mergeCell ref="B51:H51"/>
    <mergeCell ref="B52:H52"/>
    <mergeCell ref="A53:C53"/>
    <mergeCell ref="D53:H53"/>
    <mergeCell ref="B32:F32"/>
    <mergeCell ref="A35:F35"/>
    <mergeCell ref="A36:A42"/>
    <mergeCell ref="B36:H36"/>
    <mergeCell ref="B37:H37"/>
    <mergeCell ref="B38:H38"/>
    <mergeCell ref="B39:H39"/>
    <mergeCell ref="B40:H40"/>
    <mergeCell ref="B41:H41"/>
    <mergeCell ref="B42:H42"/>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zoomScaleNormal="100" zoomScaleSheetLayoutView="172"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56</v>
      </c>
      <c r="B5" s="732"/>
      <c r="C5" s="732"/>
      <c r="D5" s="732"/>
      <c r="E5" s="732"/>
      <c r="F5" s="732"/>
      <c r="G5" s="732"/>
      <c r="H5" s="732"/>
    </row>
    <row r="6" spans="1:8" ht="17.850000000000001" customHeight="1">
      <c r="A6" s="780" t="s">
        <v>10</v>
      </c>
      <c r="B6" s="781"/>
      <c r="C6" s="781"/>
      <c r="D6" s="781">
        <v>4</v>
      </c>
      <c r="E6" s="781"/>
      <c r="F6" s="781"/>
      <c r="G6" s="781"/>
      <c r="H6" s="782"/>
    </row>
    <row r="7" spans="1:8" ht="17.850000000000001" customHeight="1">
      <c r="A7" s="780" t="s">
        <v>9</v>
      </c>
      <c r="B7" s="781"/>
      <c r="C7" s="781"/>
      <c r="D7" s="783" t="s">
        <v>328</v>
      </c>
      <c r="E7" s="783"/>
      <c r="F7" s="783"/>
      <c r="G7" s="783"/>
      <c r="H7" s="784"/>
    </row>
    <row r="8" spans="1:8" ht="17.850000000000001" customHeight="1">
      <c r="A8" s="780" t="s">
        <v>13</v>
      </c>
      <c r="B8" s="781"/>
      <c r="C8" s="781"/>
      <c r="D8" s="785" t="s">
        <v>403</v>
      </c>
      <c r="E8" s="785"/>
      <c r="F8" s="785"/>
      <c r="G8" s="785"/>
      <c r="H8" s="786"/>
    </row>
    <row r="9" spans="1:8" ht="17.850000000000001" customHeight="1">
      <c r="A9" s="780" t="s">
        <v>330</v>
      </c>
      <c r="B9" s="781"/>
      <c r="C9" s="781"/>
      <c r="D9" s="785" t="s">
        <v>331</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946</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6" customHeight="1">
      <c r="A19" s="790" t="s">
        <v>337</v>
      </c>
      <c r="B19" s="956"/>
      <c r="C19" s="791" t="s">
        <v>554</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802" t="s">
        <v>141</v>
      </c>
      <c r="B22" s="794" t="s">
        <v>142</v>
      </c>
      <c r="C22" s="794"/>
      <c r="D22" s="794"/>
      <c r="E22" s="794"/>
      <c r="F22" s="794"/>
      <c r="G22" s="794" t="s">
        <v>340</v>
      </c>
      <c r="H22" s="752"/>
    </row>
    <row r="23" spans="1:8" ht="27" customHeight="1">
      <c r="A23" s="804"/>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37.5" customHeight="1">
      <c r="A25" s="467" t="s">
        <v>983</v>
      </c>
      <c r="B25" s="792" t="s">
        <v>984</v>
      </c>
      <c r="C25" s="790"/>
      <c r="D25" s="790"/>
      <c r="E25" s="790"/>
      <c r="F25" s="956"/>
      <c r="G25" s="468" t="s">
        <v>161</v>
      </c>
      <c r="H25" s="250" t="s">
        <v>154</v>
      </c>
    </row>
    <row r="26" spans="1:8" ht="33.75" customHeight="1">
      <c r="A26" s="467" t="s">
        <v>985</v>
      </c>
      <c r="B26" s="792" t="s">
        <v>986</v>
      </c>
      <c r="C26" s="790"/>
      <c r="D26" s="790"/>
      <c r="E26" s="790"/>
      <c r="F26" s="956"/>
      <c r="G26" s="468" t="s">
        <v>161</v>
      </c>
      <c r="H26" s="250" t="s">
        <v>154</v>
      </c>
    </row>
    <row r="27" spans="1:8" ht="17.850000000000001" customHeight="1">
      <c r="A27" s="751" t="s">
        <v>255</v>
      </c>
      <c r="B27" s="794"/>
      <c r="C27" s="794"/>
      <c r="D27" s="794"/>
      <c r="E27" s="794"/>
      <c r="F27" s="794"/>
      <c r="G27" s="794"/>
      <c r="H27" s="752"/>
    </row>
    <row r="28" spans="1:8" ht="53.25" customHeight="1">
      <c r="A28" s="467" t="s">
        <v>987</v>
      </c>
      <c r="B28" s="791" t="s">
        <v>1022</v>
      </c>
      <c r="C28" s="791"/>
      <c r="D28" s="791"/>
      <c r="E28" s="791"/>
      <c r="F28" s="791"/>
      <c r="G28" s="468" t="s">
        <v>204</v>
      </c>
      <c r="H28" s="250" t="s">
        <v>154</v>
      </c>
    </row>
    <row r="29" spans="1:8" ht="73.5" customHeight="1">
      <c r="A29" s="467" t="s">
        <v>988</v>
      </c>
      <c r="B29" s="791" t="s">
        <v>1023</v>
      </c>
      <c r="C29" s="791"/>
      <c r="D29" s="791"/>
      <c r="E29" s="791"/>
      <c r="F29" s="791"/>
      <c r="G29" s="468" t="s">
        <v>204</v>
      </c>
      <c r="H29" s="250" t="s">
        <v>154</v>
      </c>
    </row>
    <row r="30" spans="1:8" ht="17.850000000000001" customHeight="1">
      <c r="A30" s="751" t="s">
        <v>352</v>
      </c>
      <c r="B30" s="794"/>
      <c r="C30" s="794"/>
      <c r="D30" s="794"/>
      <c r="E30" s="794"/>
      <c r="F30" s="794"/>
      <c r="G30" s="794"/>
      <c r="H30" s="752"/>
    </row>
    <row r="31" spans="1:8" ht="36.75" customHeight="1">
      <c r="A31" s="467" t="s">
        <v>989</v>
      </c>
      <c r="B31" s="791" t="s">
        <v>990</v>
      </c>
      <c r="C31" s="791"/>
      <c r="D31" s="791"/>
      <c r="E31" s="791"/>
      <c r="F31" s="791"/>
      <c r="G31" s="294" t="s">
        <v>233</v>
      </c>
      <c r="H31" s="250" t="s">
        <v>154</v>
      </c>
    </row>
    <row r="32" spans="1:8" ht="39.75" customHeight="1">
      <c r="A32" s="467" t="s">
        <v>991</v>
      </c>
      <c r="B32" s="791" t="s">
        <v>992</v>
      </c>
      <c r="C32" s="791"/>
      <c r="D32" s="791"/>
      <c r="E32" s="791"/>
      <c r="F32" s="791"/>
      <c r="G32" s="294" t="s">
        <v>242</v>
      </c>
      <c r="H32" s="250" t="s">
        <v>154</v>
      </c>
    </row>
    <row r="33" spans="1:8" ht="10.35" customHeight="1">
      <c r="A33" s="502"/>
      <c r="B33" s="502"/>
      <c r="C33" s="502"/>
      <c r="D33" s="502"/>
      <c r="E33" s="502"/>
      <c r="F33" s="502"/>
      <c r="G33" s="502"/>
      <c r="H33" s="502"/>
    </row>
    <row r="34" spans="1:8" ht="15" customHeight="1">
      <c r="A34" s="494" t="s">
        <v>355</v>
      </c>
      <c r="B34" s="502"/>
      <c r="C34" s="502"/>
      <c r="D34" s="502"/>
      <c r="E34" s="502"/>
      <c r="F34" s="502"/>
      <c r="G34" s="502"/>
      <c r="H34" s="502"/>
    </row>
    <row r="35" spans="1:8" s="334" customFormat="1" ht="17.850000000000001" customHeight="1">
      <c r="A35" s="795" t="s">
        <v>356</v>
      </c>
      <c r="B35" s="795"/>
      <c r="C35" s="795"/>
      <c r="D35" s="795"/>
      <c r="E35" s="795"/>
      <c r="F35" s="795"/>
      <c r="G35" s="378">
        <v>20</v>
      </c>
      <c r="H35" s="464" t="s">
        <v>357</v>
      </c>
    </row>
    <row r="36" spans="1:8" ht="47.25" customHeight="1">
      <c r="A36" s="796" t="s">
        <v>358</v>
      </c>
      <c r="B36" s="791" t="s">
        <v>993</v>
      </c>
      <c r="C36" s="791"/>
      <c r="D36" s="791"/>
      <c r="E36" s="791"/>
      <c r="F36" s="791"/>
      <c r="G36" s="791"/>
      <c r="H36" s="792"/>
    </row>
    <row r="37" spans="1:8" ht="31.5" customHeight="1">
      <c r="A37" s="754"/>
      <c r="B37" s="791" t="s">
        <v>994</v>
      </c>
      <c r="C37" s="791"/>
      <c r="D37" s="791"/>
      <c r="E37" s="791"/>
      <c r="F37" s="791"/>
      <c r="G37" s="791"/>
      <c r="H37" s="792"/>
    </row>
    <row r="38" spans="1:8" ht="39.75" customHeight="1">
      <c r="A38" s="754"/>
      <c r="B38" s="791" t="s">
        <v>995</v>
      </c>
      <c r="C38" s="791"/>
      <c r="D38" s="791"/>
      <c r="E38" s="791"/>
      <c r="F38" s="791"/>
      <c r="G38" s="791"/>
      <c r="H38" s="792"/>
    </row>
    <row r="39" spans="1:8" ht="48.75" customHeight="1">
      <c r="A39" s="754"/>
      <c r="B39" s="791" t="s">
        <v>996</v>
      </c>
      <c r="C39" s="791"/>
      <c r="D39" s="791"/>
      <c r="E39" s="791"/>
      <c r="F39" s="791"/>
      <c r="G39" s="791"/>
      <c r="H39" s="792"/>
    </row>
    <row r="40" spans="1:8" ht="52.5" customHeight="1">
      <c r="A40" s="754"/>
      <c r="B40" s="791" t="s">
        <v>997</v>
      </c>
      <c r="C40" s="791"/>
      <c r="D40" s="791"/>
      <c r="E40" s="791"/>
      <c r="F40" s="791"/>
      <c r="G40" s="791"/>
      <c r="H40" s="792"/>
    </row>
    <row r="41" spans="1:8" ht="51" customHeight="1">
      <c r="A41" s="754"/>
      <c r="B41" s="791" t="s">
        <v>998</v>
      </c>
      <c r="C41" s="791"/>
      <c r="D41" s="791"/>
      <c r="E41" s="791"/>
      <c r="F41" s="791"/>
      <c r="G41" s="791"/>
      <c r="H41" s="792"/>
    </row>
    <row r="42" spans="1:8" ht="46.5" customHeight="1">
      <c r="A42" s="755"/>
      <c r="B42" s="791" t="s">
        <v>999</v>
      </c>
      <c r="C42" s="791"/>
      <c r="D42" s="791"/>
      <c r="E42" s="791"/>
      <c r="F42" s="791"/>
      <c r="G42" s="791"/>
      <c r="H42" s="792"/>
    </row>
    <row r="43" spans="1:8" ht="24.75" customHeight="1">
      <c r="A43" s="797" t="s">
        <v>366</v>
      </c>
      <c r="B43" s="785"/>
      <c r="C43" s="785"/>
      <c r="D43" s="785" t="s">
        <v>1000</v>
      </c>
      <c r="E43" s="785"/>
      <c r="F43" s="785"/>
      <c r="G43" s="785"/>
      <c r="H43" s="786"/>
    </row>
    <row r="44" spans="1:8" ht="37.5" customHeight="1">
      <c r="A44" s="798" t="s">
        <v>367</v>
      </c>
      <c r="B44" s="783"/>
      <c r="C44" s="783"/>
      <c r="D44" s="783" t="s">
        <v>1001</v>
      </c>
      <c r="E44" s="783"/>
      <c r="F44" s="783"/>
      <c r="G44" s="783"/>
      <c r="H44" s="784"/>
    </row>
    <row r="45" spans="1:8" s="334" customFormat="1" ht="17.850000000000001" customHeight="1">
      <c r="A45" s="959" t="s">
        <v>422</v>
      </c>
      <c r="B45" s="960"/>
      <c r="C45" s="960"/>
      <c r="D45" s="960"/>
      <c r="E45" s="960"/>
      <c r="F45" s="960"/>
      <c r="G45" s="572">
        <v>25</v>
      </c>
      <c r="H45" s="464" t="s">
        <v>357</v>
      </c>
    </row>
    <row r="46" spans="1:8" ht="33" customHeight="1">
      <c r="A46" s="796" t="s">
        <v>358</v>
      </c>
      <c r="B46" s="805" t="s">
        <v>1002</v>
      </c>
      <c r="C46" s="805"/>
      <c r="D46" s="805"/>
      <c r="E46" s="805"/>
      <c r="F46" s="805"/>
      <c r="G46" s="805"/>
      <c r="H46" s="806"/>
    </row>
    <row r="47" spans="1:8" ht="20.100000000000001" customHeight="1">
      <c r="A47" s="754"/>
      <c r="B47" s="792" t="s">
        <v>1003</v>
      </c>
      <c r="C47" s="790"/>
      <c r="D47" s="790"/>
      <c r="E47" s="790"/>
      <c r="F47" s="790"/>
      <c r="G47" s="790"/>
      <c r="H47" s="790"/>
    </row>
    <row r="48" spans="1:8" ht="20.100000000000001" customHeight="1">
      <c r="A48" s="754"/>
      <c r="B48" s="792" t="s">
        <v>1004</v>
      </c>
      <c r="C48" s="790"/>
      <c r="D48" s="790"/>
      <c r="E48" s="790"/>
      <c r="F48" s="790"/>
      <c r="G48" s="790"/>
      <c r="H48" s="790"/>
    </row>
    <row r="49" spans="1:8" ht="20.100000000000001" customHeight="1">
      <c r="A49" s="754"/>
      <c r="B49" s="791" t="s">
        <v>1005</v>
      </c>
      <c r="C49" s="791"/>
      <c r="D49" s="791"/>
      <c r="E49" s="791"/>
      <c r="F49" s="791"/>
      <c r="G49" s="791"/>
      <c r="H49" s="792"/>
    </row>
    <row r="50" spans="1:8" ht="20.100000000000001" customHeight="1">
      <c r="A50" s="754"/>
      <c r="B50" s="792" t="s">
        <v>1006</v>
      </c>
      <c r="C50" s="790"/>
      <c r="D50" s="790"/>
      <c r="E50" s="790"/>
      <c r="F50" s="790"/>
      <c r="G50" s="790"/>
      <c r="H50" s="790"/>
    </row>
    <row r="51" spans="1:8" ht="20.100000000000001" customHeight="1">
      <c r="A51" s="754"/>
      <c r="B51" s="792" t="s">
        <v>1007</v>
      </c>
      <c r="C51" s="790"/>
      <c r="D51" s="790"/>
      <c r="E51" s="790"/>
      <c r="F51" s="790"/>
      <c r="G51" s="790"/>
      <c r="H51" s="790"/>
    </row>
    <row r="52" spans="1:8" ht="20.100000000000001" customHeight="1">
      <c r="A52" s="754"/>
      <c r="B52" s="792" t="s">
        <v>1008</v>
      </c>
      <c r="C52" s="790"/>
      <c r="D52" s="790"/>
      <c r="E52" s="790"/>
      <c r="F52" s="790"/>
      <c r="G52" s="790"/>
      <c r="H52" s="790"/>
    </row>
    <row r="53" spans="1:8" ht="20.100000000000001" customHeight="1">
      <c r="A53" s="754"/>
      <c r="B53" s="792" t="s">
        <v>1009</v>
      </c>
      <c r="C53" s="790"/>
      <c r="D53" s="790"/>
      <c r="E53" s="790"/>
      <c r="F53" s="790"/>
      <c r="G53" s="790"/>
      <c r="H53" s="790"/>
    </row>
    <row r="54" spans="1:8" ht="20.100000000000001" customHeight="1">
      <c r="A54" s="754"/>
      <c r="B54" s="792" t="s">
        <v>1010</v>
      </c>
      <c r="C54" s="790"/>
      <c r="D54" s="790"/>
      <c r="E54" s="790"/>
      <c r="F54" s="790"/>
      <c r="G54" s="790"/>
      <c r="H54" s="790"/>
    </row>
    <row r="55" spans="1:8" ht="20.100000000000001" customHeight="1">
      <c r="A55" s="754"/>
      <c r="B55" s="792" t="s">
        <v>1011</v>
      </c>
      <c r="C55" s="790"/>
      <c r="D55" s="790"/>
      <c r="E55" s="790"/>
      <c r="F55" s="790"/>
      <c r="G55" s="790"/>
      <c r="H55" s="790"/>
    </row>
    <row r="56" spans="1:8" ht="20.100000000000001" customHeight="1">
      <c r="A56" s="754"/>
      <c r="B56" s="792" t="s">
        <v>1012</v>
      </c>
      <c r="C56" s="790"/>
      <c r="D56" s="790"/>
      <c r="E56" s="790"/>
      <c r="F56" s="790"/>
      <c r="G56" s="790"/>
      <c r="H56" s="790"/>
    </row>
    <row r="57" spans="1:8" ht="20.100000000000001" customHeight="1">
      <c r="A57" s="754"/>
      <c r="B57" s="792" t="s">
        <v>1013</v>
      </c>
      <c r="C57" s="790"/>
      <c r="D57" s="790"/>
      <c r="E57" s="790"/>
      <c r="F57" s="790"/>
      <c r="G57" s="790"/>
      <c r="H57" s="790"/>
    </row>
    <row r="58" spans="1:8" ht="36" customHeight="1">
      <c r="A58" s="755"/>
      <c r="B58" s="869" t="s">
        <v>1014</v>
      </c>
      <c r="C58" s="869"/>
      <c r="D58" s="869"/>
      <c r="E58" s="869"/>
      <c r="F58" s="869"/>
      <c r="G58" s="869"/>
      <c r="H58" s="772"/>
    </row>
    <row r="59" spans="1:8" ht="24.75" customHeight="1">
      <c r="A59" s="797" t="s">
        <v>366</v>
      </c>
      <c r="B59" s="785"/>
      <c r="C59" s="785"/>
      <c r="D59" s="785" t="s">
        <v>1015</v>
      </c>
      <c r="E59" s="785"/>
      <c r="F59" s="785"/>
      <c r="G59" s="785"/>
      <c r="H59" s="786"/>
    </row>
    <row r="60" spans="1:8" ht="55.5" customHeight="1">
      <c r="A60" s="798" t="s">
        <v>367</v>
      </c>
      <c r="B60" s="783"/>
      <c r="C60" s="783"/>
      <c r="D60" s="783" t="s">
        <v>1016</v>
      </c>
      <c r="E60" s="783"/>
      <c r="F60" s="783"/>
      <c r="G60" s="783"/>
      <c r="H60" s="784"/>
    </row>
    <row r="61" spans="1:8" ht="10.35" customHeight="1">
      <c r="A61" s="502"/>
      <c r="B61" s="502"/>
      <c r="C61" s="502"/>
      <c r="D61" s="502"/>
      <c r="E61" s="502"/>
      <c r="F61" s="502"/>
      <c r="G61" s="502"/>
      <c r="H61" s="502"/>
    </row>
    <row r="62" spans="1:8" ht="15" customHeight="1">
      <c r="A62" s="494" t="s">
        <v>369</v>
      </c>
      <c r="B62" s="502"/>
      <c r="C62" s="502"/>
      <c r="D62" s="502"/>
      <c r="E62" s="502"/>
      <c r="F62" s="502"/>
      <c r="G62" s="502"/>
      <c r="H62" s="502"/>
    </row>
    <row r="63" spans="1:8" ht="27" customHeight="1">
      <c r="A63" s="807" t="s">
        <v>370</v>
      </c>
      <c r="B63" s="780"/>
      <c r="C63" s="791" t="s">
        <v>1017</v>
      </c>
      <c r="D63" s="791"/>
      <c r="E63" s="791"/>
      <c r="F63" s="791"/>
      <c r="G63" s="791"/>
      <c r="H63" s="792"/>
    </row>
    <row r="64" spans="1:8" ht="30.75" customHeight="1">
      <c r="A64" s="807"/>
      <c r="B64" s="780"/>
      <c r="C64" s="791" t="s">
        <v>1018</v>
      </c>
      <c r="D64" s="791"/>
      <c r="E64" s="791"/>
      <c r="F64" s="791"/>
      <c r="G64" s="791"/>
      <c r="H64" s="792"/>
    </row>
    <row r="65" spans="1:8" ht="32.25" customHeight="1">
      <c r="A65" s="807"/>
      <c r="B65" s="780"/>
      <c r="C65" s="791" t="s">
        <v>1019</v>
      </c>
      <c r="D65" s="791"/>
      <c r="E65" s="791"/>
      <c r="F65" s="791"/>
      <c r="G65" s="791"/>
      <c r="H65" s="792"/>
    </row>
    <row r="66" spans="1:8" ht="38.25" customHeight="1">
      <c r="A66" s="808" t="s">
        <v>373</v>
      </c>
      <c r="B66" s="809"/>
      <c r="C66" s="791" t="s">
        <v>1020</v>
      </c>
      <c r="D66" s="791"/>
      <c r="E66" s="791"/>
      <c r="F66" s="791"/>
      <c r="G66" s="791"/>
      <c r="H66" s="792"/>
    </row>
    <row r="67" spans="1:8" ht="35.25" customHeight="1">
      <c r="A67" s="732"/>
      <c r="B67" s="810"/>
      <c r="C67" s="791" t="s">
        <v>1021</v>
      </c>
      <c r="D67" s="791"/>
      <c r="E67" s="791"/>
      <c r="F67" s="791"/>
      <c r="G67" s="791"/>
      <c r="H67" s="792"/>
    </row>
    <row r="68" spans="1:8" ht="10.35" customHeight="1">
      <c r="A68" s="502"/>
      <c r="B68" s="502"/>
      <c r="C68" s="502"/>
      <c r="D68" s="502"/>
      <c r="E68" s="502"/>
      <c r="F68" s="502"/>
      <c r="G68" s="502"/>
      <c r="H68" s="502"/>
    </row>
    <row r="69" spans="1:8" ht="15" customHeight="1">
      <c r="A69" s="494" t="s">
        <v>375</v>
      </c>
      <c r="B69" s="494"/>
      <c r="C69" s="494"/>
      <c r="D69" s="494"/>
      <c r="E69" s="494"/>
      <c r="F69" s="494"/>
      <c r="G69" s="502"/>
      <c r="H69" s="502"/>
    </row>
    <row r="70" spans="1:8" ht="16.2">
      <c r="A70" s="807" t="s">
        <v>376</v>
      </c>
      <c r="B70" s="807"/>
      <c r="C70" s="807"/>
      <c r="D70" s="807"/>
      <c r="E70" s="807"/>
      <c r="F70" s="807"/>
      <c r="G70" s="251">
        <v>4</v>
      </c>
      <c r="H70" s="465" t="s">
        <v>435</v>
      </c>
    </row>
    <row r="71" spans="1:8" ht="16.2">
      <c r="A71" s="807" t="s">
        <v>378</v>
      </c>
      <c r="B71" s="807"/>
      <c r="C71" s="807"/>
      <c r="D71" s="807"/>
      <c r="E71" s="807"/>
      <c r="F71" s="807"/>
      <c r="G71" s="251">
        <v>0</v>
      </c>
      <c r="H71" s="465" t="s">
        <v>435</v>
      </c>
    </row>
    <row r="72" spans="1:8">
      <c r="A72" s="463"/>
      <c r="B72" s="463"/>
      <c r="C72" s="463"/>
      <c r="D72" s="463"/>
      <c r="E72" s="463"/>
      <c r="F72" s="463"/>
      <c r="G72" s="253"/>
      <c r="H72" s="465"/>
    </row>
    <row r="73" spans="1:8">
      <c r="A73" s="811" t="s">
        <v>379</v>
      </c>
      <c r="B73" s="811"/>
      <c r="C73" s="811"/>
      <c r="D73" s="811"/>
      <c r="E73" s="811"/>
      <c r="F73" s="811"/>
      <c r="G73" s="480"/>
      <c r="H73" s="253"/>
    </row>
    <row r="74" spans="1:8" ht="17.850000000000001" customHeight="1">
      <c r="A74" s="790" t="s">
        <v>380</v>
      </c>
      <c r="B74" s="790"/>
      <c r="C74" s="790"/>
      <c r="D74" s="790"/>
      <c r="E74" s="465">
        <f>SUM(E75:E80)</f>
        <v>51</v>
      </c>
      <c r="F74" s="465" t="s">
        <v>357</v>
      </c>
      <c r="G74" s="254">
        <f>E74/25</f>
        <v>2.04</v>
      </c>
      <c r="H74" s="465" t="s">
        <v>435</v>
      </c>
    </row>
    <row r="75" spans="1:8" ht="17.850000000000001" customHeight="1">
      <c r="A75" s="502" t="s">
        <v>12</v>
      </c>
      <c r="B75" s="807" t="s">
        <v>14</v>
      </c>
      <c r="C75" s="807"/>
      <c r="D75" s="807"/>
      <c r="E75" s="465">
        <v>20</v>
      </c>
      <c r="F75" s="465" t="s">
        <v>357</v>
      </c>
      <c r="G75" s="40"/>
      <c r="H75" s="471"/>
    </row>
    <row r="76" spans="1:8" ht="17.850000000000001" customHeight="1">
      <c r="A76" s="502"/>
      <c r="B76" s="807" t="s">
        <v>381</v>
      </c>
      <c r="C76" s="807"/>
      <c r="D76" s="807"/>
      <c r="E76" s="465">
        <v>25</v>
      </c>
      <c r="F76" s="465" t="s">
        <v>357</v>
      </c>
      <c r="G76" s="40"/>
      <c r="H76" s="471"/>
    </row>
    <row r="77" spans="1:8" ht="17.850000000000001" customHeight="1">
      <c r="A77" s="502"/>
      <c r="B77" s="807" t="s">
        <v>382</v>
      </c>
      <c r="C77" s="807"/>
      <c r="D77" s="807"/>
      <c r="E77" s="465">
        <v>3</v>
      </c>
      <c r="F77" s="465" t="s">
        <v>357</v>
      </c>
      <c r="G77" s="40"/>
      <c r="H77" s="471"/>
    </row>
    <row r="78" spans="1:8" ht="17.850000000000001" customHeight="1">
      <c r="A78" s="502"/>
      <c r="B78" s="807" t="s">
        <v>383</v>
      </c>
      <c r="C78" s="807"/>
      <c r="D78" s="807"/>
      <c r="E78" s="465">
        <v>0</v>
      </c>
      <c r="F78" s="465" t="s">
        <v>357</v>
      </c>
      <c r="G78" s="40"/>
      <c r="H78" s="471"/>
    </row>
    <row r="79" spans="1:8" ht="17.850000000000001" customHeight="1">
      <c r="A79" s="502"/>
      <c r="B79" s="807" t="s">
        <v>384</v>
      </c>
      <c r="C79" s="807"/>
      <c r="D79" s="807"/>
      <c r="E79" s="465">
        <v>0</v>
      </c>
      <c r="F79" s="465" t="s">
        <v>357</v>
      </c>
      <c r="G79" s="40"/>
      <c r="H79" s="471"/>
    </row>
    <row r="80" spans="1:8" ht="17.850000000000001" customHeight="1">
      <c r="A80" s="502"/>
      <c r="B80" s="807" t="s">
        <v>385</v>
      </c>
      <c r="C80" s="807"/>
      <c r="D80" s="807"/>
      <c r="E80" s="465">
        <v>3</v>
      </c>
      <c r="F80" s="465" t="s">
        <v>357</v>
      </c>
      <c r="G80" s="40"/>
      <c r="H80" s="471"/>
    </row>
    <row r="81" spans="1:8" ht="31.35" customHeight="1">
      <c r="A81" s="790" t="s">
        <v>386</v>
      </c>
      <c r="B81" s="790"/>
      <c r="C81" s="790"/>
      <c r="D81" s="790"/>
      <c r="E81" s="465">
        <v>0</v>
      </c>
      <c r="F81" s="465" t="s">
        <v>357</v>
      </c>
      <c r="G81" s="254">
        <v>0</v>
      </c>
      <c r="H81" s="465" t="s">
        <v>435</v>
      </c>
    </row>
    <row r="82" spans="1:8" ht="17.850000000000001" customHeight="1">
      <c r="A82" s="807" t="s">
        <v>387</v>
      </c>
      <c r="B82" s="807"/>
      <c r="C82" s="807"/>
      <c r="D82" s="807"/>
      <c r="E82" s="465">
        <f>G82*25</f>
        <v>49</v>
      </c>
      <c r="F82" s="465" t="s">
        <v>357</v>
      </c>
      <c r="G82" s="254">
        <f>D6-G81-G74</f>
        <v>1.96</v>
      </c>
      <c r="H82" s="465" t="s">
        <v>435</v>
      </c>
    </row>
    <row r="83" spans="1:8" ht="10.35" customHeight="1"/>
    <row r="86" spans="1:8">
      <c r="A86" s="206" t="s">
        <v>388</v>
      </c>
    </row>
    <row r="87" spans="1:8" ht="16.2">
      <c r="A87" s="730" t="s">
        <v>436</v>
      </c>
      <c r="B87" s="730"/>
      <c r="C87" s="730"/>
      <c r="D87" s="730"/>
      <c r="E87" s="730"/>
      <c r="F87" s="730"/>
      <c r="G87" s="730"/>
      <c r="H87" s="730"/>
    </row>
    <row r="88" spans="1:8">
      <c r="A88" s="206" t="s">
        <v>390</v>
      </c>
    </row>
    <row r="90" spans="1:8">
      <c r="A90" s="766" t="s">
        <v>3040</v>
      </c>
      <c r="B90" s="766"/>
      <c r="C90" s="766"/>
      <c r="D90" s="766"/>
      <c r="E90" s="766"/>
      <c r="F90" s="766"/>
      <c r="G90" s="766"/>
      <c r="H90" s="766"/>
    </row>
    <row r="91" spans="1:8">
      <c r="A91" s="766"/>
      <c r="B91" s="766"/>
      <c r="C91" s="766"/>
      <c r="D91" s="766"/>
      <c r="E91" s="766"/>
      <c r="F91" s="766"/>
      <c r="G91" s="766"/>
      <c r="H91" s="766"/>
    </row>
    <row r="92" spans="1:8">
      <c r="A92" s="766"/>
      <c r="B92" s="766"/>
      <c r="C92" s="766"/>
      <c r="D92" s="766"/>
      <c r="E92" s="766"/>
      <c r="F92" s="766"/>
      <c r="G92" s="766"/>
      <c r="H92" s="766"/>
    </row>
  </sheetData>
  <mergeCells count="89">
    <mergeCell ref="A87:H87"/>
    <mergeCell ref="A90:H92"/>
    <mergeCell ref="B77:D77"/>
    <mergeCell ref="B78:D78"/>
    <mergeCell ref="B79:D79"/>
    <mergeCell ref="B80:D80"/>
    <mergeCell ref="A81:D81"/>
    <mergeCell ref="A82:D82"/>
    <mergeCell ref="B76:D76"/>
    <mergeCell ref="A63:B65"/>
    <mergeCell ref="C63:H63"/>
    <mergeCell ref="C64:H64"/>
    <mergeCell ref="C65:H65"/>
    <mergeCell ref="A66:B67"/>
    <mergeCell ref="C66:H66"/>
    <mergeCell ref="C67:H67"/>
    <mergeCell ref="A70:F70"/>
    <mergeCell ref="A71:F71"/>
    <mergeCell ref="A73:F73"/>
    <mergeCell ref="A74:D74"/>
    <mergeCell ref="B75:D75"/>
    <mergeCell ref="D60:H60"/>
    <mergeCell ref="B50:H50"/>
    <mergeCell ref="B51:H51"/>
    <mergeCell ref="B52:H52"/>
    <mergeCell ref="B53:H53"/>
    <mergeCell ref="B54:H54"/>
    <mergeCell ref="B55:H55"/>
    <mergeCell ref="A59:C59"/>
    <mergeCell ref="D59:H59"/>
    <mergeCell ref="A60:C60"/>
    <mergeCell ref="A46:A58"/>
    <mergeCell ref="B46:H46"/>
    <mergeCell ref="B47:H47"/>
    <mergeCell ref="B48:H48"/>
    <mergeCell ref="B49:H49"/>
    <mergeCell ref="B56:H56"/>
    <mergeCell ref="B57:H57"/>
    <mergeCell ref="B58:H58"/>
    <mergeCell ref="A43:C43"/>
    <mergeCell ref="D43:H43"/>
    <mergeCell ref="A44:C44"/>
    <mergeCell ref="D44:H44"/>
    <mergeCell ref="A45:F45"/>
    <mergeCell ref="B32:F32"/>
    <mergeCell ref="A35:F35"/>
    <mergeCell ref="A36:A42"/>
    <mergeCell ref="B36:H36"/>
    <mergeCell ref="B37:H37"/>
    <mergeCell ref="B38:H38"/>
    <mergeCell ref="B39:H39"/>
    <mergeCell ref="B40:H40"/>
    <mergeCell ref="B41:H41"/>
    <mergeCell ref="B42:H42"/>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zoomScaleNormal="100" zoomScaleSheetLayoutView="130" workbookViewId="0"/>
  </sheetViews>
  <sheetFormatPr defaultColWidth="9.109375" defaultRowHeight="14.4"/>
  <cols>
    <col min="1" max="1" width="9.109375" style="367"/>
    <col min="2" max="2" width="11.88671875" style="367" customWidth="1"/>
    <col min="3" max="3" width="5.88671875" style="367" customWidth="1"/>
    <col min="4" max="4" width="21.88671875" style="367" customWidth="1"/>
    <col min="5" max="6" width="9.109375" style="367"/>
    <col min="7" max="7" width="12.88671875" style="367" customWidth="1"/>
    <col min="8" max="8" width="9.88671875" style="367" customWidth="1"/>
    <col min="9" max="16384" width="9.109375" style="367"/>
  </cols>
  <sheetData>
    <row r="1" spans="1:8">
      <c r="A1" s="369" t="s">
        <v>327</v>
      </c>
      <c r="B1" s="348"/>
      <c r="C1" s="348"/>
      <c r="D1" s="348"/>
      <c r="E1" s="348"/>
      <c r="F1" s="348"/>
      <c r="G1" s="348"/>
      <c r="H1" s="348"/>
    </row>
    <row r="2" spans="1:8">
      <c r="A2" s="953" t="s">
        <v>1024</v>
      </c>
      <c r="B2" s="953"/>
      <c r="C2" s="953"/>
      <c r="D2" s="953"/>
      <c r="E2" s="953"/>
      <c r="F2" s="953"/>
      <c r="G2" s="953"/>
      <c r="H2" s="953"/>
    </row>
    <row r="3" spans="1:8" ht="17.399999999999999" customHeight="1">
      <c r="A3" s="904" t="s">
        <v>10</v>
      </c>
      <c r="B3" s="905"/>
      <c r="C3" s="905"/>
      <c r="D3" s="905">
        <v>5</v>
      </c>
      <c r="E3" s="905"/>
      <c r="F3" s="905"/>
      <c r="G3" s="905"/>
      <c r="H3" s="961"/>
    </row>
    <row r="4" spans="1:8" ht="17.399999999999999" customHeight="1">
      <c r="A4" s="904" t="s">
        <v>9</v>
      </c>
      <c r="B4" s="905"/>
      <c r="C4" s="905"/>
      <c r="D4" s="905" t="s">
        <v>470</v>
      </c>
      <c r="E4" s="905"/>
      <c r="F4" s="905"/>
      <c r="G4" s="905"/>
      <c r="H4" s="961"/>
    </row>
    <row r="5" spans="1:8" ht="17.399999999999999" customHeight="1">
      <c r="A5" s="904" t="s">
        <v>13</v>
      </c>
      <c r="B5" s="905"/>
      <c r="C5" s="905"/>
      <c r="D5" s="905" t="s">
        <v>403</v>
      </c>
      <c r="E5" s="905"/>
      <c r="F5" s="905"/>
      <c r="G5" s="905"/>
      <c r="H5" s="961"/>
    </row>
    <row r="6" spans="1:8" ht="17.399999999999999" customHeight="1">
      <c r="A6" s="904" t="s">
        <v>330</v>
      </c>
      <c r="B6" s="905"/>
      <c r="C6" s="905"/>
      <c r="D6" s="916" t="s">
        <v>1025</v>
      </c>
      <c r="E6" s="916"/>
      <c r="F6" s="916"/>
      <c r="G6" s="916"/>
      <c r="H6" s="917"/>
    </row>
    <row r="7" spans="1:8">
      <c r="G7" s="243"/>
      <c r="H7" s="243"/>
    </row>
    <row r="8" spans="1:8">
      <c r="A8" s="962" t="s">
        <v>138</v>
      </c>
      <c r="B8" s="962"/>
      <c r="C8" s="962"/>
      <c r="D8" s="962"/>
      <c r="E8" s="962"/>
      <c r="F8" s="962"/>
      <c r="G8" s="962"/>
      <c r="H8" s="962"/>
    </row>
    <row r="9" spans="1:8">
      <c r="A9" s="951" t="s">
        <v>2916</v>
      </c>
      <c r="B9" s="951"/>
      <c r="C9" s="951"/>
      <c r="D9" s="951"/>
      <c r="E9" s="951"/>
      <c r="F9" s="951"/>
      <c r="G9" s="951"/>
      <c r="H9" s="951"/>
    </row>
    <row r="10" spans="1:8">
      <c r="A10" s="904" t="s">
        <v>277</v>
      </c>
      <c r="B10" s="905"/>
      <c r="C10" s="905"/>
      <c r="D10" s="905"/>
      <c r="E10" s="905" t="s">
        <v>139</v>
      </c>
      <c r="F10" s="905"/>
      <c r="G10" s="905"/>
      <c r="H10" s="961"/>
    </row>
    <row r="11" spans="1:8">
      <c r="A11" s="904" t="s">
        <v>332</v>
      </c>
      <c r="B11" s="905"/>
      <c r="C11" s="905"/>
      <c r="D11" s="905"/>
      <c r="E11" s="905" t="s">
        <v>333</v>
      </c>
      <c r="F11" s="905"/>
      <c r="G11" s="905"/>
      <c r="H11" s="961"/>
    </row>
    <row r="12" spans="1:8">
      <c r="A12" s="904" t="s">
        <v>334</v>
      </c>
      <c r="B12" s="905"/>
      <c r="C12" s="905"/>
      <c r="D12" s="905"/>
      <c r="E12" s="905">
        <v>3</v>
      </c>
      <c r="F12" s="905"/>
      <c r="G12" s="905"/>
      <c r="H12" s="961"/>
    </row>
    <row r="13" spans="1:8">
      <c r="A13" s="904" t="s">
        <v>282</v>
      </c>
      <c r="B13" s="905"/>
      <c r="C13" s="905"/>
      <c r="D13" s="905"/>
      <c r="E13" s="905" t="s">
        <v>283</v>
      </c>
      <c r="F13" s="905"/>
      <c r="G13" s="905"/>
      <c r="H13" s="961"/>
    </row>
    <row r="14" spans="1:8">
      <c r="G14" s="243"/>
      <c r="H14" s="243"/>
    </row>
    <row r="15" spans="1:8">
      <c r="A15" s="912" t="s">
        <v>336</v>
      </c>
      <c r="B15" s="912"/>
      <c r="C15" s="912"/>
      <c r="D15" s="912"/>
      <c r="E15" s="912"/>
      <c r="F15" s="912"/>
      <c r="G15" s="912"/>
      <c r="H15" s="912"/>
    </row>
    <row r="16" spans="1:8" ht="41.4" customHeight="1">
      <c r="A16" s="915" t="s">
        <v>337</v>
      </c>
      <c r="B16" s="922"/>
      <c r="C16" s="963" t="s">
        <v>2918</v>
      </c>
      <c r="D16" s="964"/>
      <c r="E16" s="964"/>
      <c r="F16" s="964"/>
      <c r="G16" s="964"/>
      <c r="H16" s="961"/>
    </row>
    <row r="17" spans="1:8">
      <c r="A17" s="379"/>
      <c r="B17" s="379"/>
      <c r="G17" s="243"/>
      <c r="H17" s="243"/>
    </row>
    <row r="18" spans="1:8">
      <c r="A18" s="918" t="s">
        <v>339</v>
      </c>
      <c r="B18" s="918"/>
      <c r="C18" s="918"/>
      <c r="D18" s="918"/>
    </row>
    <row r="19" spans="1:8">
      <c r="A19" s="919" t="s">
        <v>141</v>
      </c>
      <c r="B19" s="920" t="s">
        <v>142</v>
      </c>
      <c r="C19" s="920"/>
      <c r="D19" s="920"/>
      <c r="E19" s="920"/>
      <c r="F19" s="920"/>
      <c r="G19" s="920" t="s">
        <v>340</v>
      </c>
      <c r="H19" s="921"/>
    </row>
    <row r="20" spans="1:8" ht="27.6">
      <c r="A20" s="919"/>
      <c r="B20" s="920"/>
      <c r="C20" s="920"/>
      <c r="D20" s="920"/>
      <c r="E20" s="920"/>
      <c r="F20" s="920"/>
      <c r="G20" s="380" t="s">
        <v>341</v>
      </c>
      <c r="H20" s="381" t="s">
        <v>145</v>
      </c>
    </row>
    <row r="21" spans="1:8">
      <c r="A21" s="965" t="s">
        <v>146</v>
      </c>
      <c r="B21" s="966"/>
      <c r="C21" s="966"/>
      <c r="D21" s="966"/>
      <c r="E21" s="966"/>
      <c r="F21" s="966"/>
      <c r="G21" s="966"/>
      <c r="H21" s="967"/>
    </row>
    <row r="22" spans="1:8" ht="57.75" customHeight="1">
      <c r="A22" s="382" t="s">
        <v>1027</v>
      </c>
      <c r="B22" s="968" t="s">
        <v>1028</v>
      </c>
      <c r="C22" s="968"/>
      <c r="D22" s="968"/>
      <c r="E22" s="968"/>
      <c r="F22" s="968"/>
      <c r="G22" s="290" t="s">
        <v>176</v>
      </c>
      <c r="H22" s="258" t="s">
        <v>154</v>
      </c>
    </row>
    <row r="23" spans="1:8" ht="51.75" customHeight="1">
      <c r="A23" s="382" t="s">
        <v>1029</v>
      </c>
      <c r="B23" s="968" t="s">
        <v>1030</v>
      </c>
      <c r="C23" s="968"/>
      <c r="D23" s="968"/>
      <c r="E23" s="968"/>
      <c r="F23" s="968"/>
      <c r="G23" s="290" t="s">
        <v>165</v>
      </c>
      <c r="H23" s="258" t="s">
        <v>150</v>
      </c>
    </row>
    <row r="24" spans="1:8">
      <c r="A24" s="965" t="s">
        <v>255</v>
      </c>
      <c r="B24" s="966"/>
      <c r="C24" s="966"/>
      <c r="D24" s="966"/>
      <c r="E24" s="966"/>
      <c r="F24" s="966"/>
      <c r="G24" s="966"/>
      <c r="H24" s="967"/>
    </row>
    <row r="25" spans="1:8" ht="50.25" customHeight="1">
      <c r="A25" s="382" t="s">
        <v>1031</v>
      </c>
      <c r="B25" s="941" t="s">
        <v>1032</v>
      </c>
      <c r="C25" s="941"/>
      <c r="D25" s="941"/>
      <c r="E25" s="941"/>
      <c r="F25" s="941"/>
      <c r="G25" s="290" t="s">
        <v>187</v>
      </c>
      <c r="H25" s="258" t="s">
        <v>150</v>
      </c>
    </row>
    <row r="26" spans="1:8" ht="49.5" customHeight="1">
      <c r="A26" s="382" t="s">
        <v>1033</v>
      </c>
      <c r="B26" s="941" t="s">
        <v>1034</v>
      </c>
      <c r="C26" s="941"/>
      <c r="D26" s="941"/>
      <c r="E26" s="941"/>
      <c r="F26" s="941"/>
      <c r="G26" s="290" t="s">
        <v>196</v>
      </c>
      <c r="H26" s="258" t="s">
        <v>154</v>
      </c>
    </row>
    <row r="27" spans="1:8">
      <c r="A27" s="965" t="s">
        <v>352</v>
      </c>
      <c r="B27" s="966"/>
      <c r="C27" s="966"/>
      <c r="D27" s="966"/>
      <c r="E27" s="966"/>
      <c r="F27" s="966"/>
      <c r="G27" s="966"/>
      <c r="H27" s="967"/>
    </row>
    <row r="28" spans="1:8" ht="42" customHeight="1">
      <c r="A28" s="382" t="s">
        <v>1035</v>
      </c>
      <c r="B28" s="916" t="s">
        <v>2912</v>
      </c>
      <c r="C28" s="916"/>
      <c r="D28" s="916"/>
      <c r="E28" s="916"/>
      <c r="F28" s="916"/>
      <c r="G28" s="290" t="s">
        <v>233</v>
      </c>
      <c r="H28" s="258" t="s">
        <v>150</v>
      </c>
    </row>
    <row r="29" spans="1:8" ht="47.25" customHeight="1">
      <c r="A29" s="382" t="s">
        <v>1036</v>
      </c>
      <c r="B29" s="792" t="s">
        <v>1073</v>
      </c>
      <c r="C29" s="790"/>
      <c r="D29" s="790"/>
      <c r="E29" s="790"/>
      <c r="F29" s="956"/>
      <c r="G29" s="294" t="s">
        <v>242</v>
      </c>
      <c r="H29" s="258" t="s">
        <v>150</v>
      </c>
    </row>
    <row r="30" spans="1:8">
      <c r="G30" s="243"/>
      <c r="H30" s="243"/>
    </row>
    <row r="31" spans="1:8">
      <c r="A31" s="369" t="s">
        <v>355</v>
      </c>
      <c r="B31" s="383"/>
      <c r="C31" s="383"/>
      <c r="D31" s="383"/>
      <c r="E31" s="383"/>
      <c r="F31" s="383"/>
      <c r="G31" s="383"/>
      <c r="H31" s="383"/>
    </row>
    <row r="32" spans="1:8">
      <c r="A32" s="923" t="s">
        <v>356</v>
      </c>
      <c r="B32" s="923"/>
      <c r="C32" s="923"/>
      <c r="D32" s="923"/>
      <c r="E32" s="923"/>
      <c r="F32" s="923"/>
      <c r="G32" s="308">
        <v>30</v>
      </c>
      <c r="H32" s="384" t="s">
        <v>357</v>
      </c>
    </row>
    <row r="33" spans="1:15" ht="18.899999999999999" customHeight="1">
      <c r="A33" s="924" t="s">
        <v>358</v>
      </c>
      <c r="B33" s="970" t="s">
        <v>1037</v>
      </c>
      <c r="C33" s="970"/>
      <c r="D33" s="970"/>
      <c r="E33" s="970"/>
      <c r="F33" s="970"/>
      <c r="G33" s="970"/>
      <c r="H33" s="971"/>
    </row>
    <row r="34" spans="1:15" ht="18.899999999999999" customHeight="1">
      <c r="A34" s="925"/>
      <c r="B34" s="917" t="s">
        <v>1038</v>
      </c>
      <c r="C34" s="915"/>
      <c r="D34" s="915"/>
      <c r="E34" s="915"/>
      <c r="F34" s="915"/>
      <c r="G34" s="915"/>
      <c r="H34" s="915"/>
    </row>
    <row r="35" spans="1:15" ht="52.5" customHeight="1">
      <c r="A35" s="925"/>
      <c r="B35" s="972" t="s">
        <v>1039</v>
      </c>
      <c r="C35" s="973"/>
      <c r="D35" s="973"/>
      <c r="E35" s="973"/>
      <c r="F35" s="973"/>
      <c r="G35" s="973"/>
      <c r="H35" s="973"/>
    </row>
    <row r="36" spans="1:15" ht="26.25" customHeight="1">
      <c r="A36" s="925"/>
      <c r="B36" s="917" t="s">
        <v>1040</v>
      </c>
      <c r="C36" s="915"/>
      <c r="D36" s="915"/>
      <c r="E36" s="915"/>
      <c r="F36" s="915"/>
      <c r="G36" s="915"/>
      <c r="H36" s="915"/>
    </row>
    <row r="37" spans="1:15" ht="18.899999999999999" customHeight="1">
      <c r="A37" s="925"/>
      <c r="B37" s="972" t="s">
        <v>1041</v>
      </c>
      <c r="C37" s="973"/>
      <c r="D37" s="973"/>
      <c r="E37" s="973"/>
      <c r="F37" s="973"/>
      <c r="G37" s="973"/>
      <c r="H37" s="973"/>
    </row>
    <row r="38" spans="1:15" ht="36" customHeight="1">
      <c r="A38" s="925"/>
      <c r="B38" s="917" t="s">
        <v>2982</v>
      </c>
      <c r="C38" s="915"/>
      <c r="D38" s="915"/>
      <c r="E38" s="915"/>
      <c r="F38" s="915"/>
      <c r="G38" s="915"/>
      <c r="H38" s="915"/>
    </row>
    <row r="39" spans="1:15" ht="38.25" customHeight="1">
      <c r="A39" s="925"/>
      <c r="B39" s="972" t="s">
        <v>1042</v>
      </c>
      <c r="C39" s="973"/>
      <c r="D39" s="973"/>
      <c r="E39" s="973"/>
      <c r="F39" s="973"/>
      <c r="G39" s="973"/>
      <c r="H39" s="973"/>
    </row>
    <row r="40" spans="1:15" ht="30" customHeight="1">
      <c r="A40" s="925"/>
      <c r="B40" s="917" t="s">
        <v>1043</v>
      </c>
      <c r="C40" s="915"/>
      <c r="D40" s="915"/>
      <c r="E40" s="915"/>
      <c r="F40" s="915"/>
      <c r="G40" s="915"/>
      <c r="H40" s="915"/>
    </row>
    <row r="41" spans="1:15" ht="33.75" customHeight="1">
      <c r="A41" s="925"/>
      <c r="B41" s="972" t="s">
        <v>1044</v>
      </c>
      <c r="C41" s="973"/>
      <c r="D41" s="973"/>
      <c r="E41" s="973"/>
      <c r="F41" s="973"/>
      <c r="G41" s="973"/>
      <c r="H41" s="973"/>
    </row>
    <row r="42" spans="1:15" ht="18.899999999999999" customHeight="1">
      <c r="A42" s="969"/>
      <c r="B42" s="917" t="s">
        <v>2983</v>
      </c>
      <c r="C42" s="915"/>
      <c r="D42" s="915"/>
      <c r="E42" s="915"/>
      <c r="F42" s="915"/>
      <c r="G42" s="915"/>
      <c r="H42" s="915"/>
      <c r="I42" s="385"/>
    </row>
    <row r="43" spans="1:15" ht="18.899999999999999" customHeight="1">
      <c r="A43" s="969"/>
      <c r="B43" s="771" t="s">
        <v>1045</v>
      </c>
      <c r="C43" s="814"/>
      <c r="D43" s="814"/>
      <c r="E43" s="814"/>
      <c r="F43" s="814"/>
      <c r="G43" s="814"/>
      <c r="H43" s="814"/>
      <c r="I43" s="379"/>
      <c r="J43" s="379"/>
      <c r="K43" s="379"/>
      <c r="L43" s="379"/>
      <c r="M43" s="379"/>
      <c r="N43" s="379"/>
      <c r="O43" s="379"/>
    </row>
    <row r="44" spans="1:15" ht="32.25" customHeight="1">
      <c r="A44" s="969"/>
      <c r="B44" s="792" t="s">
        <v>1046</v>
      </c>
      <c r="C44" s="790"/>
      <c r="D44" s="790"/>
      <c r="E44" s="790"/>
      <c r="F44" s="790"/>
      <c r="G44" s="790"/>
      <c r="H44" s="790"/>
      <c r="I44" s="379"/>
      <c r="J44" s="379"/>
      <c r="K44" s="379"/>
      <c r="L44" s="379"/>
      <c r="M44" s="379"/>
      <c r="N44" s="379"/>
      <c r="O44" s="379"/>
    </row>
    <row r="45" spans="1:15" ht="18.899999999999999" customHeight="1">
      <c r="A45" s="969"/>
      <c r="B45" s="771" t="s">
        <v>1047</v>
      </c>
      <c r="C45" s="814"/>
      <c r="D45" s="814"/>
      <c r="E45" s="814"/>
      <c r="F45" s="814"/>
      <c r="G45" s="814"/>
      <c r="H45" s="814"/>
      <c r="I45" s="379"/>
      <c r="J45" s="379"/>
      <c r="K45" s="379"/>
      <c r="L45" s="379"/>
      <c r="M45" s="379"/>
      <c r="N45" s="379"/>
      <c r="O45" s="379"/>
    </row>
    <row r="46" spans="1:15" ht="36" customHeight="1">
      <c r="A46" s="969"/>
      <c r="B46" s="792" t="s">
        <v>1048</v>
      </c>
      <c r="C46" s="790"/>
      <c r="D46" s="790"/>
      <c r="E46" s="790"/>
      <c r="F46" s="790"/>
      <c r="G46" s="790"/>
      <c r="H46" s="790"/>
      <c r="I46" s="379"/>
      <c r="J46" s="379"/>
      <c r="K46" s="379"/>
      <c r="L46" s="379"/>
      <c r="M46" s="379"/>
      <c r="N46" s="379"/>
      <c r="O46" s="379"/>
    </row>
    <row r="47" spans="1:15" ht="18.899999999999999" customHeight="1">
      <c r="A47" s="969"/>
      <c r="B47" s="772" t="s">
        <v>1049</v>
      </c>
      <c r="C47" s="773"/>
      <c r="D47" s="773"/>
      <c r="E47" s="773"/>
      <c r="F47" s="773"/>
      <c r="G47" s="773"/>
      <c r="H47" s="773"/>
      <c r="I47" s="385"/>
    </row>
    <row r="48" spans="1:15" ht="26.25" customHeight="1">
      <c r="A48" s="974" t="s">
        <v>366</v>
      </c>
      <c r="B48" s="975"/>
      <c r="C48" s="976"/>
      <c r="D48" s="977" t="s">
        <v>1050</v>
      </c>
      <c r="E48" s="978"/>
      <c r="F48" s="978"/>
      <c r="G48" s="978"/>
      <c r="H48" s="978"/>
    </row>
    <row r="49" spans="1:8" ht="36" customHeight="1">
      <c r="A49" s="979" t="s">
        <v>367</v>
      </c>
      <c r="B49" s="979"/>
      <c r="C49" s="940"/>
      <c r="D49" s="980" t="s">
        <v>1051</v>
      </c>
      <c r="E49" s="979"/>
      <c r="F49" s="979"/>
      <c r="G49" s="979"/>
      <c r="H49" s="979"/>
    </row>
    <row r="50" spans="1:8">
      <c r="A50" s="795" t="s">
        <v>2984</v>
      </c>
      <c r="B50" s="795"/>
      <c r="C50" s="795"/>
      <c r="D50" s="795"/>
      <c r="E50" s="795"/>
      <c r="F50" s="795"/>
      <c r="G50" s="242">
        <v>30</v>
      </c>
      <c r="H50" s="344" t="s">
        <v>357</v>
      </c>
    </row>
    <row r="51" spans="1:8" ht="32.25" customHeight="1">
      <c r="A51" s="802" t="s">
        <v>358</v>
      </c>
      <c r="B51" s="805" t="s">
        <v>1052</v>
      </c>
      <c r="C51" s="805"/>
      <c r="D51" s="805"/>
      <c r="E51" s="805"/>
      <c r="F51" s="805"/>
      <c r="G51" s="805"/>
      <c r="H51" s="806"/>
    </row>
    <row r="52" spans="1:8" ht="35.25" customHeight="1">
      <c r="A52" s="803"/>
      <c r="B52" s="792" t="s">
        <v>1053</v>
      </c>
      <c r="C52" s="790"/>
      <c r="D52" s="790"/>
      <c r="E52" s="790"/>
      <c r="F52" s="790"/>
      <c r="G52" s="790"/>
      <c r="H52" s="790"/>
    </row>
    <row r="53" spans="1:8" ht="24.9" customHeight="1">
      <c r="A53" s="803"/>
      <c r="B53" s="771" t="s">
        <v>1054</v>
      </c>
      <c r="C53" s="814"/>
      <c r="D53" s="814"/>
      <c r="E53" s="814"/>
      <c r="F53" s="814"/>
      <c r="G53" s="814"/>
      <c r="H53" s="814"/>
    </row>
    <row r="54" spans="1:8" ht="36" customHeight="1">
      <c r="A54" s="803"/>
      <c r="B54" s="792" t="s">
        <v>1055</v>
      </c>
      <c r="C54" s="790"/>
      <c r="D54" s="790"/>
      <c r="E54" s="790"/>
      <c r="F54" s="790"/>
      <c r="G54" s="790"/>
      <c r="H54" s="790"/>
    </row>
    <row r="55" spans="1:8" ht="30" customHeight="1">
      <c r="A55" s="803"/>
      <c r="B55" s="771" t="s">
        <v>1056</v>
      </c>
      <c r="C55" s="814"/>
      <c r="D55" s="814"/>
      <c r="E55" s="814"/>
      <c r="F55" s="814"/>
      <c r="G55" s="814"/>
      <c r="H55" s="814"/>
    </row>
    <row r="56" spans="1:8" ht="24.9" customHeight="1">
      <c r="A56" s="981"/>
      <c r="B56" s="782" t="s">
        <v>1057</v>
      </c>
      <c r="C56" s="807"/>
      <c r="D56" s="807"/>
      <c r="E56" s="807"/>
      <c r="F56" s="807"/>
      <c r="G56" s="807"/>
      <c r="H56" s="807"/>
    </row>
    <row r="57" spans="1:8" ht="24.9" customHeight="1">
      <c r="A57" s="981"/>
      <c r="B57" s="983" t="s">
        <v>1058</v>
      </c>
      <c r="C57" s="779"/>
      <c r="D57" s="779"/>
      <c r="E57" s="779"/>
      <c r="F57" s="779"/>
      <c r="G57" s="779"/>
      <c r="H57" s="779"/>
    </row>
    <row r="58" spans="1:8" ht="24.9" customHeight="1">
      <c r="A58" s="981"/>
      <c r="B58" s="782" t="s">
        <v>1059</v>
      </c>
      <c r="C58" s="807"/>
      <c r="D58" s="807"/>
      <c r="E58" s="807"/>
      <c r="F58" s="807"/>
      <c r="G58" s="807"/>
      <c r="H58" s="807"/>
    </row>
    <row r="59" spans="1:8" ht="24.9" customHeight="1">
      <c r="A59" s="982"/>
      <c r="B59" s="775" t="s">
        <v>1060</v>
      </c>
      <c r="C59" s="732"/>
      <c r="D59" s="732"/>
      <c r="E59" s="732"/>
      <c r="F59" s="732"/>
      <c r="G59" s="732"/>
      <c r="H59" s="732"/>
    </row>
    <row r="60" spans="1:8" ht="24.75" customHeight="1">
      <c r="A60" s="938" t="s">
        <v>366</v>
      </c>
      <c r="B60" s="984"/>
      <c r="C60" s="984"/>
      <c r="D60" s="984" t="s">
        <v>1061</v>
      </c>
      <c r="E60" s="984"/>
      <c r="F60" s="984"/>
      <c r="G60" s="984"/>
      <c r="H60" s="985"/>
    </row>
    <row r="61" spans="1:8" ht="42.9" customHeight="1">
      <c r="A61" s="940" t="s">
        <v>367</v>
      </c>
      <c r="B61" s="941"/>
      <c r="C61" s="941"/>
      <c r="D61" s="783" t="s">
        <v>1062</v>
      </c>
      <c r="E61" s="783"/>
      <c r="F61" s="783"/>
      <c r="G61" s="783"/>
      <c r="H61" s="784"/>
    </row>
    <row r="62" spans="1:8">
      <c r="A62" s="386"/>
      <c r="B62" s="386"/>
      <c r="C62" s="386"/>
      <c r="D62" s="386"/>
      <c r="E62" s="386"/>
      <c r="F62" s="386"/>
      <c r="G62" s="386"/>
      <c r="H62" s="386"/>
    </row>
    <row r="63" spans="1:8">
      <c r="A63" s="369" t="s">
        <v>369</v>
      </c>
      <c r="B63" s="383"/>
      <c r="C63" s="383"/>
      <c r="D63" s="383"/>
      <c r="E63" s="383"/>
      <c r="F63" s="383"/>
      <c r="G63" s="383"/>
      <c r="H63" s="383"/>
    </row>
    <row r="64" spans="1:8" ht="20.100000000000001" customHeight="1">
      <c r="A64" s="986" t="s">
        <v>370</v>
      </c>
      <c r="B64" s="986"/>
      <c r="C64" s="963" t="s">
        <v>1063</v>
      </c>
      <c r="D64" s="963"/>
      <c r="E64" s="963"/>
      <c r="F64" s="963"/>
      <c r="G64" s="963"/>
      <c r="H64" s="917"/>
    </row>
    <row r="65" spans="1:9" ht="20.100000000000001" customHeight="1">
      <c r="A65" s="988"/>
      <c r="B65" s="988"/>
      <c r="C65" s="992" t="s">
        <v>1064</v>
      </c>
      <c r="D65" s="992"/>
      <c r="E65" s="992"/>
      <c r="F65" s="992"/>
      <c r="G65" s="992"/>
      <c r="H65" s="972"/>
    </row>
    <row r="66" spans="1:9" ht="31.5" customHeight="1">
      <c r="A66" s="988"/>
      <c r="B66" s="988"/>
      <c r="C66" s="792" t="s">
        <v>1065</v>
      </c>
      <c r="D66" s="790"/>
      <c r="E66" s="790"/>
      <c r="F66" s="790"/>
      <c r="G66" s="790"/>
      <c r="H66" s="790"/>
    </row>
    <row r="67" spans="1:9" ht="33" customHeight="1">
      <c r="A67" s="990"/>
      <c r="B67" s="990"/>
      <c r="C67" s="792" t="s">
        <v>1066</v>
      </c>
      <c r="D67" s="790"/>
      <c r="E67" s="790"/>
      <c r="F67" s="790"/>
      <c r="G67" s="790"/>
      <c r="H67" s="790"/>
    </row>
    <row r="68" spans="1:9" ht="33.9" customHeight="1">
      <c r="A68" s="986" t="s">
        <v>373</v>
      </c>
      <c r="B68" s="987"/>
      <c r="C68" s="992" t="s">
        <v>1067</v>
      </c>
      <c r="D68" s="992"/>
      <c r="E68" s="992"/>
      <c r="F68" s="992"/>
      <c r="G68" s="992"/>
      <c r="H68" s="972"/>
    </row>
    <row r="69" spans="1:9" ht="35.4" customHeight="1">
      <c r="A69" s="988"/>
      <c r="B69" s="989"/>
      <c r="C69" s="916" t="s">
        <v>1068</v>
      </c>
      <c r="D69" s="916"/>
      <c r="E69" s="916"/>
      <c r="F69" s="916"/>
      <c r="G69" s="916"/>
      <c r="H69" s="917"/>
    </row>
    <row r="70" spans="1:9" ht="33.75" customHeight="1">
      <c r="A70" s="988"/>
      <c r="B70" s="989"/>
      <c r="C70" s="791" t="s">
        <v>1069</v>
      </c>
      <c r="D70" s="791"/>
      <c r="E70" s="791"/>
      <c r="F70" s="791"/>
      <c r="G70" s="791"/>
      <c r="H70" s="792"/>
      <c r="I70" s="385"/>
    </row>
    <row r="71" spans="1:9" ht="53.25" customHeight="1">
      <c r="A71" s="988"/>
      <c r="B71" s="989"/>
      <c r="C71" s="791" t="s">
        <v>1070</v>
      </c>
      <c r="D71" s="791"/>
      <c r="E71" s="791"/>
      <c r="F71" s="791"/>
      <c r="G71" s="791"/>
      <c r="H71" s="792"/>
      <c r="I71" s="385"/>
    </row>
    <row r="72" spans="1:9" ht="34.5" customHeight="1">
      <c r="A72" s="988"/>
      <c r="B72" s="989"/>
      <c r="C72" s="771" t="s">
        <v>1071</v>
      </c>
      <c r="D72" s="814"/>
      <c r="E72" s="814"/>
      <c r="F72" s="814"/>
      <c r="G72" s="814"/>
      <c r="H72" s="814"/>
    </row>
    <row r="73" spans="1:9" ht="20.100000000000001" customHeight="1">
      <c r="A73" s="990"/>
      <c r="B73" s="991"/>
      <c r="C73" s="916" t="s">
        <v>1072</v>
      </c>
      <c r="D73" s="916"/>
      <c r="E73" s="916"/>
      <c r="F73" s="916"/>
      <c r="G73" s="916"/>
      <c r="H73" s="917"/>
    </row>
    <row r="74" spans="1:9">
      <c r="G74" s="243"/>
      <c r="H74" s="243"/>
    </row>
    <row r="75" spans="1:9">
      <c r="A75" s="348" t="s">
        <v>375</v>
      </c>
      <c r="B75" s="260"/>
      <c r="C75" s="260"/>
      <c r="D75" s="260"/>
      <c r="E75" s="260"/>
      <c r="F75" s="260"/>
    </row>
    <row r="76" spans="1:9">
      <c r="A76" s="387" t="s">
        <v>534</v>
      </c>
      <c r="B76" s="947" t="s">
        <v>535</v>
      </c>
      <c r="C76" s="947"/>
      <c r="D76" s="947"/>
      <c r="E76" s="947"/>
      <c r="F76" s="947"/>
      <c r="G76" s="261">
        <v>4.5</v>
      </c>
      <c r="H76" s="262" t="s">
        <v>536</v>
      </c>
    </row>
    <row r="77" spans="1:9">
      <c r="A77" s="387" t="s">
        <v>534</v>
      </c>
      <c r="B77" s="947" t="s">
        <v>537</v>
      </c>
      <c r="C77" s="947"/>
      <c r="D77" s="947"/>
      <c r="E77" s="947"/>
      <c r="F77" s="947"/>
      <c r="G77" s="373">
        <v>0.5</v>
      </c>
      <c r="H77" s="262" t="s">
        <v>536</v>
      </c>
    </row>
    <row r="78" spans="1:9">
      <c r="A78" s="387"/>
      <c r="B78" s="388"/>
      <c r="C78" s="388"/>
      <c r="D78" s="388"/>
      <c r="E78" s="388"/>
      <c r="F78" s="388"/>
      <c r="G78" s="373"/>
      <c r="H78" s="262"/>
    </row>
    <row r="79" spans="1:9">
      <c r="A79" s="946" t="s">
        <v>379</v>
      </c>
      <c r="B79" s="946"/>
      <c r="C79" s="946"/>
      <c r="D79" s="946"/>
      <c r="E79" s="946"/>
      <c r="F79" s="946"/>
      <c r="G79" s="389"/>
      <c r="H79" s="263"/>
    </row>
    <row r="80" spans="1:9" ht="14.85" customHeight="1">
      <c r="A80" s="915" t="s">
        <v>380</v>
      </c>
      <c r="B80" s="915"/>
      <c r="C80" s="915"/>
      <c r="D80" s="915"/>
      <c r="E80" s="372">
        <f>+SUM(E81:E87)</f>
        <v>65</v>
      </c>
      <c r="F80" s="372" t="s">
        <v>357</v>
      </c>
      <c r="G80" s="373">
        <f>+E80/25</f>
        <v>2.6</v>
      </c>
      <c r="H80" s="262" t="s">
        <v>536</v>
      </c>
    </row>
    <row r="81" spans="1:8">
      <c r="A81" s="374" t="s">
        <v>12</v>
      </c>
      <c r="B81" s="947" t="s">
        <v>14</v>
      </c>
      <c r="C81" s="947"/>
      <c r="D81" s="947"/>
      <c r="E81" s="372">
        <v>30</v>
      </c>
      <c r="F81" s="372" t="s">
        <v>357</v>
      </c>
      <c r="G81" s="390"/>
      <c r="H81" s="375"/>
    </row>
    <row r="82" spans="1:8">
      <c r="A82" s="383"/>
      <c r="B82" s="947" t="s">
        <v>381</v>
      </c>
      <c r="C82" s="947"/>
      <c r="D82" s="947"/>
      <c r="E82" s="372">
        <v>30</v>
      </c>
      <c r="F82" s="372" t="s">
        <v>357</v>
      </c>
      <c r="G82" s="391"/>
      <c r="H82" s="266"/>
    </row>
    <row r="83" spans="1:8">
      <c r="A83" s="383"/>
      <c r="B83" s="947" t="s">
        <v>382</v>
      </c>
      <c r="C83" s="947"/>
      <c r="D83" s="947"/>
      <c r="E83" s="372">
        <v>3</v>
      </c>
      <c r="F83" s="372" t="s">
        <v>357</v>
      </c>
      <c r="G83" s="391"/>
      <c r="H83" s="266"/>
    </row>
    <row r="84" spans="1:8">
      <c r="A84" s="383"/>
      <c r="B84" s="947" t="s">
        <v>383</v>
      </c>
      <c r="C84" s="947"/>
      <c r="D84" s="947"/>
      <c r="E84" s="372">
        <v>0</v>
      </c>
      <c r="F84" s="372" t="s">
        <v>357</v>
      </c>
      <c r="G84" s="391"/>
      <c r="H84" s="266"/>
    </row>
    <row r="85" spans="1:8">
      <c r="A85" s="383"/>
      <c r="B85" s="947" t="s">
        <v>384</v>
      </c>
      <c r="C85" s="947"/>
      <c r="D85" s="947"/>
      <c r="E85" s="372">
        <v>0</v>
      </c>
      <c r="F85" s="372" t="s">
        <v>357</v>
      </c>
      <c r="G85" s="391"/>
      <c r="H85" s="266"/>
    </row>
    <row r="86" spans="1:8">
      <c r="A86" s="383"/>
      <c r="B86" s="947" t="s">
        <v>385</v>
      </c>
      <c r="C86" s="947"/>
      <c r="D86" s="947"/>
      <c r="E86" s="372">
        <v>2</v>
      </c>
      <c r="F86" s="372" t="s">
        <v>357</v>
      </c>
      <c r="G86" s="392"/>
      <c r="H86" s="393"/>
    </row>
    <row r="87" spans="1:8" ht="32.25" customHeight="1">
      <c r="A87" s="915" t="s">
        <v>386</v>
      </c>
      <c r="B87" s="915"/>
      <c r="C87" s="915"/>
      <c r="D87" s="915"/>
      <c r="E87" s="372">
        <v>0</v>
      </c>
      <c r="F87" s="372" t="s">
        <v>357</v>
      </c>
      <c r="G87" s="373">
        <v>0</v>
      </c>
      <c r="H87" s="262" t="s">
        <v>536</v>
      </c>
    </row>
    <row r="88" spans="1:8">
      <c r="A88" s="947" t="s">
        <v>387</v>
      </c>
      <c r="B88" s="947"/>
      <c r="C88" s="947"/>
      <c r="D88" s="947"/>
      <c r="E88" s="372">
        <f>G88*25</f>
        <v>60</v>
      </c>
      <c r="F88" s="372" t="s">
        <v>357</v>
      </c>
      <c r="G88" s="373">
        <f>D3-G80-G87</f>
        <v>2.4</v>
      </c>
      <c r="H88" s="262" t="s">
        <v>536</v>
      </c>
    </row>
  </sheetData>
  <mergeCells count="95">
    <mergeCell ref="A88:D88"/>
    <mergeCell ref="B76:F76"/>
    <mergeCell ref="B77:F77"/>
    <mergeCell ref="A79:F79"/>
    <mergeCell ref="A80:D80"/>
    <mergeCell ref="B81:D81"/>
    <mergeCell ref="B82:D82"/>
    <mergeCell ref="B83:D83"/>
    <mergeCell ref="B84:D84"/>
    <mergeCell ref="B85:D85"/>
    <mergeCell ref="B86:D86"/>
    <mergeCell ref="A87:D87"/>
    <mergeCell ref="A60:C60"/>
    <mergeCell ref="D60:H60"/>
    <mergeCell ref="A61:C61"/>
    <mergeCell ref="D61:H61"/>
    <mergeCell ref="A68:B73"/>
    <mergeCell ref="C68:H68"/>
    <mergeCell ref="C69:H69"/>
    <mergeCell ref="C70:H70"/>
    <mergeCell ref="C71:H71"/>
    <mergeCell ref="C72:H72"/>
    <mergeCell ref="C73:H73"/>
    <mergeCell ref="A64:B67"/>
    <mergeCell ref="C64:H64"/>
    <mergeCell ref="C65:H65"/>
    <mergeCell ref="C66:H66"/>
    <mergeCell ref="C67:H67"/>
    <mergeCell ref="A50:F50"/>
    <mergeCell ref="A51:A59"/>
    <mergeCell ref="B51:H51"/>
    <mergeCell ref="B52:H52"/>
    <mergeCell ref="B53:H53"/>
    <mergeCell ref="B54:H54"/>
    <mergeCell ref="B55:H55"/>
    <mergeCell ref="B56:H56"/>
    <mergeCell ref="B57:H57"/>
    <mergeCell ref="B58:H58"/>
    <mergeCell ref="B59:H59"/>
    <mergeCell ref="B46:H46"/>
    <mergeCell ref="B47:H47"/>
    <mergeCell ref="A48:C48"/>
    <mergeCell ref="D48:H48"/>
    <mergeCell ref="A49:C49"/>
    <mergeCell ref="D49:H49"/>
    <mergeCell ref="B45:H45"/>
    <mergeCell ref="B29:F29"/>
    <mergeCell ref="A32:F32"/>
    <mergeCell ref="A33:A47"/>
    <mergeCell ref="B33:H33"/>
    <mergeCell ref="B34:H34"/>
    <mergeCell ref="B35:H35"/>
    <mergeCell ref="B36:H36"/>
    <mergeCell ref="B37:H37"/>
    <mergeCell ref="B38:H38"/>
    <mergeCell ref="B39:H39"/>
    <mergeCell ref="B40:H40"/>
    <mergeCell ref="B41:H41"/>
    <mergeCell ref="B42:H42"/>
    <mergeCell ref="B43:H43"/>
    <mergeCell ref="B44:H44"/>
    <mergeCell ref="B28:F28"/>
    <mergeCell ref="A18:D18"/>
    <mergeCell ref="A19:A20"/>
    <mergeCell ref="B19:F20"/>
    <mergeCell ref="G19:H19"/>
    <mergeCell ref="A21:H21"/>
    <mergeCell ref="B22:F22"/>
    <mergeCell ref="B23:F23"/>
    <mergeCell ref="A24:H24"/>
    <mergeCell ref="B25:F25"/>
    <mergeCell ref="B26:F26"/>
    <mergeCell ref="A27:H27"/>
    <mergeCell ref="A15:H15"/>
    <mergeCell ref="C16:H16"/>
    <mergeCell ref="A11:D11"/>
    <mergeCell ref="E11:H11"/>
    <mergeCell ref="A12:D12"/>
    <mergeCell ref="E12:H12"/>
    <mergeCell ref="A13:D13"/>
    <mergeCell ref="E13:H13"/>
    <mergeCell ref="A16:B16"/>
    <mergeCell ref="A6:C6"/>
    <mergeCell ref="D6:H6"/>
    <mergeCell ref="A8:H8"/>
    <mergeCell ref="A9:H9"/>
    <mergeCell ref="A10:D10"/>
    <mergeCell ref="E10:H10"/>
    <mergeCell ref="A5:C5"/>
    <mergeCell ref="D5:H5"/>
    <mergeCell ref="A2:H2"/>
    <mergeCell ref="A3:C3"/>
    <mergeCell ref="D3:H3"/>
    <mergeCell ref="A4:C4"/>
    <mergeCell ref="D4:H4"/>
  </mergeCells>
  <pageMargins left="0.25" right="0.25" top="0.75" bottom="0.75" header="0.3" footer="0.3"/>
  <pageSetup paperSize="9" orientation="portrait" r:id="rId1"/>
  <rowBreaks count="1" manualBreakCount="1">
    <brk id="3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Normal="100" zoomScaleSheetLayoutView="106"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58</v>
      </c>
      <c r="B5" s="732"/>
      <c r="C5" s="732"/>
      <c r="D5" s="732"/>
      <c r="E5" s="732"/>
      <c r="F5" s="732"/>
      <c r="G5" s="732"/>
      <c r="H5" s="732"/>
    </row>
    <row r="6" spans="1:8" ht="17.399999999999999" customHeight="1">
      <c r="A6" s="780" t="s">
        <v>10</v>
      </c>
      <c r="B6" s="781"/>
      <c r="C6" s="781"/>
      <c r="D6" s="781">
        <v>3</v>
      </c>
      <c r="E6" s="781"/>
      <c r="F6" s="781"/>
      <c r="G6" s="781"/>
      <c r="H6" s="782"/>
    </row>
    <row r="7" spans="1:8" ht="17.399999999999999" customHeight="1">
      <c r="A7" s="780" t="s">
        <v>9</v>
      </c>
      <c r="B7" s="781"/>
      <c r="C7" s="781"/>
      <c r="D7" s="783" t="s">
        <v>470</v>
      </c>
      <c r="E7" s="783"/>
      <c r="F7" s="783"/>
      <c r="G7" s="783"/>
      <c r="H7" s="784"/>
    </row>
    <row r="8" spans="1:8" ht="17.399999999999999" customHeight="1">
      <c r="A8" s="780" t="s">
        <v>13</v>
      </c>
      <c r="B8" s="781"/>
      <c r="C8" s="781"/>
      <c r="D8" s="785" t="s">
        <v>329</v>
      </c>
      <c r="E8" s="785"/>
      <c r="F8" s="785"/>
      <c r="G8" s="785"/>
      <c r="H8" s="786"/>
    </row>
    <row r="9" spans="1:8" ht="17.399999999999999" customHeight="1">
      <c r="A9" s="780" t="s">
        <v>330</v>
      </c>
      <c r="B9" s="781"/>
      <c r="C9" s="781"/>
      <c r="D9" s="785" t="s">
        <v>331</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946</v>
      </c>
      <c r="F15" s="788"/>
      <c r="G15" s="788"/>
      <c r="H15" s="789"/>
    </row>
    <row r="16" spans="1:8" ht="17.850000000000001" customHeight="1">
      <c r="A16" s="780" t="s">
        <v>282</v>
      </c>
      <c r="B16" s="781"/>
      <c r="C16" s="781"/>
      <c r="D16" s="781"/>
      <c r="E16" s="781" t="s">
        <v>283</v>
      </c>
      <c r="F16" s="781"/>
      <c r="G16" s="781"/>
      <c r="H16" s="782"/>
    </row>
    <row r="17" spans="1:9" ht="10.35" customHeight="1">
      <c r="A17" s="502"/>
      <c r="B17" s="502"/>
      <c r="C17" s="502"/>
      <c r="D17" s="502"/>
      <c r="E17" s="502"/>
      <c r="F17" s="502"/>
      <c r="G17" s="502"/>
      <c r="H17" s="502"/>
    </row>
    <row r="18" spans="1:9" ht="15" customHeight="1">
      <c r="A18" s="787" t="s">
        <v>336</v>
      </c>
      <c r="B18" s="787"/>
      <c r="C18" s="787"/>
      <c r="D18" s="787"/>
      <c r="E18" s="787"/>
      <c r="F18" s="787"/>
      <c r="G18" s="787"/>
      <c r="H18" s="787"/>
    </row>
    <row r="19" spans="1:9" ht="52.5" customHeight="1">
      <c r="A19" s="790" t="s">
        <v>337</v>
      </c>
      <c r="B19" s="790"/>
      <c r="C19" s="791" t="s">
        <v>338</v>
      </c>
      <c r="D19" s="791"/>
      <c r="E19" s="791"/>
      <c r="F19" s="791"/>
      <c r="G19" s="791"/>
      <c r="H19" s="792"/>
    </row>
    <row r="20" spans="1:9" ht="10.35" customHeight="1">
      <c r="A20" s="502"/>
      <c r="B20" s="502"/>
      <c r="C20" s="502"/>
      <c r="D20" s="502"/>
      <c r="E20" s="502"/>
      <c r="F20" s="502"/>
      <c r="G20" s="502"/>
      <c r="H20" s="502"/>
    </row>
    <row r="21" spans="1:9" ht="15" customHeight="1">
      <c r="A21" s="793" t="s">
        <v>339</v>
      </c>
      <c r="B21" s="793"/>
      <c r="C21" s="793"/>
      <c r="D21" s="793"/>
      <c r="E21" s="502"/>
      <c r="F21" s="502"/>
      <c r="G21" s="502"/>
      <c r="H21" s="502"/>
    </row>
    <row r="22" spans="1:9">
      <c r="A22" s="751" t="s">
        <v>141</v>
      </c>
      <c r="B22" s="794" t="s">
        <v>142</v>
      </c>
      <c r="C22" s="794"/>
      <c r="D22" s="794"/>
      <c r="E22" s="794"/>
      <c r="F22" s="794"/>
      <c r="G22" s="794" t="s">
        <v>340</v>
      </c>
      <c r="H22" s="752"/>
    </row>
    <row r="23" spans="1:9" ht="33.75" customHeight="1">
      <c r="A23" s="751"/>
      <c r="B23" s="794"/>
      <c r="C23" s="794"/>
      <c r="D23" s="794"/>
      <c r="E23" s="794"/>
      <c r="F23" s="794"/>
      <c r="G23" s="468" t="s">
        <v>341</v>
      </c>
      <c r="H23" s="469" t="s">
        <v>145</v>
      </c>
    </row>
    <row r="24" spans="1:9" ht="17.850000000000001" customHeight="1">
      <c r="A24" s="751" t="s">
        <v>146</v>
      </c>
      <c r="B24" s="794"/>
      <c r="C24" s="794"/>
      <c r="D24" s="794"/>
      <c r="E24" s="794"/>
      <c r="F24" s="794"/>
      <c r="G24" s="794"/>
      <c r="H24" s="752"/>
    </row>
    <row r="25" spans="1:9" ht="64.5" customHeight="1">
      <c r="A25" s="467" t="s">
        <v>1074</v>
      </c>
      <c r="B25" s="792" t="s">
        <v>1075</v>
      </c>
      <c r="C25" s="790"/>
      <c r="D25" s="790"/>
      <c r="E25" s="790"/>
      <c r="F25" s="956"/>
      <c r="G25" s="467" t="s">
        <v>147</v>
      </c>
      <c r="H25" s="250" t="s">
        <v>150</v>
      </c>
    </row>
    <row r="26" spans="1:9" ht="17.850000000000001" customHeight="1">
      <c r="A26" s="751" t="s">
        <v>255</v>
      </c>
      <c r="B26" s="794"/>
      <c r="C26" s="794"/>
      <c r="D26" s="794"/>
      <c r="E26" s="794"/>
      <c r="F26" s="794"/>
      <c r="G26" s="794"/>
      <c r="H26" s="752"/>
      <c r="I26" s="45"/>
    </row>
    <row r="27" spans="1:9" ht="36.75" customHeight="1">
      <c r="A27" s="467" t="s">
        <v>1076</v>
      </c>
      <c r="B27" s="792" t="s">
        <v>1077</v>
      </c>
      <c r="C27" s="790"/>
      <c r="D27" s="790"/>
      <c r="E27" s="790"/>
      <c r="F27" s="956"/>
      <c r="G27" s="467" t="s">
        <v>206</v>
      </c>
      <c r="H27" s="250" t="s">
        <v>208</v>
      </c>
      <c r="I27" s="45"/>
    </row>
    <row r="28" spans="1:9" ht="57" customHeight="1">
      <c r="A28" s="467" t="s">
        <v>1078</v>
      </c>
      <c r="B28" s="791" t="s">
        <v>1079</v>
      </c>
      <c r="C28" s="791"/>
      <c r="D28" s="791"/>
      <c r="E28" s="791"/>
      <c r="F28" s="791"/>
      <c r="G28" s="467" t="s">
        <v>219</v>
      </c>
      <c r="H28" s="250" t="s">
        <v>150</v>
      </c>
      <c r="I28" s="45"/>
    </row>
    <row r="29" spans="1:9" ht="20.399999999999999" customHeight="1">
      <c r="A29" s="751" t="s">
        <v>352</v>
      </c>
      <c r="B29" s="794"/>
      <c r="C29" s="794"/>
      <c r="D29" s="794"/>
      <c r="E29" s="794"/>
      <c r="F29" s="794"/>
      <c r="G29" s="794"/>
      <c r="H29" s="752"/>
      <c r="I29" s="45"/>
    </row>
    <row r="30" spans="1:9" ht="51.75" customHeight="1">
      <c r="A30" s="467" t="s">
        <v>1080</v>
      </c>
      <c r="B30" s="791" t="s">
        <v>1081</v>
      </c>
      <c r="C30" s="791"/>
      <c r="D30" s="791"/>
      <c r="E30" s="791"/>
      <c r="F30" s="791"/>
      <c r="G30" s="467" t="s">
        <v>233</v>
      </c>
      <c r="H30" s="250" t="s">
        <v>150</v>
      </c>
      <c r="I30" s="45"/>
    </row>
    <row r="31" spans="1:9" ht="48" customHeight="1">
      <c r="A31" s="467" t="s">
        <v>1082</v>
      </c>
      <c r="B31" s="791" t="s">
        <v>1083</v>
      </c>
      <c r="C31" s="791"/>
      <c r="D31" s="791"/>
      <c r="E31" s="791"/>
      <c r="F31" s="791"/>
      <c r="G31" s="467" t="s">
        <v>239</v>
      </c>
      <c r="H31" s="250" t="s">
        <v>150</v>
      </c>
      <c r="I31" s="45"/>
    </row>
    <row r="32" spans="1:9" ht="10.35" customHeight="1">
      <c r="A32" s="502"/>
      <c r="B32" s="502"/>
      <c r="C32" s="502"/>
      <c r="D32" s="502"/>
      <c r="E32" s="502"/>
      <c r="F32" s="502"/>
      <c r="G32" s="502"/>
      <c r="H32" s="502"/>
      <c r="I32" s="45"/>
    </row>
    <row r="33" spans="1:9" ht="15" customHeight="1">
      <c r="A33" s="494" t="s">
        <v>355</v>
      </c>
      <c r="B33" s="502"/>
      <c r="C33" s="502"/>
      <c r="D33" s="502"/>
      <c r="E33" s="502"/>
      <c r="F33" s="502"/>
      <c r="G33" s="502"/>
      <c r="H33" s="502"/>
      <c r="I33" s="45"/>
    </row>
    <row r="34" spans="1:9" s="334" customFormat="1" ht="17.850000000000001" customHeight="1">
      <c r="A34" s="795" t="s">
        <v>356</v>
      </c>
      <c r="B34" s="795"/>
      <c r="C34" s="795"/>
      <c r="D34" s="795"/>
      <c r="E34" s="795"/>
      <c r="F34" s="795"/>
      <c r="G34" s="242">
        <v>15</v>
      </c>
      <c r="H34" s="464" t="s">
        <v>357</v>
      </c>
      <c r="I34" s="352"/>
    </row>
    <row r="35" spans="1:9" ht="54" customHeight="1">
      <c r="A35" s="796" t="s">
        <v>358</v>
      </c>
      <c r="B35" s="792" t="s">
        <v>1084</v>
      </c>
      <c r="C35" s="790"/>
      <c r="D35" s="790"/>
      <c r="E35" s="790"/>
      <c r="F35" s="790"/>
      <c r="G35" s="790"/>
      <c r="H35" s="790"/>
      <c r="I35" s="45"/>
    </row>
    <row r="36" spans="1:9" ht="36.6" customHeight="1">
      <c r="A36" s="754"/>
      <c r="B36" s="792" t="s">
        <v>1085</v>
      </c>
      <c r="C36" s="790"/>
      <c r="D36" s="790"/>
      <c r="E36" s="790"/>
      <c r="F36" s="790"/>
      <c r="G36" s="790"/>
      <c r="H36" s="790"/>
      <c r="I36" s="45"/>
    </row>
    <row r="37" spans="1:9" ht="41.25" customHeight="1">
      <c r="A37" s="754"/>
      <c r="B37" s="791" t="s">
        <v>1086</v>
      </c>
      <c r="C37" s="791"/>
      <c r="D37" s="791"/>
      <c r="E37" s="791"/>
      <c r="F37" s="791"/>
      <c r="G37" s="791"/>
      <c r="H37" s="792"/>
    </row>
    <row r="38" spans="1:9" s="334" customFormat="1" ht="58.5" customHeight="1">
      <c r="A38" s="754"/>
      <c r="B38" s="791" t="s">
        <v>1087</v>
      </c>
      <c r="C38" s="791"/>
      <c r="D38" s="791"/>
      <c r="E38" s="791"/>
      <c r="F38" s="791"/>
      <c r="G38" s="791"/>
      <c r="H38" s="792"/>
    </row>
    <row r="39" spans="1:9" ht="37.5" customHeight="1">
      <c r="A39" s="754"/>
      <c r="B39" s="791" t="s">
        <v>1088</v>
      </c>
      <c r="C39" s="791"/>
      <c r="D39" s="791"/>
      <c r="E39" s="791"/>
      <c r="F39" s="791"/>
      <c r="G39" s="791"/>
      <c r="H39" s="792"/>
    </row>
    <row r="40" spans="1:9" ht="36.75" customHeight="1">
      <c r="A40" s="754"/>
      <c r="B40" s="791" t="s">
        <v>1089</v>
      </c>
      <c r="C40" s="791"/>
      <c r="D40" s="791"/>
      <c r="E40" s="791"/>
      <c r="F40" s="791"/>
      <c r="G40" s="791"/>
      <c r="H40" s="792"/>
    </row>
    <row r="41" spans="1:9" ht="24" customHeight="1">
      <c r="A41" s="797" t="s">
        <v>366</v>
      </c>
      <c r="B41" s="785"/>
      <c r="C41" s="785"/>
      <c r="D41" s="785" t="s">
        <v>1090</v>
      </c>
      <c r="E41" s="785"/>
      <c r="F41" s="785"/>
      <c r="G41" s="785"/>
      <c r="H41" s="786"/>
    </row>
    <row r="42" spans="1:9" ht="38.25" customHeight="1">
      <c r="A42" s="798" t="s">
        <v>367</v>
      </c>
      <c r="B42" s="783"/>
      <c r="C42" s="783"/>
      <c r="D42" s="792" t="s">
        <v>1091</v>
      </c>
      <c r="E42" s="790"/>
      <c r="F42" s="790"/>
      <c r="G42" s="790"/>
      <c r="H42" s="790"/>
    </row>
    <row r="43" spans="1:9" ht="20.100000000000001" customHeight="1">
      <c r="A43" s="795" t="s">
        <v>422</v>
      </c>
      <c r="B43" s="795"/>
      <c r="C43" s="795"/>
      <c r="D43" s="795"/>
      <c r="E43" s="795"/>
      <c r="F43" s="795"/>
      <c r="G43" s="242">
        <v>30</v>
      </c>
      <c r="H43" s="464" t="s">
        <v>357</v>
      </c>
    </row>
    <row r="44" spans="1:9" ht="20.100000000000001" customHeight="1">
      <c r="A44" s="796" t="s">
        <v>358</v>
      </c>
      <c r="B44" s="805" t="s">
        <v>1092</v>
      </c>
      <c r="C44" s="805"/>
      <c r="D44" s="805"/>
      <c r="E44" s="805"/>
      <c r="F44" s="805"/>
      <c r="G44" s="805"/>
      <c r="H44" s="806"/>
    </row>
    <row r="45" spans="1:9" ht="20.100000000000001" customHeight="1">
      <c r="A45" s="754"/>
      <c r="B45" s="805" t="s">
        <v>1093</v>
      </c>
      <c r="C45" s="805"/>
      <c r="D45" s="805"/>
      <c r="E45" s="805"/>
      <c r="F45" s="805"/>
      <c r="G45" s="805"/>
      <c r="H45" s="806"/>
    </row>
    <row r="46" spans="1:9" ht="20.100000000000001" customHeight="1">
      <c r="A46" s="754"/>
      <c r="B46" s="805" t="s">
        <v>1094</v>
      </c>
      <c r="C46" s="805"/>
      <c r="D46" s="805"/>
      <c r="E46" s="805"/>
      <c r="F46" s="805"/>
      <c r="G46" s="805"/>
      <c r="H46" s="806"/>
    </row>
    <row r="47" spans="1:9" ht="20.100000000000001" customHeight="1">
      <c r="A47" s="754"/>
      <c r="B47" s="791" t="s">
        <v>1095</v>
      </c>
      <c r="C47" s="791"/>
      <c r="D47" s="791"/>
      <c r="E47" s="791"/>
      <c r="F47" s="791"/>
      <c r="G47" s="791"/>
      <c r="H47" s="792"/>
    </row>
    <row r="48" spans="1:9" ht="31.5" customHeight="1">
      <c r="A48" s="754"/>
      <c r="B48" s="791" t="s">
        <v>1096</v>
      </c>
      <c r="C48" s="791"/>
      <c r="D48" s="791"/>
      <c r="E48" s="791"/>
      <c r="F48" s="791"/>
      <c r="G48" s="791"/>
      <c r="H48" s="792"/>
    </row>
    <row r="49" spans="1:8" ht="20.100000000000001" customHeight="1">
      <c r="A49" s="754"/>
      <c r="B49" s="791" t="s">
        <v>1097</v>
      </c>
      <c r="C49" s="791"/>
      <c r="D49" s="791"/>
      <c r="E49" s="791"/>
      <c r="F49" s="791"/>
      <c r="G49" s="791"/>
      <c r="H49" s="792"/>
    </row>
    <row r="50" spans="1:8" ht="20.100000000000001" customHeight="1">
      <c r="A50" s="754"/>
      <c r="B50" s="791" t="s">
        <v>1098</v>
      </c>
      <c r="C50" s="791"/>
      <c r="D50" s="791"/>
      <c r="E50" s="791"/>
      <c r="F50" s="791"/>
      <c r="G50" s="791"/>
      <c r="H50" s="792"/>
    </row>
    <row r="51" spans="1:8" ht="20.100000000000001" customHeight="1">
      <c r="A51" s="754"/>
      <c r="B51" s="791" t="s">
        <v>1099</v>
      </c>
      <c r="C51" s="791"/>
      <c r="D51" s="791"/>
      <c r="E51" s="791"/>
      <c r="F51" s="791"/>
      <c r="G51" s="791"/>
      <c r="H51" s="792"/>
    </row>
    <row r="52" spans="1:8" ht="20.100000000000001" customHeight="1">
      <c r="A52" s="754"/>
      <c r="B52" s="791" t="s">
        <v>1100</v>
      </c>
      <c r="C52" s="791"/>
      <c r="D52" s="791"/>
      <c r="E52" s="791"/>
      <c r="F52" s="791"/>
      <c r="G52" s="791"/>
      <c r="H52" s="792"/>
    </row>
    <row r="53" spans="1:8" ht="36.75" customHeight="1">
      <c r="A53" s="755"/>
      <c r="B53" s="869" t="s">
        <v>1101</v>
      </c>
      <c r="C53" s="869"/>
      <c r="D53" s="869"/>
      <c r="E53" s="869"/>
      <c r="F53" s="869"/>
      <c r="G53" s="869"/>
      <c r="H53" s="772"/>
    </row>
    <row r="54" spans="1:8" ht="23.25" customHeight="1">
      <c r="A54" s="797" t="s">
        <v>366</v>
      </c>
      <c r="B54" s="785"/>
      <c r="C54" s="785"/>
      <c r="D54" s="785" t="s">
        <v>1109</v>
      </c>
      <c r="E54" s="785"/>
      <c r="F54" s="785"/>
      <c r="G54" s="785"/>
      <c r="H54" s="786"/>
    </row>
    <row r="55" spans="1:8" ht="40.5" customHeight="1">
      <c r="A55" s="798" t="s">
        <v>367</v>
      </c>
      <c r="B55" s="783"/>
      <c r="C55" s="783"/>
      <c r="D55" s="792" t="s">
        <v>1102</v>
      </c>
      <c r="E55" s="790"/>
      <c r="F55" s="790"/>
      <c r="G55" s="790"/>
      <c r="H55" s="790"/>
    </row>
    <row r="56" spans="1:8">
      <c r="A56" s="502"/>
      <c r="B56" s="502"/>
      <c r="C56" s="502"/>
      <c r="D56" s="502"/>
      <c r="E56" s="502"/>
      <c r="F56" s="502"/>
      <c r="G56" s="502"/>
      <c r="H56" s="502"/>
    </row>
    <row r="57" spans="1:8">
      <c r="A57" s="494" t="s">
        <v>369</v>
      </c>
      <c r="B57" s="502"/>
      <c r="C57" s="502"/>
      <c r="D57" s="502"/>
      <c r="E57" s="502"/>
      <c r="F57" s="502"/>
      <c r="G57" s="502"/>
      <c r="H57" s="502"/>
    </row>
    <row r="58" spans="1:8" ht="32.25" customHeight="1">
      <c r="A58" s="807" t="s">
        <v>370</v>
      </c>
      <c r="B58" s="780"/>
      <c r="C58" s="792" t="s">
        <v>1103</v>
      </c>
      <c r="D58" s="790"/>
      <c r="E58" s="790"/>
      <c r="F58" s="790"/>
      <c r="G58" s="790"/>
      <c r="H58" s="790"/>
    </row>
    <row r="59" spans="1:8" ht="24.9" customHeight="1">
      <c r="A59" s="807"/>
      <c r="B59" s="780"/>
      <c r="C59" s="791" t="s">
        <v>1104</v>
      </c>
      <c r="D59" s="791"/>
      <c r="E59" s="791"/>
      <c r="F59" s="791"/>
      <c r="G59" s="791"/>
      <c r="H59" s="792"/>
    </row>
    <row r="60" spans="1:8" ht="37.5" customHeight="1">
      <c r="A60" s="807"/>
      <c r="B60" s="780"/>
      <c r="C60" s="791" t="s">
        <v>1105</v>
      </c>
      <c r="D60" s="791"/>
      <c r="E60" s="791"/>
      <c r="F60" s="791"/>
      <c r="G60" s="791"/>
      <c r="H60" s="792"/>
    </row>
    <row r="61" spans="1:8" ht="34.5" customHeight="1">
      <c r="A61" s="808" t="s">
        <v>373</v>
      </c>
      <c r="B61" s="809"/>
      <c r="C61" s="792" t="s">
        <v>1106</v>
      </c>
      <c r="D61" s="790"/>
      <c r="E61" s="790"/>
      <c r="F61" s="790"/>
      <c r="G61" s="790"/>
      <c r="H61" s="790"/>
    </row>
    <row r="62" spans="1:8" ht="34.5" customHeight="1">
      <c r="A62" s="779"/>
      <c r="B62" s="870"/>
      <c r="C62" s="792" t="s">
        <v>1107</v>
      </c>
      <c r="D62" s="790"/>
      <c r="E62" s="790"/>
      <c r="F62" s="790"/>
      <c r="G62" s="790"/>
      <c r="H62" s="790"/>
    </row>
    <row r="63" spans="1:8" ht="25.5" customHeight="1">
      <c r="A63" s="732"/>
      <c r="B63" s="810"/>
      <c r="C63" s="792" t="s">
        <v>1108</v>
      </c>
      <c r="D63" s="790"/>
      <c r="E63" s="790"/>
      <c r="F63" s="790"/>
      <c r="G63" s="790"/>
      <c r="H63" s="790"/>
    </row>
    <row r="64" spans="1:8" ht="17.850000000000001" customHeight="1">
      <c r="A64" s="502"/>
      <c r="B64" s="502"/>
      <c r="C64" s="502"/>
      <c r="D64" s="502"/>
      <c r="E64" s="502"/>
      <c r="F64" s="502"/>
      <c r="G64" s="502"/>
      <c r="H64" s="502"/>
    </row>
    <row r="65" spans="1:9" ht="31.35" customHeight="1">
      <c r="A65" s="494" t="s">
        <v>375</v>
      </c>
      <c r="B65" s="494"/>
      <c r="C65" s="494"/>
      <c r="D65" s="494"/>
      <c r="E65" s="494"/>
      <c r="F65" s="494"/>
      <c r="G65" s="502"/>
      <c r="H65" s="502"/>
    </row>
    <row r="66" spans="1:9" ht="17.850000000000001" customHeight="1">
      <c r="A66" s="807" t="s">
        <v>376</v>
      </c>
      <c r="B66" s="807"/>
      <c r="C66" s="807"/>
      <c r="D66" s="807"/>
      <c r="E66" s="807"/>
      <c r="F66" s="807"/>
      <c r="G66" s="251">
        <v>2</v>
      </c>
      <c r="H66" s="465" t="s">
        <v>435</v>
      </c>
    </row>
    <row r="67" spans="1:9" ht="16.2">
      <c r="A67" s="807" t="s">
        <v>378</v>
      </c>
      <c r="B67" s="807"/>
      <c r="C67" s="807"/>
      <c r="D67" s="807"/>
      <c r="E67" s="807"/>
      <c r="F67" s="807"/>
      <c r="G67" s="251">
        <v>1</v>
      </c>
      <c r="H67" s="465" t="s">
        <v>435</v>
      </c>
    </row>
    <row r="68" spans="1:9">
      <c r="A68" s="463"/>
      <c r="B68" s="463"/>
      <c r="C68" s="463"/>
      <c r="D68" s="463"/>
      <c r="E68" s="463"/>
      <c r="F68" s="463"/>
      <c r="G68" s="253"/>
      <c r="H68" s="465"/>
    </row>
    <row r="69" spans="1:9">
      <c r="A69" s="811" t="s">
        <v>379</v>
      </c>
      <c r="B69" s="811"/>
      <c r="C69" s="811"/>
      <c r="D69" s="811"/>
      <c r="E69" s="811"/>
      <c r="F69" s="811"/>
      <c r="G69" s="480"/>
      <c r="H69" s="253"/>
    </row>
    <row r="70" spans="1:9" ht="38.25" customHeight="1">
      <c r="A70" s="790" t="s">
        <v>380</v>
      </c>
      <c r="B70" s="790"/>
      <c r="C70" s="790"/>
      <c r="D70" s="790"/>
      <c r="E70" s="465">
        <f>SUM(E71:E76)</f>
        <v>49</v>
      </c>
      <c r="F70" s="465" t="s">
        <v>357</v>
      </c>
      <c r="G70" s="254">
        <f>E70/25</f>
        <v>1.96</v>
      </c>
      <c r="H70" s="465" t="s">
        <v>435</v>
      </c>
    </row>
    <row r="71" spans="1:9">
      <c r="A71" s="502" t="s">
        <v>12</v>
      </c>
      <c r="B71" s="807" t="s">
        <v>14</v>
      </c>
      <c r="C71" s="807"/>
      <c r="D71" s="807"/>
      <c r="E71" s="465">
        <v>15</v>
      </c>
      <c r="F71" s="465" t="s">
        <v>357</v>
      </c>
      <c r="G71" s="40"/>
      <c r="H71" s="471"/>
    </row>
    <row r="72" spans="1:9">
      <c r="A72" s="502"/>
      <c r="B72" s="807" t="s">
        <v>381</v>
      </c>
      <c r="C72" s="807"/>
      <c r="D72" s="807"/>
      <c r="E72" s="465">
        <v>30</v>
      </c>
      <c r="F72" s="465" t="s">
        <v>357</v>
      </c>
      <c r="G72" s="40"/>
      <c r="H72" s="471"/>
    </row>
    <row r="73" spans="1:9">
      <c r="A73" s="502"/>
      <c r="B73" s="807" t="s">
        <v>382</v>
      </c>
      <c r="C73" s="807"/>
      <c r="D73" s="807"/>
      <c r="E73" s="465">
        <v>2</v>
      </c>
      <c r="F73" s="465" t="s">
        <v>357</v>
      </c>
      <c r="G73" s="40"/>
      <c r="H73" s="471"/>
    </row>
    <row r="74" spans="1:9" ht="14.1" customHeight="1">
      <c r="A74" s="502"/>
      <c r="B74" s="807" t="s">
        <v>383</v>
      </c>
      <c r="C74" s="807"/>
      <c r="D74" s="807"/>
      <c r="E74" s="465">
        <v>0</v>
      </c>
      <c r="F74" s="465" t="s">
        <v>357</v>
      </c>
      <c r="G74" s="40"/>
      <c r="H74" s="471"/>
      <c r="I74" s="337"/>
    </row>
    <row r="75" spans="1:9">
      <c r="A75" s="502"/>
      <c r="B75" s="807" t="s">
        <v>384</v>
      </c>
      <c r="C75" s="807"/>
      <c r="D75" s="807"/>
      <c r="E75" s="465">
        <v>0</v>
      </c>
      <c r="F75" s="465" t="s">
        <v>357</v>
      </c>
      <c r="G75" s="40"/>
      <c r="H75" s="471"/>
      <c r="I75" s="337"/>
    </row>
    <row r="76" spans="1:9">
      <c r="A76" s="502"/>
      <c r="B76" s="807" t="s">
        <v>385</v>
      </c>
      <c r="C76" s="807"/>
      <c r="D76" s="807"/>
      <c r="E76" s="465">
        <v>2</v>
      </c>
      <c r="F76" s="465" t="s">
        <v>357</v>
      </c>
      <c r="G76" s="40"/>
      <c r="H76" s="471"/>
      <c r="I76" s="337"/>
    </row>
    <row r="77" spans="1:9" ht="36" customHeight="1">
      <c r="A77" s="790" t="s">
        <v>386</v>
      </c>
      <c r="B77" s="790"/>
      <c r="C77" s="790"/>
      <c r="D77" s="790"/>
      <c r="E77" s="465">
        <v>0</v>
      </c>
      <c r="F77" s="465" t="s">
        <v>357</v>
      </c>
      <c r="G77" s="254">
        <v>0</v>
      </c>
      <c r="H77" s="465" t="s">
        <v>435</v>
      </c>
    </row>
    <row r="78" spans="1:9" ht="16.2">
      <c r="A78" s="807" t="s">
        <v>387</v>
      </c>
      <c r="B78" s="807"/>
      <c r="C78" s="807"/>
      <c r="D78" s="807"/>
      <c r="E78" s="465">
        <f>G78*25</f>
        <v>26</v>
      </c>
      <c r="F78" s="465" t="s">
        <v>357</v>
      </c>
      <c r="G78" s="254">
        <f>D6-G77-G70</f>
        <v>1.04</v>
      </c>
      <c r="H78" s="465" t="s">
        <v>435</v>
      </c>
    </row>
    <row r="82" spans="1:8">
      <c r="A82" s="206" t="s">
        <v>388</v>
      </c>
    </row>
    <row r="83" spans="1:8" ht="16.2">
      <c r="A83" s="327" t="s">
        <v>436</v>
      </c>
      <c r="B83" s="327"/>
      <c r="C83" s="327"/>
      <c r="D83" s="327"/>
      <c r="E83" s="327"/>
      <c r="F83" s="327"/>
      <c r="G83" s="327"/>
      <c r="H83" s="327"/>
    </row>
    <row r="84" spans="1:8">
      <c r="A84" s="206" t="s">
        <v>390</v>
      </c>
    </row>
    <row r="85" spans="1:8" ht="36.75" customHeight="1">
      <c r="A85" s="766" t="s">
        <v>3040</v>
      </c>
      <c r="B85" s="766"/>
      <c r="C85" s="766"/>
      <c r="D85" s="766"/>
      <c r="E85" s="766"/>
      <c r="F85" s="766"/>
      <c r="G85" s="766"/>
      <c r="H85" s="766"/>
    </row>
    <row r="86" spans="1:8">
      <c r="A86" s="337"/>
      <c r="B86" s="337"/>
      <c r="C86" s="337"/>
      <c r="D86" s="337"/>
      <c r="E86" s="337"/>
      <c r="F86" s="337"/>
      <c r="G86" s="337"/>
      <c r="H86" s="337"/>
    </row>
    <row r="87" spans="1:8">
      <c r="A87" s="337"/>
      <c r="B87" s="337"/>
      <c r="C87" s="337"/>
      <c r="D87" s="337"/>
      <c r="E87" s="337"/>
      <c r="F87" s="337"/>
      <c r="G87" s="337"/>
      <c r="H87" s="337"/>
    </row>
  </sheetData>
  <mergeCells count="84">
    <mergeCell ref="B75:D75"/>
    <mergeCell ref="B76:D76"/>
    <mergeCell ref="A77:D77"/>
    <mergeCell ref="A78:D78"/>
    <mergeCell ref="A69:F69"/>
    <mergeCell ref="A70:D70"/>
    <mergeCell ref="B71:D71"/>
    <mergeCell ref="B72:D72"/>
    <mergeCell ref="B73:D73"/>
    <mergeCell ref="B74:D74"/>
    <mergeCell ref="A67:F67"/>
    <mergeCell ref="A54:C54"/>
    <mergeCell ref="D54:H54"/>
    <mergeCell ref="A55:C55"/>
    <mergeCell ref="D55:H55"/>
    <mergeCell ref="A58:B60"/>
    <mergeCell ref="C58:H58"/>
    <mergeCell ref="C59:H59"/>
    <mergeCell ref="C60:H60"/>
    <mergeCell ref="A61:B63"/>
    <mergeCell ref="C61:H61"/>
    <mergeCell ref="C62:H62"/>
    <mergeCell ref="C63:H63"/>
    <mergeCell ref="A66:F66"/>
    <mergeCell ref="B53:H53"/>
    <mergeCell ref="A41:C41"/>
    <mergeCell ref="D41:H41"/>
    <mergeCell ref="A42:C42"/>
    <mergeCell ref="D42:H42"/>
    <mergeCell ref="A43:F43"/>
    <mergeCell ref="A44:A53"/>
    <mergeCell ref="B44:H44"/>
    <mergeCell ref="B45:H45"/>
    <mergeCell ref="B46:H46"/>
    <mergeCell ref="B47:H47"/>
    <mergeCell ref="B48:H48"/>
    <mergeCell ref="B49:H49"/>
    <mergeCell ref="B50:H50"/>
    <mergeCell ref="B51:H51"/>
    <mergeCell ref="B52:H52"/>
    <mergeCell ref="A34:F34"/>
    <mergeCell ref="A35:A40"/>
    <mergeCell ref="B35:H35"/>
    <mergeCell ref="B36:H36"/>
    <mergeCell ref="B37:H37"/>
    <mergeCell ref="B38:H38"/>
    <mergeCell ref="B39:H39"/>
    <mergeCell ref="B40:H40"/>
    <mergeCell ref="A18:H18"/>
    <mergeCell ref="A19:B19"/>
    <mergeCell ref="C19:H19"/>
    <mergeCell ref="B31:F31"/>
    <mergeCell ref="A21:D21"/>
    <mergeCell ref="A22:A23"/>
    <mergeCell ref="B22:F23"/>
    <mergeCell ref="G22:H22"/>
    <mergeCell ref="A24:H24"/>
    <mergeCell ref="B25:F25"/>
    <mergeCell ref="A26:H26"/>
    <mergeCell ref="B27:F27"/>
    <mergeCell ref="B28:F28"/>
    <mergeCell ref="A29:H29"/>
    <mergeCell ref="B30:F30"/>
    <mergeCell ref="E14:H14"/>
    <mergeCell ref="A15:D15"/>
    <mergeCell ref="E15:H15"/>
    <mergeCell ref="A16:D16"/>
    <mergeCell ref="E16:H16"/>
    <mergeCell ref="A85:H85"/>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s>
  <pageMargins left="0.25" right="0.25" top="0.75" bottom="0.75" header="0.3" footer="0.3"/>
  <pageSetup paperSize="9" orientation="portrait" r:id="rId1"/>
  <rowBreaks count="1" manualBreakCount="1">
    <brk id="3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zoomScaleSheetLayoutView="118"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59</v>
      </c>
      <c r="B5" s="732"/>
      <c r="C5" s="732"/>
      <c r="D5" s="732"/>
      <c r="E5" s="732"/>
      <c r="F5" s="732"/>
      <c r="G5" s="732"/>
      <c r="H5" s="732"/>
    </row>
    <row r="6" spans="1:8" ht="17.399999999999999" customHeight="1">
      <c r="A6" s="780" t="s">
        <v>10</v>
      </c>
      <c r="B6" s="781"/>
      <c r="C6" s="781"/>
      <c r="D6" s="781">
        <v>3</v>
      </c>
      <c r="E6" s="781"/>
      <c r="F6" s="781"/>
      <c r="G6" s="781"/>
      <c r="H6" s="782"/>
    </row>
    <row r="7" spans="1:8" ht="17.399999999999999" customHeight="1">
      <c r="A7" s="780" t="s">
        <v>9</v>
      </c>
      <c r="B7" s="781"/>
      <c r="C7" s="781"/>
      <c r="D7" s="783" t="s">
        <v>470</v>
      </c>
      <c r="E7" s="783"/>
      <c r="F7" s="783"/>
      <c r="G7" s="783"/>
      <c r="H7" s="784"/>
    </row>
    <row r="8" spans="1:8" ht="17.399999999999999" customHeight="1">
      <c r="A8" s="780" t="s">
        <v>13</v>
      </c>
      <c r="B8" s="781"/>
      <c r="C8" s="781"/>
      <c r="D8" s="785" t="s">
        <v>329</v>
      </c>
      <c r="E8" s="785"/>
      <c r="F8" s="785"/>
      <c r="G8" s="785"/>
      <c r="H8" s="786"/>
    </row>
    <row r="9" spans="1:8" ht="17.399999999999999" customHeight="1">
      <c r="A9" s="780" t="s">
        <v>330</v>
      </c>
      <c r="B9" s="781"/>
      <c r="C9" s="781"/>
      <c r="D9" s="785" t="s">
        <v>553</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946</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9" customHeight="1">
      <c r="A19" s="790" t="s">
        <v>337</v>
      </c>
      <c r="B19" s="790"/>
      <c r="C19" s="791" t="s">
        <v>338</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40.5"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33.75" customHeight="1">
      <c r="A25" s="467" t="s">
        <v>1110</v>
      </c>
      <c r="B25" s="792" t="s">
        <v>1111</v>
      </c>
      <c r="C25" s="790"/>
      <c r="D25" s="790"/>
      <c r="E25" s="790"/>
      <c r="F25" s="956"/>
      <c r="G25" s="468" t="s">
        <v>1112</v>
      </c>
      <c r="H25" s="250" t="s">
        <v>173</v>
      </c>
    </row>
    <row r="26" spans="1:8" ht="35.4" customHeight="1">
      <c r="A26" s="467" t="s">
        <v>1113</v>
      </c>
      <c r="B26" s="792" t="s">
        <v>1114</v>
      </c>
      <c r="C26" s="790"/>
      <c r="D26" s="790"/>
      <c r="E26" s="790"/>
      <c r="F26" s="956"/>
      <c r="G26" s="468" t="s">
        <v>821</v>
      </c>
      <c r="H26" s="250" t="s">
        <v>173</v>
      </c>
    </row>
    <row r="27" spans="1:8" ht="17.850000000000001" customHeight="1">
      <c r="A27" s="751" t="s">
        <v>255</v>
      </c>
      <c r="B27" s="794"/>
      <c r="C27" s="794"/>
      <c r="D27" s="794"/>
      <c r="E27" s="794"/>
      <c r="F27" s="794"/>
      <c r="G27" s="794"/>
      <c r="H27" s="752"/>
    </row>
    <row r="28" spans="1:8" ht="36.9" customHeight="1">
      <c r="A28" s="467" t="s">
        <v>1115</v>
      </c>
      <c r="B28" s="791" t="s">
        <v>1116</v>
      </c>
      <c r="C28" s="791"/>
      <c r="D28" s="791"/>
      <c r="E28" s="791"/>
      <c r="F28" s="791"/>
      <c r="G28" s="468" t="s">
        <v>200</v>
      </c>
      <c r="H28" s="250" t="s">
        <v>173</v>
      </c>
    </row>
    <row r="29" spans="1:8" ht="21.6" customHeight="1">
      <c r="A29" s="467" t="s">
        <v>1117</v>
      </c>
      <c r="B29" s="791" t="s">
        <v>1118</v>
      </c>
      <c r="C29" s="791"/>
      <c r="D29" s="791"/>
      <c r="E29" s="791"/>
      <c r="F29" s="791"/>
      <c r="G29" s="468" t="s">
        <v>221</v>
      </c>
      <c r="H29" s="250" t="s">
        <v>173</v>
      </c>
    </row>
    <row r="30" spans="1:8" ht="17.850000000000001" customHeight="1">
      <c r="A30" s="751" t="s">
        <v>352</v>
      </c>
      <c r="B30" s="794"/>
      <c r="C30" s="794"/>
      <c r="D30" s="794"/>
      <c r="E30" s="794"/>
      <c r="F30" s="794"/>
      <c r="G30" s="794"/>
      <c r="H30" s="752"/>
    </row>
    <row r="31" spans="1:8" ht="47.25" customHeight="1">
      <c r="A31" s="467" t="s">
        <v>1119</v>
      </c>
      <c r="B31" s="791" t="s">
        <v>1120</v>
      </c>
      <c r="C31" s="791"/>
      <c r="D31" s="791"/>
      <c r="E31" s="791"/>
      <c r="F31" s="791"/>
      <c r="G31" s="468" t="s">
        <v>1121</v>
      </c>
      <c r="H31" s="250" t="s">
        <v>173</v>
      </c>
    </row>
    <row r="32" spans="1:8" ht="36.75" customHeight="1">
      <c r="A32" s="467" t="s">
        <v>1122</v>
      </c>
      <c r="B32" s="791" t="s">
        <v>1123</v>
      </c>
      <c r="C32" s="791"/>
      <c r="D32" s="791"/>
      <c r="E32" s="791"/>
      <c r="F32" s="791"/>
      <c r="G32" s="468" t="s">
        <v>1124</v>
      </c>
      <c r="H32" s="250" t="s">
        <v>173</v>
      </c>
    </row>
    <row r="33" spans="1:8">
      <c r="A33" s="471"/>
      <c r="B33" s="454"/>
      <c r="C33" s="454"/>
      <c r="D33" s="454"/>
      <c r="E33" s="454"/>
      <c r="F33" s="454"/>
      <c r="G33" s="471"/>
      <c r="H33" s="458"/>
    </row>
    <row r="34" spans="1:8" ht="15" customHeight="1">
      <c r="A34" s="494" t="s">
        <v>355</v>
      </c>
      <c r="B34" s="502"/>
      <c r="C34" s="502"/>
      <c r="D34" s="502"/>
      <c r="E34" s="502"/>
      <c r="F34" s="502"/>
      <c r="G34" s="502"/>
      <c r="H34" s="502"/>
    </row>
    <row r="35" spans="1:8" s="334" customFormat="1" ht="17.850000000000001" customHeight="1">
      <c r="A35" s="795" t="s">
        <v>356</v>
      </c>
      <c r="B35" s="795"/>
      <c r="C35" s="795"/>
      <c r="D35" s="795"/>
      <c r="E35" s="795"/>
      <c r="F35" s="795"/>
      <c r="G35" s="242">
        <v>15</v>
      </c>
      <c r="H35" s="464" t="s">
        <v>357</v>
      </c>
    </row>
    <row r="36" spans="1:8" ht="20.100000000000001" customHeight="1">
      <c r="A36" s="796" t="s">
        <v>358</v>
      </c>
      <c r="B36" s="792" t="s">
        <v>1125</v>
      </c>
      <c r="C36" s="790"/>
      <c r="D36" s="790"/>
      <c r="E36" s="790"/>
      <c r="F36" s="790"/>
      <c r="G36" s="790"/>
      <c r="H36" s="790"/>
    </row>
    <row r="37" spans="1:8" ht="20.100000000000001" customHeight="1">
      <c r="A37" s="754"/>
      <c r="B37" s="792" t="s">
        <v>1126</v>
      </c>
      <c r="C37" s="790"/>
      <c r="D37" s="790"/>
      <c r="E37" s="790"/>
      <c r="F37" s="790"/>
      <c r="G37" s="790"/>
      <c r="H37" s="790"/>
    </row>
    <row r="38" spans="1:8" ht="20.100000000000001" customHeight="1">
      <c r="A38" s="754"/>
      <c r="B38" s="792" t="s">
        <v>1127</v>
      </c>
      <c r="C38" s="790"/>
      <c r="D38" s="790"/>
      <c r="E38" s="790"/>
      <c r="F38" s="790"/>
      <c r="G38" s="790"/>
      <c r="H38" s="790"/>
    </row>
    <row r="39" spans="1:8" ht="30.75" customHeight="1">
      <c r="A39" s="754"/>
      <c r="B39" s="792" t="s">
        <v>1128</v>
      </c>
      <c r="C39" s="790"/>
      <c r="D39" s="790"/>
      <c r="E39" s="790"/>
      <c r="F39" s="790"/>
      <c r="G39" s="790"/>
      <c r="H39" s="790"/>
    </row>
    <row r="40" spans="1:8" ht="20.100000000000001" customHeight="1">
      <c r="A40" s="754"/>
      <c r="B40" s="792" t="s">
        <v>1129</v>
      </c>
      <c r="C40" s="790"/>
      <c r="D40" s="790"/>
      <c r="E40" s="790"/>
      <c r="F40" s="790"/>
      <c r="G40" s="790"/>
      <c r="H40" s="790"/>
    </row>
    <row r="41" spans="1:8" ht="20.100000000000001" customHeight="1">
      <c r="A41" s="754"/>
      <c r="B41" s="792" t="s">
        <v>1130</v>
      </c>
      <c r="C41" s="790"/>
      <c r="D41" s="790"/>
      <c r="E41" s="790"/>
      <c r="F41" s="790"/>
      <c r="G41" s="790"/>
      <c r="H41" s="790"/>
    </row>
    <row r="42" spans="1:8" ht="22.5" customHeight="1">
      <c r="A42" s="797" t="s">
        <v>366</v>
      </c>
      <c r="B42" s="785"/>
      <c r="C42" s="785"/>
      <c r="D42" s="785" t="s">
        <v>1131</v>
      </c>
      <c r="E42" s="785"/>
      <c r="F42" s="785"/>
      <c r="G42" s="785"/>
      <c r="H42" s="786"/>
    </row>
    <row r="43" spans="1:8" ht="39.6" customHeight="1">
      <c r="A43" s="798" t="s">
        <v>367</v>
      </c>
      <c r="B43" s="783"/>
      <c r="C43" s="783"/>
      <c r="D43" s="792" t="s">
        <v>839</v>
      </c>
      <c r="E43" s="790"/>
      <c r="F43" s="790"/>
      <c r="G43" s="790"/>
      <c r="H43" s="790"/>
    </row>
    <row r="44" spans="1:8" s="334" customFormat="1" ht="17.850000000000001" customHeight="1">
      <c r="A44" s="795" t="s">
        <v>613</v>
      </c>
      <c r="B44" s="795"/>
      <c r="C44" s="795"/>
      <c r="D44" s="795"/>
      <c r="E44" s="795"/>
      <c r="F44" s="795"/>
      <c r="G44" s="242">
        <v>15</v>
      </c>
      <c r="H44" s="464" t="s">
        <v>357</v>
      </c>
    </row>
    <row r="45" spans="1:8" ht="51.75" customHeight="1">
      <c r="A45" s="796" t="s">
        <v>358</v>
      </c>
      <c r="B45" s="799" t="s">
        <v>1132</v>
      </c>
      <c r="C45" s="799"/>
      <c r="D45" s="799"/>
      <c r="E45" s="799"/>
      <c r="F45" s="799"/>
      <c r="G45" s="799"/>
      <c r="H45" s="800"/>
    </row>
    <row r="46" spans="1:8" ht="69.75" customHeight="1">
      <c r="A46" s="754"/>
      <c r="B46" s="784" t="s">
        <v>1133</v>
      </c>
      <c r="C46" s="801"/>
      <c r="D46" s="801"/>
      <c r="E46" s="801"/>
      <c r="F46" s="801"/>
      <c r="G46" s="801"/>
      <c r="H46" s="801"/>
    </row>
    <row r="47" spans="1:8" ht="20.100000000000001" customHeight="1">
      <c r="A47" s="797" t="s">
        <v>366</v>
      </c>
      <c r="B47" s="785"/>
      <c r="C47" s="785"/>
      <c r="D47" s="785" t="s">
        <v>1134</v>
      </c>
      <c r="E47" s="785"/>
      <c r="F47" s="785"/>
      <c r="G47" s="785"/>
      <c r="H47" s="786"/>
    </row>
    <row r="48" spans="1:8" ht="41.4" customHeight="1">
      <c r="A48" s="798" t="s">
        <v>367</v>
      </c>
      <c r="B48" s="783"/>
      <c r="C48" s="783"/>
      <c r="D48" s="792" t="s">
        <v>1135</v>
      </c>
      <c r="E48" s="790"/>
      <c r="F48" s="790"/>
      <c r="G48" s="790"/>
      <c r="H48" s="790"/>
    </row>
    <row r="49" spans="1:8" ht="10.35" customHeight="1">
      <c r="A49" s="502"/>
      <c r="B49" s="502"/>
      <c r="C49" s="502"/>
      <c r="D49" s="502"/>
      <c r="E49" s="502"/>
      <c r="F49" s="502"/>
      <c r="G49" s="502"/>
      <c r="H49" s="502"/>
    </row>
    <row r="50" spans="1:8" ht="15" customHeight="1">
      <c r="A50" s="494" t="s">
        <v>369</v>
      </c>
      <c r="B50" s="502"/>
      <c r="C50" s="502"/>
      <c r="D50" s="502"/>
      <c r="E50" s="502"/>
      <c r="F50" s="502"/>
      <c r="G50" s="502"/>
      <c r="H50" s="502"/>
    </row>
    <row r="51" spans="1:8" ht="54" customHeight="1">
      <c r="A51" s="807" t="s">
        <v>370</v>
      </c>
      <c r="B51" s="780"/>
      <c r="C51" s="792" t="s">
        <v>847</v>
      </c>
      <c r="D51" s="790"/>
      <c r="E51" s="790"/>
      <c r="F51" s="790"/>
      <c r="G51" s="790"/>
      <c r="H51" s="790"/>
    </row>
    <row r="52" spans="1:8" ht="48" customHeight="1">
      <c r="A52" s="807"/>
      <c r="B52" s="780"/>
      <c r="C52" s="791" t="s">
        <v>848</v>
      </c>
      <c r="D52" s="791"/>
      <c r="E52" s="791"/>
      <c r="F52" s="791"/>
      <c r="G52" s="791"/>
      <c r="H52" s="792"/>
    </row>
    <row r="53" spans="1:8" ht="36" customHeight="1">
      <c r="A53" s="807"/>
      <c r="B53" s="780"/>
      <c r="C53" s="791" t="s">
        <v>1136</v>
      </c>
      <c r="D53" s="791"/>
      <c r="E53" s="791"/>
      <c r="F53" s="791"/>
      <c r="G53" s="791"/>
      <c r="H53" s="792"/>
    </row>
    <row r="54" spans="1:8" ht="35.25" customHeight="1">
      <c r="A54" s="808" t="s">
        <v>373</v>
      </c>
      <c r="B54" s="809"/>
      <c r="C54" s="791" t="s">
        <v>850</v>
      </c>
      <c r="D54" s="791"/>
      <c r="E54" s="791"/>
      <c r="F54" s="791"/>
      <c r="G54" s="791"/>
      <c r="H54" s="792"/>
    </row>
    <row r="55" spans="1:8" ht="35.25" customHeight="1">
      <c r="A55" s="732"/>
      <c r="B55" s="810"/>
      <c r="C55" s="791" t="s">
        <v>1137</v>
      </c>
      <c r="D55" s="791"/>
      <c r="E55" s="791"/>
      <c r="F55" s="791"/>
      <c r="G55" s="791"/>
      <c r="H55" s="792"/>
    </row>
    <row r="56" spans="1:8" ht="10.35" customHeight="1">
      <c r="A56" s="502"/>
      <c r="B56" s="502"/>
      <c r="C56" s="502"/>
      <c r="D56" s="502"/>
      <c r="E56" s="502"/>
      <c r="F56" s="502"/>
      <c r="G56" s="502"/>
      <c r="H56" s="502"/>
    </row>
    <row r="57" spans="1:8" ht="15" customHeight="1">
      <c r="A57" s="494" t="s">
        <v>375</v>
      </c>
      <c r="B57" s="494"/>
      <c r="C57" s="494"/>
      <c r="D57" s="494"/>
      <c r="E57" s="494"/>
      <c r="F57" s="494"/>
      <c r="G57" s="502"/>
      <c r="H57" s="502"/>
    </row>
    <row r="58" spans="1:8" ht="16.2">
      <c r="A58" s="807" t="s">
        <v>376</v>
      </c>
      <c r="B58" s="807"/>
      <c r="C58" s="807"/>
      <c r="D58" s="807"/>
      <c r="E58" s="807"/>
      <c r="F58" s="807"/>
      <c r="G58" s="251">
        <v>0</v>
      </c>
      <c r="H58" s="465" t="s">
        <v>435</v>
      </c>
    </row>
    <row r="59" spans="1:8" ht="16.2">
      <c r="A59" s="807" t="s">
        <v>378</v>
      </c>
      <c r="B59" s="807"/>
      <c r="C59" s="807"/>
      <c r="D59" s="807"/>
      <c r="E59" s="807"/>
      <c r="F59" s="807"/>
      <c r="G59" s="251">
        <v>3</v>
      </c>
      <c r="H59" s="465" t="s">
        <v>435</v>
      </c>
    </row>
    <row r="60" spans="1:8">
      <c r="A60" s="463"/>
      <c r="B60" s="463"/>
      <c r="C60" s="463"/>
      <c r="D60" s="463"/>
      <c r="E60" s="463"/>
      <c r="F60" s="463"/>
      <c r="G60" s="253"/>
      <c r="H60" s="465"/>
    </row>
    <row r="61" spans="1:8">
      <c r="A61" s="811" t="s">
        <v>379</v>
      </c>
      <c r="B61" s="811"/>
      <c r="C61" s="811"/>
      <c r="D61" s="811"/>
      <c r="E61" s="811"/>
      <c r="F61" s="811"/>
      <c r="G61" s="480"/>
      <c r="H61" s="253"/>
    </row>
    <row r="62" spans="1:8" ht="17.850000000000001" customHeight="1">
      <c r="A62" s="790" t="s">
        <v>380</v>
      </c>
      <c r="B62" s="790"/>
      <c r="C62" s="790"/>
      <c r="D62" s="790"/>
      <c r="E62" s="465">
        <f>SUM(E63:E68)</f>
        <v>35</v>
      </c>
      <c r="F62" s="465" t="s">
        <v>357</v>
      </c>
      <c r="G62" s="254">
        <f>E62/25</f>
        <v>1.4</v>
      </c>
      <c r="H62" s="465" t="s">
        <v>435</v>
      </c>
    </row>
    <row r="63" spans="1:8" ht="17.850000000000001" customHeight="1">
      <c r="A63" s="502" t="s">
        <v>12</v>
      </c>
      <c r="B63" s="807" t="s">
        <v>14</v>
      </c>
      <c r="C63" s="807"/>
      <c r="D63" s="807"/>
      <c r="E63" s="465">
        <v>15</v>
      </c>
      <c r="F63" s="465" t="s">
        <v>357</v>
      </c>
      <c r="G63" s="40"/>
      <c r="H63" s="471"/>
    </row>
    <row r="64" spans="1:8" ht="17.850000000000001" customHeight="1">
      <c r="A64" s="502"/>
      <c r="B64" s="807" t="s">
        <v>381</v>
      </c>
      <c r="C64" s="807"/>
      <c r="D64" s="807"/>
      <c r="E64" s="465">
        <v>15</v>
      </c>
      <c r="F64" s="465" t="s">
        <v>357</v>
      </c>
      <c r="G64" s="40"/>
      <c r="H64" s="471"/>
    </row>
    <row r="65" spans="1:8" ht="17.850000000000001" customHeight="1">
      <c r="A65" s="502"/>
      <c r="B65" s="807" t="s">
        <v>382</v>
      </c>
      <c r="C65" s="807"/>
      <c r="D65" s="807"/>
      <c r="E65" s="465">
        <v>2</v>
      </c>
      <c r="F65" s="465" t="s">
        <v>357</v>
      </c>
      <c r="G65" s="40"/>
      <c r="H65" s="471"/>
    </row>
    <row r="66" spans="1:8" ht="17.850000000000001" customHeight="1">
      <c r="A66" s="502"/>
      <c r="B66" s="807" t="s">
        <v>383</v>
      </c>
      <c r="C66" s="807"/>
      <c r="D66" s="807"/>
      <c r="E66" s="465">
        <v>0</v>
      </c>
      <c r="F66" s="465" t="s">
        <v>357</v>
      </c>
      <c r="G66" s="40"/>
      <c r="H66" s="471"/>
    </row>
    <row r="67" spans="1:8" ht="17.850000000000001" customHeight="1">
      <c r="A67" s="502"/>
      <c r="B67" s="807" t="s">
        <v>384</v>
      </c>
      <c r="C67" s="807"/>
      <c r="D67" s="807"/>
      <c r="E67" s="465">
        <v>0</v>
      </c>
      <c r="F67" s="465" t="s">
        <v>357</v>
      </c>
      <c r="G67" s="40"/>
      <c r="H67" s="471"/>
    </row>
    <row r="68" spans="1:8" ht="17.850000000000001" customHeight="1">
      <c r="A68" s="305"/>
      <c r="B68" s="807" t="s">
        <v>385</v>
      </c>
      <c r="C68" s="807"/>
      <c r="D68" s="807"/>
      <c r="E68" s="465">
        <v>3</v>
      </c>
      <c r="F68" s="465" t="s">
        <v>357</v>
      </c>
      <c r="G68" s="451"/>
      <c r="H68" s="472"/>
    </row>
    <row r="69" spans="1:8" ht="31.35" customHeight="1">
      <c r="A69" s="790" t="s">
        <v>386</v>
      </c>
      <c r="B69" s="790"/>
      <c r="C69" s="790"/>
      <c r="D69" s="790"/>
      <c r="E69" s="252">
        <v>0</v>
      </c>
      <c r="F69" s="252" t="s">
        <v>357</v>
      </c>
      <c r="G69" s="254">
        <v>0</v>
      </c>
      <c r="H69" s="252" t="s">
        <v>435</v>
      </c>
    </row>
    <row r="70" spans="1:8" ht="17.850000000000001" customHeight="1">
      <c r="A70" s="807" t="s">
        <v>387</v>
      </c>
      <c r="B70" s="807"/>
      <c r="C70" s="807"/>
      <c r="D70" s="807"/>
      <c r="E70" s="252">
        <f>G70*25</f>
        <v>40</v>
      </c>
      <c r="F70" s="252" t="s">
        <v>357</v>
      </c>
      <c r="G70" s="254">
        <f>D6-G69-G62</f>
        <v>1.6</v>
      </c>
      <c r="H70" s="252" t="s">
        <v>435</v>
      </c>
    </row>
    <row r="71" spans="1:8" ht="10.35" customHeight="1"/>
    <row r="74" spans="1:8">
      <c r="A74" s="206" t="s">
        <v>388</v>
      </c>
    </row>
    <row r="75" spans="1:8" ht="16.2">
      <c r="A75" s="730" t="s">
        <v>436</v>
      </c>
      <c r="B75" s="730"/>
      <c r="C75" s="730"/>
      <c r="D75" s="730"/>
      <c r="E75" s="730"/>
      <c r="F75" s="730"/>
      <c r="G75" s="730"/>
      <c r="H75" s="730"/>
    </row>
    <row r="76" spans="1:8">
      <c r="A76" s="206" t="s">
        <v>390</v>
      </c>
    </row>
    <row r="78" spans="1:8">
      <c r="A78" s="766" t="s">
        <v>3040</v>
      </c>
      <c r="B78" s="766"/>
      <c r="C78" s="766"/>
      <c r="D78" s="766"/>
      <c r="E78" s="766"/>
      <c r="F78" s="766"/>
      <c r="G78" s="766"/>
      <c r="H78" s="766"/>
    </row>
    <row r="79" spans="1:8">
      <c r="A79" s="766"/>
      <c r="B79" s="766"/>
      <c r="C79" s="766"/>
      <c r="D79" s="766"/>
      <c r="E79" s="766"/>
      <c r="F79" s="766"/>
      <c r="G79" s="766"/>
      <c r="H79" s="766"/>
    </row>
    <row r="80" spans="1:8">
      <c r="A80" s="766"/>
      <c r="B80" s="766"/>
      <c r="C80" s="766"/>
      <c r="D80" s="766"/>
      <c r="E80" s="766"/>
      <c r="F80" s="766"/>
      <c r="G80" s="766"/>
      <c r="H80" s="766"/>
    </row>
  </sheetData>
  <mergeCells count="77">
    <mergeCell ref="B68:D68"/>
    <mergeCell ref="A69:D69"/>
    <mergeCell ref="A70:D70"/>
    <mergeCell ref="A75:H75"/>
    <mergeCell ref="A78:H80"/>
    <mergeCell ref="A51:B53"/>
    <mergeCell ref="C51:H51"/>
    <mergeCell ref="C52:H52"/>
    <mergeCell ref="C53:H53"/>
    <mergeCell ref="B67:D67"/>
    <mergeCell ref="A54:B55"/>
    <mergeCell ref="C54:H54"/>
    <mergeCell ref="C55:H55"/>
    <mergeCell ref="A58:F58"/>
    <mergeCell ref="A59:F59"/>
    <mergeCell ref="A61:F61"/>
    <mergeCell ref="A62:D62"/>
    <mergeCell ref="B63:D63"/>
    <mergeCell ref="B64:D64"/>
    <mergeCell ref="B65:D65"/>
    <mergeCell ref="B66:D66"/>
    <mergeCell ref="A44:F44"/>
    <mergeCell ref="A47:C47"/>
    <mergeCell ref="D47:H47"/>
    <mergeCell ref="A48:C48"/>
    <mergeCell ref="D48:H48"/>
    <mergeCell ref="A45:A46"/>
    <mergeCell ref="B45:H45"/>
    <mergeCell ref="B46:H46"/>
    <mergeCell ref="A42:C42"/>
    <mergeCell ref="D42:H42"/>
    <mergeCell ref="A43:C43"/>
    <mergeCell ref="D43:H43"/>
    <mergeCell ref="B31:F31"/>
    <mergeCell ref="B32:F32"/>
    <mergeCell ref="A35:F35"/>
    <mergeCell ref="A36:A41"/>
    <mergeCell ref="B36:H36"/>
    <mergeCell ref="B37:H37"/>
    <mergeCell ref="B38:H38"/>
    <mergeCell ref="B39:H39"/>
    <mergeCell ref="B40:H40"/>
    <mergeCell ref="B41:H41"/>
    <mergeCell ref="A30:H30"/>
    <mergeCell ref="A16:D16"/>
    <mergeCell ref="E16:H16"/>
    <mergeCell ref="A18:H18"/>
    <mergeCell ref="A19:B19"/>
    <mergeCell ref="C19:H19"/>
    <mergeCell ref="B25:F25"/>
    <mergeCell ref="B26:F26"/>
    <mergeCell ref="A27:H27"/>
    <mergeCell ref="B28:F28"/>
    <mergeCell ref="B29:F29"/>
    <mergeCell ref="A21:D21"/>
    <mergeCell ref="A22:A23"/>
    <mergeCell ref="B22:F23"/>
    <mergeCell ref="G22:H22"/>
    <mergeCell ref="A24:H24"/>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zoomScaleSheetLayoutView="98" workbookViewId="0"/>
  </sheetViews>
  <sheetFormatPr defaultColWidth="8.88671875" defaultRowHeight="13.8"/>
  <cols>
    <col min="1" max="1" width="9.44140625" style="206" customWidth="1"/>
    <col min="2" max="2" width="11.5546875" style="206" customWidth="1"/>
    <col min="3" max="3" width="5.5546875" style="206" customWidth="1"/>
    <col min="4" max="4" width="21.5546875" style="206" customWidth="1"/>
    <col min="5" max="5" width="9.44140625" style="206" customWidth="1"/>
    <col min="6" max="6" width="8.5546875" style="206" customWidth="1"/>
    <col min="7" max="7" width="12.5546875" style="206" customWidth="1"/>
    <col min="8" max="8" width="9.5546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60</v>
      </c>
      <c r="B5" s="732"/>
      <c r="C5" s="732"/>
      <c r="D5" s="732"/>
      <c r="E5" s="732"/>
      <c r="F5" s="732"/>
      <c r="G5" s="732"/>
      <c r="H5" s="732"/>
    </row>
    <row r="6" spans="1:8" ht="17.399999999999999" customHeight="1">
      <c r="A6" s="780" t="s">
        <v>10</v>
      </c>
      <c r="B6" s="781"/>
      <c r="C6" s="781"/>
      <c r="D6" s="781">
        <v>3</v>
      </c>
      <c r="E6" s="781"/>
      <c r="F6" s="781"/>
      <c r="G6" s="781"/>
      <c r="H6" s="782"/>
    </row>
    <row r="7" spans="1:8" ht="17.399999999999999" customHeight="1">
      <c r="A7" s="780" t="s">
        <v>9</v>
      </c>
      <c r="B7" s="781"/>
      <c r="C7" s="781"/>
      <c r="D7" s="783" t="s">
        <v>328</v>
      </c>
      <c r="E7" s="783"/>
      <c r="F7" s="783"/>
      <c r="G7" s="783"/>
      <c r="H7" s="784"/>
    </row>
    <row r="8" spans="1:8" ht="17.399999999999999" customHeight="1">
      <c r="A8" s="780" t="s">
        <v>13</v>
      </c>
      <c r="B8" s="781"/>
      <c r="C8" s="781"/>
      <c r="D8" s="785" t="s">
        <v>329</v>
      </c>
      <c r="E8" s="785"/>
      <c r="F8" s="785"/>
      <c r="G8" s="785"/>
      <c r="H8" s="786"/>
    </row>
    <row r="9" spans="1:8" ht="17.399999999999999" customHeight="1">
      <c r="A9" s="780" t="s">
        <v>330</v>
      </c>
      <c r="B9" s="781"/>
      <c r="C9" s="781"/>
      <c r="D9" s="785" t="s">
        <v>553</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1">
        <v>3</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7.5" customHeight="1">
      <c r="A19" s="790" t="s">
        <v>337</v>
      </c>
      <c r="B19" s="790"/>
      <c r="C19" s="791" t="s">
        <v>554</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39" customHeight="1">
      <c r="A23" s="751"/>
      <c r="B23" s="794"/>
      <c r="C23" s="794"/>
      <c r="D23" s="794"/>
      <c r="E23" s="794"/>
      <c r="F23" s="794"/>
      <c r="G23" s="468" t="s">
        <v>341</v>
      </c>
      <c r="H23" s="469" t="s">
        <v>145</v>
      </c>
    </row>
    <row r="24" spans="1:8" ht="21" customHeight="1">
      <c r="A24" s="751" t="s">
        <v>146</v>
      </c>
      <c r="B24" s="794"/>
      <c r="C24" s="794"/>
      <c r="D24" s="794"/>
      <c r="E24" s="794"/>
      <c r="F24" s="794"/>
      <c r="G24" s="794"/>
      <c r="H24" s="752"/>
    </row>
    <row r="25" spans="1:8" ht="51" customHeight="1">
      <c r="A25" s="467" t="s">
        <v>1138</v>
      </c>
      <c r="B25" s="791" t="s">
        <v>1139</v>
      </c>
      <c r="C25" s="791"/>
      <c r="D25" s="791"/>
      <c r="E25" s="791"/>
      <c r="F25" s="791"/>
      <c r="G25" s="255" t="s">
        <v>171</v>
      </c>
      <c r="H25" s="250" t="s">
        <v>173</v>
      </c>
    </row>
    <row r="26" spans="1:8" ht="43.5" customHeight="1">
      <c r="A26" s="467" t="s">
        <v>1140</v>
      </c>
      <c r="B26" s="791" t="s">
        <v>1162</v>
      </c>
      <c r="C26" s="791"/>
      <c r="D26" s="791"/>
      <c r="E26" s="791"/>
      <c r="F26" s="791"/>
      <c r="G26" s="255" t="s">
        <v>174</v>
      </c>
      <c r="H26" s="250" t="s">
        <v>173</v>
      </c>
    </row>
    <row r="27" spans="1:8" ht="24" customHeight="1">
      <c r="A27" s="751" t="s">
        <v>255</v>
      </c>
      <c r="B27" s="794"/>
      <c r="C27" s="794"/>
      <c r="D27" s="794"/>
      <c r="E27" s="794"/>
      <c r="F27" s="794"/>
      <c r="G27" s="794"/>
      <c r="H27" s="752"/>
    </row>
    <row r="28" spans="1:8" ht="59.25" customHeight="1">
      <c r="A28" s="467" t="s">
        <v>1142</v>
      </c>
      <c r="B28" s="791" t="s">
        <v>1163</v>
      </c>
      <c r="C28" s="791"/>
      <c r="D28" s="791"/>
      <c r="E28" s="791"/>
      <c r="F28" s="791"/>
      <c r="G28" s="255" t="s">
        <v>215</v>
      </c>
      <c r="H28" s="250" t="s">
        <v>173</v>
      </c>
    </row>
    <row r="29" spans="1:8" ht="20.399999999999999" customHeight="1">
      <c r="A29" s="751" t="s">
        <v>352</v>
      </c>
      <c r="B29" s="794"/>
      <c r="C29" s="794"/>
      <c r="D29" s="794"/>
      <c r="E29" s="794"/>
      <c r="F29" s="794"/>
      <c r="G29" s="794"/>
      <c r="H29" s="752"/>
    </row>
    <row r="30" spans="1:8" ht="50.25" customHeight="1">
      <c r="A30" s="467" t="s">
        <v>1143</v>
      </c>
      <c r="B30" s="791" t="s">
        <v>1144</v>
      </c>
      <c r="C30" s="791"/>
      <c r="D30" s="791"/>
      <c r="E30" s="791"/>
      <c r="F30" s="791"/>
      <c r="G30" s="255" t="s">
        <v>239</v>
      </c>
      <c r="H30" s="250" t="s">
        <v>173</v>
      </c>
    </row>
    <row r="31" spans="1:8" ht="10.35" customHeight="1">
      <c r="A31" s="502"/>
      <c r="B31" s="502"/>
      <c r="C31" s="502"/>
      <c r="D31" s="502"/>
      <c r="E31" s="502"/>
      <c r="F31" s="502"/>
      <c r="G31" s="502"/>
      <c r="H31" s="502"/>
    </row>
    <row r="32" spans="1:8" ht="15" customHeight="1">
      <c r="A32" s="494" t="s">
        <v>355</v>
      </c>
      <c r="B32" s="502"/>
      <c r="C32" s="502"/>
      <c r="D32" s="502"/>
      <c r="E32" s="502"/>
      <c r="F32" s="502"/>
      <c r="G32" s="502"/>
      <c r="H32" s="502"/>
    </row>
    <row r="33" spans="1:8" s="334" customFormat="1" ht="17.850000000000001" customHeight="1">
      <c r="A33" s="795" t="s">
        <v>356</v>
      </c>
      <c r="B33" s="795"/>
      <c r="C33" s="795"/>
      <c r="D33" s="795"/>
      <c r="E33" s="795"/>
      <c r="F33" s="795"/>
      <c r="G33" s="242">
        <v>15</v>
      </c>
      <c r="H33" s="464" t="s">
        <v>357</v>
      </c>
    </row>
    <row r="34" spans="1:8" ht="20.100000000000001" customHeight="1">
      <c r="A34" s="796" t="s">
        <v>358</v>
      </c>
      <c r="B34" s="781" t="s">
        <v>1145</v>
      </c>
      <c r="C34" s="781"/>
      <c r="D34" s="781"/>
      <c r="E34" s="781"/>
      <c r="F34" s="781"/>
      <c r="G34" s="781"/>
      <c r="H34" s="782"/>
    </row>
    <row r="35" spans="1:8" ht="20.100000000000001" customHeight="1">
      <c r="A35" s="754"/>
      <c r="B35" s="791" t="s">
        <v>1146</v>
      </c>
      <c r="C35" s="791"/>
      <c r="D35" s="791"/>
      <c r="E35" s="791"/>
      <c r="F35" s="791"/>
      <c r="G35" s="791"/>
      <c r="H35" s="792"/>
    </row>
    <row r="36" spans="1:8" ht="36.75" customHeight="1">
      <c r="A36" s="754"/>
      <c r="B36" s="791" t="s">
        <v>1147</v>
      </c>
      <c r="C36" s="791"/>
      <c r="D36" s="791"/>
      <c r="E36" s="791"/>
      <c r="F36" s="791"/>
      <c r="G36" s="791"/>
      <c r="H36" s="792"/>
    </row>
    <row r="37" spans="1:8" ht="20.100000000000001" customHeight="1">
      <c r="A37" s="754"/>
      <c r="B37" s="791" t="s">
        <v>1148</v>
      </c>
      <c r="C37" s="791"/>
      <c r="D37" s="791"/>
      <c r="E37" s="791"/>
      <c r="F37" s="791"/>
      <c r="G37" s="791"/>
      <c r="H37" s="792"/>
    </row>
    <row r="38" spans="1:8" ht="20.100000000000001" customHeight="1">
      <c r="A38" s="754"/>
      <c r="B38" s="791" t="s">
        <v>1149</v>
      </c>
      <c r="C38" s="791"/>
      <c r="D38" s="791"/>
      <c r="E38" s="791"/>
      <c r="F38" s="791"/>
      <c r="G38" s="791"/>
      <c r="H38" s="792"/>
    </row>
    <row r="39" spans="1:8" ht="20.100000000000001" customHeight="1">
      <c r="A39" s="754"/>
      <c r="B39" s="791" t="s">
        <v>1150</v>
      </c>
      <c r="C39" s="791"/>
      <c r="D39" s="791"/>
      <c r="E39" s="791"/>
      <c r="F39" s="791"/>
      <c r="G39" s="791"/>
      <c r="H39" s="792"/>
    </row>
    <row r="40" spans="1:8" ht="24.6" customHeight="1">
      <c r="A40" s="820" t="s">
        <v>366</v>
      </c>
      <c r="B40" s="820"/>
      <c r="C40" s="797"/>
      <c r="D40" s="786" t="s">
        <v>1151</v>
      </c>
      <c r="E40" s="820"/>
      <c r="F40" s="820"/>
      <c r="G40" s="820"/>
      <c r="H40" s="820"/>
    </row>
    <row r="41" spans="1:8" ht="41.25" customHeight="1">
      <c r="A41" s="801" t="s">
        <v>367</v>
      </c>
      <c r="B41" s="801"/>
      <c r="C41" s="798"/>
      <c r="D41" s="792" t="s">
        <v>1164</v>
      </c>
      <c r="E41" s="790"/>
      <c r="F41" s="790"/>
      <c r="G41" s="790"/>
      <c r="H41" s="790"/>
    </row>
    <row r="42" spans="1:8" s="334" customFormat="1" ht="17.850000000000001" customHeight="1">
      <c r="A42" s="795" t="s">
        <v>613</v>
      </c>
      <c r="B42" s="795"/>
      <c r="C42" s="795"/>
      <c r="D42" s="795"/>
      <c r="E42" s="795"/>
      <c r="F42" s="795"/>
      <c r="G42" s="242">
        <v>15</v>
      </c>
      <c r="H42" s="464" t="s">
        <v>357</v>
      </c>
    </row>
    <row r="43" spans="1:8" ht="20.100000000000001" customHeight="1">
      <c r="A43" s="796" t="s">
        <v>358</v>
      </c>
      <c r="B43" s="791" t="s">
        <v>1152</v>
      </c>
      <c r="C43" s="781"/>
      <c r="D43" s="781"/>
      <c r="E43" s="781"/>
      <c r="F43" s="781"/>
      <c r="G43" s="781"/>
      <c r="H43" s="782"/>
    </row>
    <row r="44" spans="1:8" ht="30.9" customHeight="1">
      <c r="A44" s="754"/>
      <c r="B44" s="791" t="s">
        <v>1153</v>
      </c>
      <c r="C44" s="781"/>
      <c r="D44" s="781"/>
      <c r="E44" s="781"/>
      <c r="F44" s="781"/>
      <c r="G44" s="781"/>
      <c r="H44" s="782"/>
    </row>
    <row r="45" spans="1:8" ht="53.4" customHeight="1">
      <c r="A45" s="754"/>
      <c r="B45" s="791" t="s">
        <v>1165</v>
      </c>
      <c r="C45" s="781"/>
      <c r="D45" s="781"/>
      <c r="E45" s="781"/>
      <c r="F45" s="781"/>
      <c r="G45" s="781"/>
      <c r="H45" s="782"/>
    </row>
    <row r="46" spans="1:8" ht="25.5" customHeight="1">
      <c r="A46" s="755"/>
      <c r="B46" s="993" t="s">
        <v>1154</v>
      </c>
      <c r="C46" s="993"/>
      <c r="D46" s="993"/>
      <c r="E46" s="993"/>
      <c r="F46" s="993"/>
      <c r="G46" s="993"/>
      <c r="H46" s="775"/>
    </row>
    <row r="47" spans="1:8" ht="17.25" customHeight="1">
      <c r="A47" s="820" t="s">
        <v>366</v>
      </c>
      <c r="B47" s="820"/>
      <c r="C47" s="797"/>
      <c r="D47" s="786" t="s">
        <v>1155</v>
      </c>
      <c r="E47" s="820"/>
      <c r="F47" s="820"/>
      <c r="G47" s="820"/>
      <c r="H47" s="820"/>
    </row>
    <row r="48" spans="1:8" ht="36.75" customHeight="1">
      <c r="A48" s="801" t="s">
        <v>367</v>
      </c>
      <c r="B48" s="801"/>
      <c r="C48" s="798"/>
      <c r="D48" s="792" t="s">
        <v>1156</v>
      </c>
      <c r="E48" s="790"/>
      <c r="F48" s="790"/>
      <c r="G48" s="790"/>
      <c r="H48" s="790"/>
    </row>
    <row r="49" spans="1:8">
      <c r="A49" s="502"/>
      <c r="B49" s="502"/>
      <c r="C49" s="502"/>
      <c r="D49" s="502"/>
      <c r="E49" s="502"/>
      <c r="F49" s="502"/>
      <c r="G49" s="502"/>
      <c r="H49" s="502"/>
    </row>
    <row r="50" spans="1:8" ht="15" customHeight="1">
      <c r="A50" s="494" t="s">
        <v>369</v>
      </c>
      <c r="B50" s="502"/>
      <c r="C50" s="502"/>
      <c r="D50" s="502"/>
      <c r="E50" s="502"/>
      <c r="F50" s="502"/>
      <c r="G50" s="502"/>
      <c r="H50" s="502"/>
    </row>
    <row r="51" spans="1:8" ht="37.5" customHeight="1">
      <c r="A51" s="807" t="s">
        <v>370</v>
      </c>
      <c r="B51" s="780"/>
      <c r="C51" s="792" t="s">
        <v>1157</v>
      </c>
      <c r="D51" s="790"/>
      <c r="E51" s="790"/>
      <c r="F51" s="790"/>
      <c r="G51" s="790"/>
      <c r="H51" s="790"/>
    </row>
    <row r="52" spans="1:8" ht="35.25" customHeight="1">
      <c r="A52" s="807"/>
      <c r="B52" s="780"/>
      <c r="C52" s="791" t="s">
        <v>1158</v>
      </c>
      <c r="D52" s="791"/>
      <c r="E52" s="791"/>
      <c r="F52" s="791"/>
      <c r="G52" s="791"/>
      <c r="H52" s="792"/>
    </row>
    <row r="53" spans="1:8" ht="36" customHeight="1">
      <c r="A53" s="807"/>
      <c r="B53" s="780"/>
      <c r="C53" s="791" t="s">
        <v>1159</v>
      </c>
      <c r="D53" s="791"/>
      <c r="E53" s="791"/>
      <c r="F53" s="791"/>
      <c r="G53" s="791"/>
      <c r="H53" s="792"/>
    </row>
    <row r="54" spans="1:8" ht="36" customHeight="1">
      <c r="A54" s="808" t="s">
        <v>373</v>
      </c>
      <c r="B54" s="809"/>
      <c r="C54" s="791" t="s">
        <v>1160</v>
      </c>
      <c r="D54" s="791"/>
      <c r="E54" s="791"/>
      <c r="F54" s="791"/>
      <c r="G54" s="791"/>
      <c r="H54" s="792"/>
    </row>
    <row r="55" spans="1:8" ht="27" customHeight="1">
      <c r="A55" s="732"/>
      <c r="B55" s="810"/>
      <c r="C55" s="791" t="s">
        <v>1161</v>
      </c>
      <c r="D55" s="791"/>
      <c r="E55" s="791"/>
      <c r="F55" s="791"/>
      <c r="G55" s="791"/>
      <c r="H55" s="792"/>
    </row>
    <row r="56" spans="1:8">
      <c r="A56" s="502"/>
      <c r="B56" s="502"/>
      <c r="C56" s="502"/>
      <c r="D56" s="502"/>
      <c r="E56" s="502"/>
      <c r="F56" s="502"/>
      <c r="G56" s="502"/>
      <c r="H56" s="502"/>
    </row>
    <row r="57" spans="1:8" ht="27" customHeight="1">
      <c r="A57" s="494" t="s">
        <v>375</v>
      </c>
      <c r="B57" s="494"/>
      <c r="C57" s="494"/>
      <c r="D57" s="494"/>
      <c r="E57" s="494"/>
      <c r="F57" s="494"/>
      <c r="G57" s="502"/>
      <c r="H57" s="502"/>
    </row>
    <row r="58" spans="1:8" ht="17.399999999999999" customHeight="1">
      <c r="A58" s="807" t="s">
        <v>376</v>
      </c>
      <c r="B58" s="807"/>
      <c r="C58" s="807"/>
      <c r="D58" s="807"/>
      <c r="E58" s="807"/>
      <c r="F58" s="807"/>
      <c r="G58" s="251">
        <v>0</v>
      </c>
      <c r="H58" s="465" t="s">
        <v>435</v>
      </c>
    </row>
    <row r="59" spans="1:8" ht="17.399999999999999" customHeight="1">
      <c r="A59" s="807" t="s">
        <v>378</v>
      </c>
      <c r="B59" s="807"/>
      <c r="C59" s="807"/>
      <c r="D59" s="807"/>
      <c r="E59" s="807"/>
      <c r="F59" s="807"/>
      <c r="G59" s="251">
        <v>3</v>
      </c>
      <c r="H59" s="465" t="s">
        <v>435</v>
      </c>
    </row>
    <row r="60" spans="1:8">
      <c r="A60" s="463"/>
      <c r="B60" s="463"/>
      <c r="C60" s="463"/>
      <c r="D60" s="463"/>
      <c r="E60" s="463"/>
      <c r="F60" s="463"/>
      <c r="G60" s="253"/>
      <c r="H60" s="465"/>
    </row>
    <row r="61" spans="1:8">
      <c r="A61" s="811" t="s">
        <v>379</v>
      </c>
      <c r="B61" s="811"/>
      <c r="C61" s="811"/>
      <c r="D61" s="811"/>
      <c r="E61" s="811"/>
      <c r="F61" s="811"/>
      <c r="G61" s="480"/>
      <c r="H61" s="253"/>
    </row>
    <row r="62" spans="1:8" ht="17.850000000000001" customHeight="1">
      <c r="A62" s="790" t="s">
        <v>380</v>
      </c>
      <c r="B62" s="790"/>
      <c r="C62" s="790"/>
      <c r="D62" s="790"/>
      <c r="E62" s="465">
        <f>SUM(E63:E68)</f>
        <v>36</v>
      </c>
      <c r="F62" s="465" t="s">
        <v>357</v>
      </c>
      <c r="G62" s="254">
        <f>E62/25</f>
        <v>1.44</v>
      </c>
      <c r="H62" s="465" t="s">
        <v>435</v>
      </c>
    </row>
    <row r="63" spans="1:8" ht="17.850000000000001" customHeight="1">
      <c r="A63" s="502" t="s">
        <v>12</v>
      </c>
      <c r="B63" s="807" t="s">
        <v>14</v>
      </c>
      <c r="C63" s="807"/>
      <c r="D63" s="807"/>
      <c r="E63" s="465">
        <v>15</v>
      </c>
      <c r="F63" s="465" t="s">
        <v>357</v>
      </c>
      <c r="G63" s="40" t="s">
        <v>583</v>
      </c>
      <c r="H63" s="471"/>
    </row>
    <row r="64" spans="1:8" ht="17.850000000000001" customHeight="1">
      <c r="A64" s="502"/>
      <c r="B64" s="807" t="s">
        <v>381</v>
      </c>
      <c r="C64" s="807"/>
      <c r="D64" s="807"/>
      <c r="E64" s="465">
        <v>15</v>
      </c>
      <c r="F64" s="465" t="s">
        <v>357</v>
      </c>
      <c r="G64" s="40" t="s">
        <v>583</v>
      </c>
      <c r="H64" s="471"/>
    </row>
    <row r="65" spans="1:8" ht="17.850000000000001" customHeight="1">
      <c r="A65" s="502"/>
      <c r="B65" s="807" t="s">
        <v>382</v>
      </c>
      <c r="C65" s="807"/>
      <c r="D65" s="807"/>
      <c r="E65" s="465">
        <v>3</v>
      </c>
      <c r="F65" s="465" t="s">
        <v>357</v>
      </c>
      <c r="G65" s="40"/>
      <c r="H65" s="471"/>
    </row>
    <row r="66" spans="1:8" ht="17.850000000000001" customHeight="1">
      <c r="A66" s="502"/>
      <c r="B66" s="807" t="s">
        <v>383</v>
      </c>
      <c r="C66" s="807"/>
      <c r="D66" s="807"/>
      <c r="E66" s="465">
        <v>0</v>
      </c>
      <c r="F66" s="465" t="s">
        <v>357</v>
      </c>
      <c r="G66" s="40"/>
      <c r="H66" s="471"/>
    </row>
    <row r="67" spans="1:8" ht="17.850000000000001" customHeight="1">
      <c r="A67" s="502"/>
      <c r="B67" s="807" t="s">
        <v>384</v>
      </c>
      <c r="C67" s="807"/>
      <c r="D67" s="807"/>
      <c r="E67" s="465">
        <v>0</v>
      </c>
      <c r="F67" s="465" t="s">
        <v>357</v>
      </c>
      <c r="G67" s="40"/>
      <c r="H67" s="471"/>
    </row>
    <row r="68" spans="1:8" ht="17.850000000000001" customHeight="1">
      <c r="A68" s="502"/>
      <c r="B68" s="807" t="s">
        <v>385</v>
      </c>
      <c r="C68" s="807"/>
      <c r="D68" s="807"/>
      <c r="E68" s="465">
        <v>3</v>
      </c>
      <c r="F68" s="465" t="s">
        <v>357</v>
      </c>
      <c r="G68" s="40"/>
      <c r="H68" s="471"/>
    </row>
    <row r="69" spans="1:8" ht="31.35" customHeight="1">
      <c r="A69" s="790" t="s">
        <v>386</v>
      </c>
      <c r="B69" s="790"/>
      <c r="C69" s="790"/>
      <c r="D69" s="790"/>
      <c r="E69" s="465">
        <v>0</v>
      </c>
      <c r="F69" s="465" t="s">
        <v>357</v>
      </c>
      <c r="G69" s="254">
        <v>0</v>
      </c>
      <c r="H69" s="465" t="s">
        <v>435</v>
      </c>
    </row>
    <row r="70" spans="1:8" ht="17.850000000000001" customHeight="1">
      <c r="A70" s="807" t="s">
        <v>387</v>
      </c>
      <c r="B70" s="807"/>
      <c r="C70" s="807"/>
      <c r="D70" s="807"/>
      <c r="E70" s="465">
        <f>G70*25</f>
        <v>39</v>
      </c>
      <c r="F70" s="465" t="s">
        <v>357</v>
      </c>
      <c r="G70" s="254">
        <f>D6-G69-G62</f>
        <v>1.56</v>
      </c>
      <c r="H70" s="465" t="s">
        <v>435</v>
      </c>
    </row>
    <row r="71" spans="1:8" ht="10.35" customHeight="1"/>
    <row r="74" spans="1:8">
      <c r="A74" s="206" t="s">
        <v>388</v>
      </c>
    </row>
    <row r="75" spans="1:8" ht="16.2">
      <c r="A75" s="730" t="s">
        <v>436</v>
      </c>
      <c r="B75" s="730"/>
      <c r="C75" s="730"/>
      <c r="D75" s="730"/>
      <c r="E75" s="730"/>
      <c r="F75" s="730"/>
      <c r="G75" s="730"/>
      <c r="H75" s="730"/>
    </row>
    <row r="76" spans="1:8">
      <c r="A76" s="206" t="s">
        <v>390</v>
      </c>
    </row>
    <row r="78" spans="1:8" ht="13.65" customHeight="1">
      <c r="A78" s="766" t="s">
        <v>391</v>
      </c>
      <c r="B78" s="766"/>
      <c r="C78" s="766"/>
      <c r="D78" s="766"/>
      <c r="E78" s="766"/>
      <c r="F78" s="766"/>
      <c r="G78" s="766"/>
      <c r="H78" s="766"/>
    </row>
    <row r="79" spans="1:8">
      <c r="A79" s="766"/>
      <c r="B79" s="766"/>
      <c r="C79" s="766"/>
      <c r="D79" s="766"/>
      <c r="E79" s="766"/>
      <c r="F79" s="766"/>
      <c r="G79" s="766"/>
      <c r="H79" s="766"/>
    </row>
    <row r="80" spans="1:8">
      <c r="A80" s="766"/>
      <c r="B80" s="766"/>
      <c r="C80" s="766"/>
      <c r="D80" s="766"/>
      <c r="E80" s="766"/>
      <c r="F80" s="766"/>
      <c r="G80" s="766"/>
      <c r="H80" s="766"/>
    </row>
  </sheetData>
  <mergeCells count="77">
    <mergeCell ref="B68:D68"/>
    <mergeCell ref="A69:D69"/>
    <mergeCell ref="A70:D70"/>
    <mergeCell ref="A75:H75"/>
    <mergeCell ref="A78:H80"/>
    <mergeCell ref="B67:D67"/>
    <mergeCell ref="A54:B55"/>
    <mergeCell ref="C54:H54"/>
    <mergeCell ref="C55:H55"/>
    <mergeCell ref="A58:F58"/>
    <mergeCell ref="A59:F59"/>
    <mergeCell ref="A61:F61"/>
    <mergeCell ref="A62:D62"/>
    <mergeCell ref="B63:D63"/>
    <mergeCell ref="B64:D64"/>
    <mergeCell ref="B65:D65"/>
    <mergeCell ref="B66:D66"/>
    <mergeCell ref="A47:C47"/>
    <mergeCell ref="D47:H47"/>
    <mergeCell ref="A48:C48"/>
    <mergeCell ref="D48:H48"/>
    <mergeCell ref="A51:B53"/>
    <mergeCell ref="C51:H51"/>
    <mergeCell ref="C52:H52"/>
    <mergeCell ref="C53:H53"/>
    <mergeCell ref="A40:C40"/>
    <mergeCell ref="D40:H40"/>
    <mergeCell ref="A41:C41"/>
    <mergeCell ref="D41:H41"/>
    <mergeCell ref="A42:F42"/>
    <mergeCell ref="A43:A46"/>
    <mergeCell ref="B43:H43"/>
    <mergeCell ref="B44:H44"/>
    <mergeCell ref="B45:H45"/>
    <mergeCell ref="B46:H46"/>
    <mergeCell ref="A34:A39"/>
    <mergeCell ref="B34:H34"/>
    <mergeCell ref="B35:H35"/>
    <mergeCell ref="B36:H36"/>
    <mergeCell ref="B37:H37"/>
    <mergeCell ref="B38:H38"/>
    <mergeCell ref="B39:H39"/>
    <mergeCell ref="A33:F33"/>
    <mergeCell ref="A21:D21"/>
    <mergeCell ref="A22:A23"/>
    <mergeCell ref="B22:F23"/>
    <mergeCell ref="G22:H22"/>
    <mergeCell ref="A24:H24"/>
    <mergeCell ref="B25:F25"/>
    <mergeCell ref="B26:F26"/>
    <mergeCell ref="A27:H27"/>
    <mergeCell ref="B28:F28"/>
    <mergeCell ref="A29:H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12" workbookViewId="0"/>
  </sheetViews>
  <sheetFormatPr defaultColWidth="8.88671875" defaultRowHeight="13.8"/>
  <cols>
    <col min="1" max="1" width="9.109375" style="227" customWidth="1"/>
    <col min="2" max="2" width="11.88671875" style="227" customWidth="1"/>
    <col min="3" max="3" width="5.88671875" style="227" customWidth="1"/>
    <col min="4" max="4" width="21.88671875" style="227" customWidth="1"/>
    <col min="5" max="5" width="9.109375" style="227" customWidth="1"/>
    <col min="6" max="6" width="8.88671875" style="227" customWidth="1"/>
    <col min="7" max="7" width="12.88671875" style="227" customWidth="1"/>
    <col min="8" max="8" width="11" style="227" customWidth="1"/>
    <col min="9" max="16384" width="8.88671875" style="227"/>
  </cols>
  <sheetData>
    <row r="1" spans="1:8" ht="10.35" customHeight="1"/>
    <row r="2" spans="1:8" s="348" customFormat="1">
      <c r="A2" s="731" t="s">
        <v>326</v>
      </c>
      <c r="B2" s="731"/>
      <c r="C2" s="731"/>
      <c r="D2" s="731"/>
      <c r="E2" s="731"/>
      <c r="F2" s="731"/>
      <c r="G2" s="731"/>
      <c r="H2" s="731"/>
    </row>
    <row r="3" spans="1:8" ht="10.35" customHeight="1">
      <c r="A3" s="206"/>
      <c r="B3" s="206"/>
      <c r="C3" s="206"/>
      <c r="D3" s="206"/>
      <c r="E3" s="206"/>
      <c r="F3" s="206"/>
      <c r="G3" s="206"/>
      <c r="H3" s="206"/>
    </row>
    <row r="4" spans="1:8" ht="15" customHeight="1">
      <c r="A4" s="334" t="s">
        <v>327</v>
      </c>
      <c r="B4" s="206"/>
      <c r="C4" s="206"/>
      <c r="D4" s="206"/>
      <c r="E4" s="206"/>
      <c r="F4" s="206"/>
      <c r="G4" s="206"/>
      <c r="H4" s="206"/>
    </row>
    <row r="5" spans="1:8" s="371" customFormat="1" ht="17.850000000000001" customHeight="1">
      <c r="A5" s="732" t="s">
        <v>61</v>
      </c>
      <c r="B5" s="732"/>
      <c r="C5" s="732"/>
      <c r="D5" s="732"/>
      <c r="E5" s="732"/>
      <c r="F5" s="732"/>
      <c r="G5" s="732"/>
      <c r="H5" s="732"/>
    </row>
    <row r="6" spans="1:8" ht="17.399999999999999" customHeight="1">
      <c r="A6" s="780" t="s">
        <v>10</v>
      </c>
      <c r="B6" s="781"/>
      <c r="C6" s="781"/>
      <c r="D6" s="781">
        <v>5</v>
      </c>
      <c r="E6" s="781"/>
      <c r="F6" s="781"/>
      <c r="G6" s="781"/>
      <c r="H6" s="782"/>
    </row>
    <row r="7" spans="1:8" ht="17.399999999999999" customHeight="1">
      <c r="A7" s="780" t="s">
        <v>9</v>
      </c>
      <c r="B7" s="781"/>
      <c r="C7" s="781"/>
      <c r="D7" s="783" t="s">
        <v>470</v>
      </c>
      <c r="E7" s="783"/>
      <c r="F7" s="783"/>
      <c r="G7" s="783"/>
      <c r="H7" s="784"/>
    </row>
    <row r="8" spans="1:8" ht="17.399999999999999" customHeight="1">
      <c r="A8" s="780" t="s">
        <v>13</v>
      </c>
      <c r="B8" s="781"/>
      <c r="C8" s="781"/>
      <c r="D8" s="785" t="s">
        <v>403</v>
      </c>
      <c r="E8" s="785"/>
      <c r="F8" s="785"/>
      <c r="G8" s="785"/>
      <c r="H8" s="786"/>
    </row>
    <row r="9" spans="1:8" ht="17.399999999999999" customHeight="1">
      <c r="A9" s="780" t="s">
        <v>330</v>
      </c>
      <c r="B9" s="781"/>
      <c r="C9" s="781"/>
      <c r="D9" s="785" t="s">
        <v>1166</v>
      </c>
      <c r="E9" s="785"/>
      <c r="F9" s="785"/>
      <c r="G9" s="785"/>
      <c r="H9" s="786"/>
    </row>
    <row r="10" spans="1:8" ht="10.35" customHeight="1"/>
    <row r="11" spans="1:8" ht="15" customHeight="1">
      <c r="A11" s="740" t="s">
        <v>138</v>
      </c>
      <c r="B11" s="740"/>
      <c r="C11" s="740"/>
      <c r="D11" s="740"/>
      <c r="E11" s="740"/>
      <c r="F11" s="740"/>
      <c r="G11" s="740"/>
      <c r="H11" s="740"/>
    </row>
    <row r="12" spans="1:8" s="371" customFormat="1" ht="17.850000000000001" customHeight="1">
      <c r="A12" s="730" t="s">
        <v>2917</v>
      </c>
      <c r="B12" s="730"/>
      <c r="C12" s="730"/>
      <c r="D12" s="730"/>
      <c r="E12" s="730"/>
      <c r="F12" s="730"/>
      <c r="G12" s="730"/>
      <c r="H12" s="730"/>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1">
        <v>3</v>
      </c>
      <c r="F15" s="788"/>
      <c r="G15" s="788"/>
      <c r="H15" s="789"/>
    </row>
    <row r="16" spans="1:8" ht="17.850000000000001" customHeight="1">
      <c r="A16" s="780" t="s">
        <v>282</v>
      </c>
      <c r="B16" s="781"/>
      <c r="C16" s="781"/>
      <c r="D16" s="781"/>
      <c r="E16" s="781" t="s">
        <v>283</v>
      </c>
      <c r="F16" s="781"/>
      <c r="G16" s="781"/>
      <c r="H16" s="782"/>
    </row>
    <row r="17" spans="1:11" ht="10.35" customHeight="1">
      <c r="A17" s="206"/>
      <c r="B17" s="206"/>
      <c r="C17" s="206"/>
      <c r="D17" s="206"/>
      <c r="E17" s="206"/>
      <c r="F17" s="206"/>
      <c r="G17" s="206"/>
      <c r="H17" s="206"/>
    </row>
    <row r="18" spans="1:11" ht="15" customHeight="1">
      <c r="A18" s="740" t="s">
        <v>336</v>
      </c>
      <c r="B18" s="740"/>
      <c r="C18" s="740"/>
      <c r="D18" s="740"/>
      <c r="E18" s="740"/>
      <c r="F18" s="740"/>
      <c r="G18" s="740"/>
      <c r="H18" s="740"/>
    </row>
    <row r="19" spans="1:11" ht="38.4" customHeight="1">
      <c r="A19" s="790" t="s">
        <v>337</v>
      </c>
      <c r="B19" s="790"/>
      <c r="C19" s="791" t="s">
        <v>2911</v>
      </c>
      <c r="D19" s="791"/>
      <c r="E19" s="791"/>
      <c r="F19" s="791"/>
      <c r="G19" s="791"/>
      <c r="H19" s="792"/>
    </row>
    <row r="20" spans="1:11" ht="10.35" customHeight="1">
      <c r="A20" s="206"/>
      <c r="B20" s="206"/>
      <c r="C20" s="206"/>
      <c r="D20" s="206"/>
      <c r="E20" s="206"/>
      <c r="F20" s="206"/>
      <c r="G20" s="206"/>
      <c r="H20" s="206"/>
    </row>
    <row r="21" spans="1:11" ht="15" customHeight="1">
      <c r="A21" s="747" t="s">
        <v>339</v>
      </c>
      <c r="B21" s="747"/>
      <c r="C21" s="747"/>
      <c r="D21" s="747"/>
      <c r="E21" s="206"/>
      <c r="F21" s="206"/>
      <c r="G21" s="206"/>
      <c r="H21" s="206"/>
    </row>
    <row r="22" spans="1:11">
      <c r="A22" s="751" t="s">
        <v>141</v>
      </c>
      <c r="B22" s="794" t="s">
        <v>142</v>
      </c>
      <c r="C22" s="794"/>
      <c r="D22" s="794"/>
      <c r="E22" s="794"/>
      <c r="F22" s="794"/>
      <c r="G22" s="794" t="s">
        <v>340</v>
      </c>
      <c r="H22" s="752"/>
    </row>
    <row r="23" spans="1:11" ht="27" customHeight="1">
      <c r="A23" s="751"/>
      <c r="B23" s="794"/>
      <c r="C23" s="794"/>
      <c r="D23" s="794"/>
      <c r="E23" s="794"/>
      <c r="F23" s="794"/>
      <c r="G23" s="340" t="s">
        <v>341</v>
      </c>
      <c r="H23" s="341" t="s">
        <v>145</v>
      </c>
      <c r="I23" s="206"/>
      <c r="J23" s="206"/>
      <c r="K23" s="206"/>
    </row>
    <row r="24" spans="1:11" ht="17.850000000000001" customHeight="1">
      <c r="A24" s="751" t="s">
        <v>146</v>
      </c>
      <c r="B24" s="794"/>
      <c r="C24" s="794"/>
      <c r="D24" s="794"/>
      <c r="E24" s="794"/>
      <c r="F24" s="794"/>
      <c r="G24" s="794"/>
      <c r="H24" s="752"/>
      <c r="I24" s="206"/>
      <c r="J24" s="206"/>
      <c r="K24" s="206"/>
    </row>
    <row r="25" spans="1:11" ht="50.1" customHeight="1">
      <c r="A25" s="382" t="s">
        <v>1167</v>
      </c>
      <c r="B25" s="791" t="s">
        <v>1207</v>
      </c>
      <c r="C25" s="791"/>
      <c r="D25" s="791"/>
      <c r="E25" s="791"/>
      <c r="F25" s="791"/>
      <c r="G25" s="349" t="s">
        <v>178</v>
      </c>
      <c r="H25" s="258" t="s">
        <v>208</v>
      </c>
      <c r="I25" s="206"/>
      <c r="J25" s="206"/>
      <c r="K25" s="206"/>
    </row>
    <row r="26" spans="1:11" ht="38.25" customHeight="1">
      <c r="A26" s="382" t="s">
        <v>1168</v>
      </c>
      <c r="B26" s="791" t="s">
        <v>1208</v>
      </c>
      <c r="C26" s="791"/>
      <c r="D26" s="791"/>
      <c r="E26" s="791"/>
      <c r="F26" s="791"/>
      <c r="G26" s="349" t="s">
        <v>174</v>
      </c>
      <c r="H26" s="258" t="s">
        <v>208</v>
      </c>
      <c r="I26" s="206"/>
      <c r="J26" s="206"/>
      <c r="K26" s="206"/>
    </row>
    <row r="27" spans="1:11" ht="17.850000000000001" customHeight="1">
      <c r="A27" s="751" t="s">
        <v>255</v>
      </c>
      <c r="B27" s="794"/>
      <c r="C27" s="794"/>
      <c r="D27" s="794"/>
      <c r="E27" s="794"/>
      <c r="F27" s="794"/>
      <c r="G27" s="794"/>
      <c r="H27" s="752"/>
    </row>
    <row r="28" spans="1:11" ht="39.75" customHeight="1">
      <c r="A28" s="382" t="s">
        <v>1169</v>
      </c>
      <c r="B28" s="791" t="s">
        <v>1170</v>
      </c>
      <c r="C28" s="791"/>
      <c r="D28" s="791"/>
      <c r="E28" s="791"/>
      <c r="F28" s="791"/>
      <c r="G28" s="349" t="s">
        <v>206</v>
      </c>
      <c r="H28" s="258" t="s">
        <v>208</v>
      </c>
    </row>
    <row r="29" spans="1:11" ht="35.25" customHeight="1">
      <c r="A29" s="382" t="s">
        <v>1171</v>
      </c>
      <c r="B29" s="791" t="s">
        <v>1172</v>
      </c>
      <c r="C29" s="791"/>
      <c r="D29" s="791"/>
      <c r="E29" s="791"/>
      <c r="F29" s="791"/>
      <c r="G29" s="349" t="s">
        <v>211</v>
      </c>
      <c r="H29" s="258" t="s">
        <v>154</v>
      </c>
    </row>
    <row r="30" spans="1:11" ht="39.75" customHeight="1">
      <c r="A30" s="382" t="s">
        <v>1173</v>
      </c>
      <c r="B30" s="792" t="s">
        <v>1174</v>
      </c>
      <c r="C30" s="790"/>
      <c r="D30" s="790"/>
      <c r="E30" s="790"/>
      <c r="F30" s="956"/>
      <c r="G30" s="349" t="s">
        <v>217</v>
      </c>
      <c r="H30" s="258" t="s">
        <v>208</v>
      </c>
    </row>
    <row r="31" spans="1:11" ht="17.850000000000001" customHeight="1">
      <c r="A31" s="751" t="s">
        <v>352</v>
      </c>
      <c r="B31" s="794"/>
      <c r="C31" s="794"/>
      <c r="D31" s="794"/>
      <c r="E31" s="794"/>
      <c r="F31" s="794"/>
      <c r="G31" s="794"/>
      <c r="H31" s="752"/>
    </row>
    <row r="32" spans="1:11" ht="48.6" customHeight="1">
      <c r="A32" s="382" t="s">
        <v>1175</v>
      </c>
      <c r="B32" s="791" t="s">
        <v>1176</v>
      </c>
      <c r="C32" s="791"/>
      <c r="D32" s="791"/>
      <c r="E32" s="791"/>
      <c r="F32" s="791"/>
      <c r="G32" s="349" t="s">
        <v>239</v>
      </c>
      <c r="H32" s="258" t="s">
        <v>208</v>
      </c>
    </row>
    <row r="33" spans="1:8" ht="54" customHeight="1">
      <c r="A33" s="382" t="s">
        <v>1177</v>
      </c>
      <c r="B33" s="791" t="s">
        <v>1209</v>
      </c>
      <c r="C33" s="791"/>
      <c r="D33" s="791"/>
      <c r="E33" s="791"/>
      <c r="F33" s="791"/>
      <c r="G33" s="349" t="s">
        <v>242</v>
      </c>
      <c r="H33" s="258" t="s">
        <v>154</v>
      </c>
    </row>
    <row r="34" spans="1:8" ht="35.4" customHeight="1">
      <c r="A34" s="382" t="s">
        <v>1178</v>
      </c>
      <c r="B34" s="791" t="s">
        <v>1179</v>
      </c>
      <c r="C34" s="791"/>
      <c r="D34" s="791"/>
      <c r="E34" s="791"/>
      <c r="F34" s="791"/>
      <c r="G34" s="349" t="s">
        <v>244</v>
      </c>
      <c r="H34" s="258" t="s">
        <v>208</v>
      </c>
    </row>
    <row r="35" spans="1:8" ht="10.35" customHeight="1">
      <c r="A35" s="206"/>
      <c r="B35" s="206"/>
      <c r="C35" s="206"/>
      <c r="D35" s="206"/>
      <c r="E35" s="206"/>
      <c r="F35" s="206"/>
      <c r="G35" s="206"/>
      <c r="H35" s="206"/>
    </row>
    <row r="36" spans="1:8" ht="15" customHeight="1">
      <c r="A36" s="334" t="s">
        <v>355</v>
      </c>
      <c r="B36" s="206"/>
      <c r="C36" s="206"/>
      <c r="D36" s="206"/>
      <c r="E36" s="206"/>
      <c r="F36" s="206"/>
      <c r="G36" s="206"/>
      <c r="H36" s="206"/>
    </row>
    <row r="37" spans="1:8" s="348" customFormat="1" ht="17.850000000000001" customHeight="1">
      <c r="A37" s="795" t="s">
        <v>356</v>
      </c>
      <c r="B37" s="795"/>
      <c r="C37" s="795"/>
      <c r="D37" s="795"/>
      <c r="E37" s="795"/>
      <c r="F37" s="795"/>
      <c r="G37" s="242">
        <v>30</v>
      </c>
      <c r="H37" s="344" t="s">
        <v>357</v>
      </c>
    </row>
    <row r="38" spans="1:8" ht="69" customHeight="1">
      <c r="A38" s="796" t="s">
        <v>358</v>
      </c>
      <c r="B38" s="791" t="s">
        <v>1180</v>
      </c>
      <c r="C38" s="791"/>
      <c r="D38" s="791"/>
      <c r="E38" s="791"/>
      <c r="F38" s="791"/>
      <c r="G38" s="791"/>
      <c r="H38" s="792"/>
    </row>
    <row r="39" spans="1:8" ht="53.25" customHeight="1">
      <c r="A39" s="754"/>
      <c r="B39" s="791" t="s">
        <v>1181</v>
      </c>
      <c r="C39" s="791"/>
      <c r="D39" s="791"/>
      <c r="E39" s="791"/>
      <c r="F39" s="791"/>
      <c r="G39" s="791"/>
      <c r="H39" s="792"/>
    </row>
    <row r="40" spans="1:8" ht="51.75" customHeight="1">
      <c r="A40" s="754"/>
      <c r="B40" s="791" t="s">
        <v>1182</v>
      </c>
      <c r="C40" s="791"/>
      <c r="D40" s="791"/>
      <c r="E40" s="791"/>
      <c r="F40" s="791"/>
      <c r="G40" s="791"/>
      <c r="H40" s="792"/>
    </row>
    <row r="41" spans="1:8" ht="39" customHeight="1">
      <c r="A41" s="754"/>
      <c r="B41" s="791" t="s">
        <v>1183</v>
      </c>
      <c r="C41" s="791"/>
      <c r="D41" s="791"/>
      <c r="E41" s="791"/>
      <c r="F41" s="791"/>
      <c r="G41" s="791"/>
      <c r="H41" s="792"/>
    </row>
    <row r="42" spans="1:8" ht="55.5" customHeight="1">
      <c r="A42" s="754"/>
      <c r="B42" s="791" t="s">
        <v>1184</v>
      </c>
      <c r="C42" s="791"/>
      <c r="D42" s="791"/>
      <c r="E42" s="791"/>
      <c r="F42" s="791"/>
      <c r="G42" s="791"/>
      <c r="H42" s="792"/>
    </row>
    <row r="43" spans="1:8" ht="37.5" customHeight="1">
      <c r="A43" s="754"/>
      <c r="B43" s="791" t="s">
        <v>1185</v>
      </c>
      <c r="C43" s="791"/>
      <c r="D43" s="791"/>
      <c r="E43" s="791"/>
      <c r="F43" s="791"/>
      <c r="G43" s="791"/>
      <c r="H43" s="792"/>
    </row>
    <row r="44" spans="1:8" ht="51" customHeight="1">
      <c r="A44" s="755"/>
      <c r="B44" s="791" t="s">
        <v>1186</v>
      </c>
      <c r="C44" s="791"/>
      <c r="D44" s="791"/>
      <c r="E44" s="791"/>
      <c r="F44" s="791"/>
      <c r="G44" s="791"/>
      <c r="H44" s="792"/>
    </row>
    <row r="45" spans="1:8" ht="24.75" customHeight="1">
      <c r="A45" s="797" t="s">
        <v>366</v>
      </c>
      <c r="B45" s="785"/>
      <c r="C45" s="785"/>
      <c r="D45" s="785" t="s">
        <v>1187</v>
      </c>
      <c r="E45" s="785"/>
      <c r="F45" s="785"/>
      <c r="G45" s="785"/>
      <c r="H45" s="786"/>
    </row>
    <row r="46" spans="1:8" ht="46.5" customHeight="1">
      <c r="A46" s="798" t="s">
        <v>367</v>
      </c>
      <c r="B46" s="783"/>
      <c r="C46" s="783"/>
      <c r="D46" s="792" t="s">
        <v>1188</v>
      </c>
      <c r="E46" s="790"/>
      <c r="F46" s="790"/>
      <c r="G46" s="790"/>
      <c r="H46" s="790"/>
    </row>
    <row r="47" spans="1:8" s="348" customFormat="1" ht="17.850000000000001" customHeight="1">
      <c r="A47" s="795" t="s">
        <v>613</v>
      </c>
      <c r="B47" s="795"/>
      <c r="C47" s="795"/>
      <c r="D47" s="795"/>
      <c r="E47" s="795"/>
      <c r="F47" s="795"/>
      <c r="G47" s="242">
        <v>30</v>
      </c>
      <c r="H47" s="344" t="s">
        <v>357</v>
      </c>
    </row>
    <row r="48" spans="1:8" ht="20.100000000000001" customHeight="1">
      <c r="A48" s="796" t="s">
        <v>358</v>
      </c>
      <c r="B48" s="781" t="s">
        <v>1189</v>
      </c>
      <c r="C48" s="781"/>
      <c r="D48" s="781"/>
      <c r="E48" s="781"/>
      <c r="F48" s="781"/>
      <c r="G48" s="781"/>
      <c r="H48" s="782"/>
    </row>
    <row r="49" spans="1:8" ht="20.100000000000001" customHeight="1">
      <c r="A49" s="754"/>
      <c r="B49" s="782" t="s">
        <v>1190</v>
      </c>
      <c r="C49" s="807"/>
      <c r="D49" s="807"/>
      <c r="E49" s="807"/>
      <c r="F49" s="807"/>
      <c r="G49" s="807"/>
      <c r="H49" s="807"/>
    </row>
    <row r="50" spans="1:8" ht="20.100000000000001" customHeight="1">
      <c r="A50" s="754"/>
      <c r="B50" s="782" t="s">
        <v>1191</v>
      </c>
      <c r="C50" s="807"/>
      <c r="D50" s="807"/>
      <c r="E50" s="807"/>
      <c r="F50" s="807"/>
      <c r="G50" s="807"/>
      <c r="H50" s="807"/>
    </row>
    <row r="51" spans="1:8" ht="20.100000000000001" customHeight="1">
      <c r="A51" s="754"/>
      <c r="B51" s="782" t="s">
        <v>1192</v>
      </c>
      <c r="C51" s="807"/>
      <c r="D51" s="807"/>
      <c r="E51" s="807"/>
      <c r="F51" s="807"/>
      <c r="G51" s="807"/>
      <c r="H51" s="807"/>
    </row>
    <row r="52" spans="1:8" ht="20.100000000000001" customHeight="1">
      <c r="A52" s="754"/>
      <c r="B52" s="782" t="s">
        <v>1193</v>
      </c>
      <c r="C52" s="807"/>
      <c r="D52" s="807"/>
      <c r="E52" s="807"/>
      <c r="F52" s="807"/>
      <c r="G52" s="807"/>
      <c r="H52" s="807"/>
    </row>
    <row r="53" spans="1:8" ht="20.100000000000001" customHeight="1">
      <c r="A53" s="754"/>
      <c r="B53" s="782" t="s">
        <v>1194</v>
      </c>
      <c r="C53" s="807"/>
      <c r="D53" s="807"/>
      <c r="E53" s="807"/>
      <c r="F53" s="807"/>
      <c r="G53" s="807"/>
      <c r="H53" s="807"/>
    </row>
    <row r="54" spans="1:8" ht="20.100000000000001" customHeight="1">
      <c r="A54" s="754"/>
      <c r="B54" s="782" t="s">
        <v>1195</v>
      </c>
      <c r="C54" s="807"/>
      <c r="D54" s="807"/>
      <c r="E54" s="807"/>
      <c r="F54" s="807"/>
      <c r="G54" s="807"/>
      <c r="H54" s="807"/>
    </row>
    <row r="55" spans="1:8" ht="20.100000000000001" customHeight="1">
      <c r="A55" s="754"/>
      <c r="B55" s="782" t="s">
        <v>1196</v>
      </c>
      <c r="C55" s="807"/>
      <c r="D55" s="807"/>
      <c r="E55" s="807"/>
      <c r="F55" s="807"/>
      <c r="G55" s="807"/>
      <c r="H55" s="807"/>
    </row>
    <row r="56" spans="1:8" ht="20.100000000000001" customHeight="1">
      <c r="A56" s="754"/>
      <c r="B56" s="781" t="s">
        <v>1197</v>
      </c>
      <c r="C56" s="781"/>
      <c r="D56" s="781"/>
      <c r="E56" s="781"/>
      <c r="F56" s="781"/>
      <c r="G56" s="781"/>
      <c r="H56" s="782"/>
    </row>
    <row r="57" spans="1:8" ht="20.100000000000001" customHeight="1">
      <c r="A57" s="754"/>
      <c r="B57" s="781" t="s">
        <v>1198</v>
      </c>
      <c r="C57" s="781"/>
      <c r="D57" s="781"/>
      <c r="E57" s="781"/>
      <c r="F57" s="781"/>
      <c r="G57" s="781"/>
      <c r="H57" s="782"/>
    </row>
    <row r="58" spans="1:8" ht="20.100000000000001" customHeight="1">
      <c r="A58" s="754"/>
      <c r="B58" s="781" t="s">
        <v>1199</v>
      </c>
      <c r="C58" s="781"/>
      <c r="D58" s="781"/>
      <c r="E58" s="781"/>
      <c r="F58" s="781"/>
      <c r="G58" s="781"/>
      <c r="H58" s="782"/>
    </row>
    <row r="59" spans="1:8" ht="24" customHeight="1">
      <c r="A59" s="797" t="s">
        <v>366</v>
      </c>
      <c r="B59" s="785"/>
      <c r="C59" s="785"/>
      <c r="D59" s="994" t="s">
        <v>1200</v>
      </c>
      <c r="E59" s="994"/>
      <c r="F59" s="994"/>
      <c r="G59" s="994"/>
      <c r="H59" s="995"/>
    </row>
    <row r="60" spans="1:8" ht="45.6" customHeight="1">
      <c r="A60" s="798" t="s">
        <v>367</v>
      </c>
      <c r="B60" s="783"/>
      <c r="C60" s="784"/>
      <c r="D60" s="792" t="s">
        <v>3048</v>
      </c>
      <c r="E60" s="790"/>
      <c r="F60" s="790"/>
      <c r="G60" s="790"/>
      <c r="H60" s="790"/>
    </row>
    <row r="61" spans="1:8" ht="10.35" customHeight="1">
      <c r="A61" s="206"/>
      <c r="B61" s="206"/>
      <c r="C61" s="206"/>
      <c r="D61" s="206"/>
      <c r="E61" s="206"/>
      <c r="F61" s="206"/>
      <c r="G61" s="206"/>
      <c r="H61" s="206"/>
    </row>
    <row r="62" spans="1:8" ht="15" customHeight="1">
      <c r="A62" s="334" t="s">
        <v>369</v>
      </c>
      <c r="B62" s="206"/>
      <c r="C62" s="206"/>
      <c r="D62" s="206"/>
      <c r="E62" s="206"/>
      <c r="F62" s="206"/>
      <c r="G62" s="206"/>
      <c r="H62" s="206"/>
    </row>
    <row r="63" spans="1:8" ht="23.1" customHeight="1">
      <c r="A63" s="807" t="s">
        <v>370</v>
      </c>
      <c r="B63" s="780"/>
      <c r="C63" s="792" t="s">
        <v>1201</v>
      </c>
      <c r="D63" s="790"/>
      <c r="E63" s="790"/>
      <c r="F63" s="790"/>
      <c r="G63" s="790"/>
      <c r="H63" s="790"/>
    </row>
    <row r="64" spans="1:8" ht="23.1" customHeight="1">
      <c r="A64" s="807"/>
      <c r="B64" s="780"/>
      <c r="C64" s="791" t="s">
        <v>1202</v>
      </c>
      <c r="D64" s="791"/>
      <c r="E64" s="791"/>
      <c r="F64" s="791"/>
      <c r="G64" s="791"/>
      <c r="H64" s="792"/>
    </row>
    <row r="65" spans="1:10" ht="23.1" customHeight="1">
      <c r="A65" s="807"/>
      <c r="B65" s="780"/>
      <c r="C65" s="791" t="s">
        <v>1203</v>
      </c>
      <c r="D65" s="791"/>
      <c r="E65" s="791"/>
      <c r="F65" s="791"/>
      <c r="G65" s="791"/>
      <c r="H65" s="792"/>
    </row>
    <row r="66" spans="1:10" ht="23.1" customHeight="1">
      <c r="A66" s="808" t="s">
        <v>373</v>
      </c>
      <c r="B66" s="809"/>
      <c r="C66" s="791" t="s">
        <v>1204</v>
      </c>
      <c r="D66" s="791"/>
      <c r="E66" s="791"/>
      <c r="F66" s="791"/>
      <c r="G66" s="791"/>
      <c r="H66" s="792"/>
    </row>
    <row r="67" spans="1:10" ht="23.1" customHeight="1">
      <c r="A67" s="730"/>
      <c r="B67" s="870"/>
      <c r="C67" s="792" t="s">
        <v>1205</v>
      </c>
      <c r="D67" s="790"/>
      <c r="E67" s="790"/>
      <c r="F67" s="790"/>
      <c r="G67" s="790"/>
      <c r="H67" s="790"/>
    </row>
    <row r="68" spans="1:10" ht="23.1" customHeight="1">
      <c r="A68" s="732"/>
      <c r="B68" s="810"/>
      <c r="C68" s="791" t="s">
        <v>1206</v>
      </c>
      <c r="D68" s="791"/>
      <c r="E68" s="791"/>
      <c r="F68" s="791"/>
      <c r="G68" s="791"/>
      <c r="H68" s="792"/>
    </row>
    <row r="69" spans="1:10" ht="10.35" customHeight="1">
      <c r="A69" s="206"/>
      <c r="B69" s="206"/>
      <c r="C69" s="206"/>
      <c r="D69" s="206"/>
      <c r="E69" s="206"/>
      <c r="F69" s="206"/>
      <c r="G69" s="206"/>
      <c r="H69" s="206"/>
    </row>
    <row r="70" spans="1:10" ht="15" customHeight="1">
      <c r="A70" s="334" t="s">
        <v>375</v>
      </c>
      <c r="B70" s="334"/>
      <c r="C70" s="334"/>
      <c r="D70" s="334"/>
      <c r="E70" s="334"/>
      <c r="F70" s="334"/>
      <c r="G70" s="206"/>
      <c r="H70" s="206"/>
    </row>
    <row r="71" spans="1:10" ht="16.2">
      <c r="A71" s="807" t="s">
        <v>376</v>
      </c>
      <c r="B71" s="807"/>
      <c r="C71" s="807"/>
      <c r="D71" s="807"/>
      <c r="E71" s="807"/>
      <c r="F71" s="807"/>
      <c r="G71" s="251">
        <v>3</v>
      </c>
      <c r="H71" s="252" t="s">
        <v>435</v>
      </c>
    </row>
    <row r="72" spans="1:10" ht="16.2">
      <c r="A72" s="807" t="s">
        <v>378</v>
      </c>
      <c r="B72" s="807"/>
      <c r="C72" s="807"/>
      <c r="D72" s="807"/>
      <c r="E72" s="807"/>
      <c r="F72" s="807"/>
      <c r="G72" s="251">
        <v>2</v>
      </c>
      <c r="H72" s="252" t="s">
        <v>435</v>
      </c>
    </row>
    <row r="73" spans="1:10">
      <c r="A73" s="342"/>
      <c r="B73" s="342"/>
      <c r="C73" s="342"/>
      <c r="D73" s="342"/>
      <c r="E73" s="342"/>
      <c r="F73" s="342"/>
      <c r="G73" s="253"/>
      <c r="H73" s="252"/>
    </row>
    <row r="74" spans="1:10">
      <c r="A74" s="811" t="s">
        <v>379</v>
      </c>
      <c r="B74" s="811"/>
      <c r="C74" s="811"/>
      <c r="D74" s="811"/>
      <c r="E74" s="811"/>
      <c r="F74" s="811"/>
      <c r="G74" s="345"/>
      <c r="H74" s="253"/>
    </row>
    <row r="75" spans="1:10" ht="17.850000000000001" customHeight="1">
      <c r="A75" s="790" t="s">
        <v>380</v>
      </c>
      <c r="B75" s="790"/>
      <c r="C75" s="790"/>
      <c r="D75" s="790"/>
      <c r="E75" s="252">
        <f>SUM(E76:E81)</f>
        <v>66</v>
      </c>
      <c r="F75" s="252" t="s">
        <v>357</v>
      </c>
      <c r="G75" s="254">
        <f>E75/25</f>
        <v>2.64</v>
      </c>
      <c r="H75" s="252" t="s">
        <v>435</v>
      </c>
    </row>
    <row r="76" spans="1:10" ht="17.850000000000001" customHeight="1">
      <c r="A76" s="206" t="s">
        <v>12</v>
      </c>
      <c r="B76" s="807" t="s">
        <v>14</v>
      </c>
      <c r="C76" s="807"/>
      <c r="D76" s="807"/>
      <c r="E76" s="252">
        <v>30</v>
      </c>
      <c r="F76" s="252" t="s">
        <v>357</v>
      </c>
      <c r="G76" s="217"/>
      <c r="H76" s="218"/>
    </row>
    <row r="77" spans="1:10" ht="17.850000000000001" customHeight="1">
      <c r="A77" s="206"/>
      <c r="B77" s="807" t="s">
        <v>381</v>
      </c>
      <c r="C77" s="807"/>
      <c r="D77" s="807"/>
      <c r="E77" s="252">
        <v>30</v>
      </c>
      <c r="F77" s="252" t="s">
        <v>357</v>
      </c>
      <c r="G77" s="217"/>
      <c r="H77" s="218"/>
    </row>
    <row r="78" spans="1:10" ht="17.850000000000001" customHeight="1">
      <c r="A78" s="206"/>
      <c r="B78" s="807" t="s">
        <v>382</v>
      </c>
      <c r="C78" s="807"/>
      <c r="D78" s="807"/>
      <c r="E78" s="252">
        <v>3</v>
      </c>
      <c r="F78" s="252" t="s">
        <v>357</v>
      </c>
      <c r="G78" s="217"/>
      <c r="H78" s="218"/>
      <c r="I78" s="303"/>
      <c r="J78" s="303"/>
    </row>
    <row r="79" spans="1:10" ht="17.850000000000001" customHeight="1">
      <c r="A79" s="206"/>
      <c r="B79" s="807" t="s">
        <v>383</v>
      </c>
      <c r="C79" s="807"/>
      <c r="D79" s="807"/>
      <c r="E79" s="252">
        <v>0</v>
      </c>
      <c r="F79" s="252" t="s">
        <v>357</v>
      </c>
      <c r="G79" s="217"/>
      <c r="H79" s="218"/>
    </row>
    <row r="80" spans="1:10" ht="17.850000000000001" customHeight="1">
      <c r="A80" s="206"/>
      <c r="B80" s="807" t="s">
        <v>384</v>
      </c>
      <c r="C80" s="807"/>
      <c r="D80" s="807"/>
      <c r="E80" s="252">
        <v>0</v>
      </c>
      <c r="F80" s="252" t="s">
        <v>357</v>
      </c>
      <c r="G80" s="217"/>
      <c r="H80" s="218"/>
    </row>
    <row r="81" spans="1:8" ht="17.850000000000001" customHeight="1">
      <c r="A81" s="206"/>
      <c r="B81" s="807" t="s">
        <v>385</v>
      </c>
      <c r="C81" s="807"/>
      <c r="D81" s="807"/>
      <c r="E81" s="252">
        <v>3</v>
      </c>
      <c r="F81" s="252" t="s">
        <v>357</v>
      </c>
      <c r="G81" s="217"/>
      <c r="H81" s="218"/>
    </row>
    <row r="82" spans="1:8" ht="31.35" customHeight="1">
      <c r="A82" s="790" t="s">
        <v>386</v>
      </c>
      <c r="B82" s="790"/>
      <c r="C82" s="790"/>
      <c r="D82" s="790"/>
      <c r="E82" s="252"/>
      <c r="F82" s="252" t="s">
        <v>357</v>
      </c>
      <c r="G82" s="254">
        <f>E82/25</f>
        <v>0</v>
      </c>
      <c r="H82" s="252" t="s">
        <v>435</v>
      </c>
    </row>
    <row r="83" spans="1:8" ht="17.850000000000001" customHeight="1">
      <c r="A83" s="807" t="s">
        <v>387</v>
      </c>
      <c r="B83" s="807"/>
      <c r="C83" s="807"/>
      <c r="D83" s="807"/>
      <c r="E83" s="252">
        <f>G83*25</f>
        <v>59</v>
      </c>
      <c r="F83" s="252" t="s">
        <v>357</v>
      </c>
      <c r="G83" s="254">
        <f>D6-G82-G75</f>
        <v>2.36</v>
      </c>
      <c r="H83" s="252" t="s">
        <v>435</v>
      </c>
    </row>
    <row r="84" spans="1:8" ht="10.35" customHeight="1">
      <c r="A84" s="206"/>
      <c r="B84" s="206"/>
      <c r="C84" s="206"/>
      <c r="D84" s="206"/>
      <c r="E84" s="206"/>
      <c r="F84" s="206"/>
      <c r="G84" s="206"/>
      <c r="H84" s="206"/>
    </row>
    <row r="85" spans="1:8">
      <c r="A85" s="206"/>
      <c r="B85" s="206"/>
      <c r="C85" s="206"/>
      <c r="D85" s="206"/>
      <c r="E85" s="206"/>
      <c r="F85" s="206"/>
      <c r="G85" s="206"/>
      <c r="H85" s="206"/>
    </row>
    <row r="86" spans="1:8">
      <c r="A86" s="206"/>
      <c r="B86" s="206"/>
      <c r="C86" s="206"/>
      <c r="D86" s="206"/>
      <c r="E86" s="206"/>
      <c r="F86" s="206"/>
      <c r="G86" s="206"/>
      <c r="H86" s="206"/>
    </row>
    <row r="87" spans="1:8">
      <c r="A87" s="206" t="s">
        <v>388</v>
      </c>
      <c r="B87" s="206"/>
      <c r="C87" s="206"/>
      <c r="D87" s="206"/>
      <c r="E87" s="206"/>
      <c r="F87" s="206"/>
      <c r="G87" s="206"/>
      <c r="H87" s="206"/>
    </row>
    <row r="88" spans="1:8" ht="16.2">
      <c r="A88" s="730" t="s">
        <v>436</v>
      </c>
      <c r="B88" s="730"/>
      <c r="C88" s="730"/>
      <c r="D88" s="730"/>
      <c r="E88" s="730"/>
      <c r="F88" s="730"/>
      <c r="G88" s="730"/>
      <c r="H88" s="730"/>
    </row>
    <row r="89" spans="1:8">
      <c r="A89" s="206" t="s">
        <v>390</v>
      </c>
      <c r="B89" s="206"/>
      <c r="C89" s="206"/>
      <c r="D89" s="206"/>
      <c r="E89" s="206"/>
      <c r="F89" s="206"/>
      <c r="G89" s="206"/>
      <c r="H89" s="206"/>
    </row>
    <row r="90" spans="1:8">
      <c r="A90" s="206"/>
      <c r="B90" s="206"/>
      <c r="C90" s="206"/>
      <c r="D90" s="206"/>
      <c r="E90" s="206"/>
      <c r="F90" s="206"/>
      <c r="G90" s="206"/>
      <c r="H90" s="206"/>
    </row>
    <row r="91" spans="1:8">
      <c r="A91" s="766" t="s">
        <v>391</v>
      </c>
      <c r="B91" s="766"/>
      <c r="C91" s="766"/>
      <c r="D91" s="766"/>
      <c r="E91" s="766"/>
      <c r="F91" s="766"/>
      <c r="G91" s="766"/>
      <c r="H91" s="766"/>
    </row>
    <row r="92" spans="1:8">
      <c r="A92" s="766"/>
      <c r="B92" s="766"/>
      <c r="C92" s="766"/>
      <c r="D92" s="766"/>
      <c r="E92" s="766"/>
      <c r="F92" s="766"/>
      <c r="G92" s="766"/>
      <c r="H92" s="766"/>
    </row>
    <row r="93" spans="1:8">
      <c r="A93" s="766"/>
      <c r="B93" s="766"/>
      <c r="C93" s="766"/>
      <c r="D93" s="766"/>
      <c r="E93" s="766"/>
      <c r="F93" s="766"/>
      <c r="G93" s="766"/>
      <c r="H93" s="766"/>
    </row>
    <row r="94" spans="1:8">
      <c r="A94" s="206"/>
      <c r="B94" s="206"/>
      <c r="C94" s="206"/>
      <c r="D94" s="206"/>
      <c r="E94" s="206"/>
      <c r="F94" s="206"/>
      <c r="G94" s="206"/>
      <c r="H94" s="206"/>
    </row>
    <row r="95" spans="1:8">
      <c r="A95" s="206"/>
      <c r="B95" s="206"/>
      <c r="C95" s="206"/>
      <c r="D95" s="206"/>
      <c r="E95" s="206"/>
      <c r="F95" s="206"/>
      <c r="G95" s="206"/>
      <c r="H95" s="206"/>
    </row>
  </sheetData>
  <mergeCells count="90">
    <mergeCell ref="A88:H88"/>
    <mergeCell ref="A91:H93"/>
    <mergeCell ref="B78:D78"/>
    <mergeCell ref="B79:D79"/>
    <mergeCell ref="B80:D80"/>
    <mergeCell ref="B81:D81"/>
    <mergeCell ref="A82:D82"/>
    <mergeCell ref="A83:D83"/>
    <mergeCell ref="B77:D77"/>
    <mergeCell ref="A63:B65"/>
    <mergeCell ref="C63:H63"/>
    <mergeCell ref="C64:H64"/>
    <mergeCell ref="C65:H65"/>
    <mergeCell ref="A66:B68"/>
    <mergeCell ref="C66:H66"/>
    <mergeCell ref="C67:H67"/>
    <mergeCell ref="C68:H68"/>
    <mergeCell ref="A71:F71"/>
    <mergeCell ref="A72:F72"/>
    <mergeCell ref="A74:F74"/>
    <mergeCell ref="A75:D75"/>
    <mergeCell ref="B76:D76"/>
    <mergeCell ref="B56:H56"/>
    <mergeCell ref="B57:H57"/>
    <mergeCell ref="B58:H58"/>
    <mergeCell ref="A59:C59"/>
    <mergeCell ref="D59:H59"/>
    <mergeCell ref="A45:C45"/>
    <mergeCell ref="D45:H45"/>
    <mergeCell ref="A46:C46"/>
    <mergeCell ref="D46:H46"/>
    <mergeCell ref="A60:C60"/>
    <mergeCell ref="D60:H60"/>
    <mergeCell ref="A47:F47"/>
    <mergeCell ref="A48:A58"/>
    <mergeCell ref="B48:H48"/>
    <mergeCell ref="B49:H49"/>
    <mergeCell ref="B50:H50"/>
    <mergeCell ref="B51:H51"/>
    <mergeCell ref="B52:H52"/>
    <mergeCell ref="B53:H53"/>
    <mergeCell ref="B54:H54"/>
    <mergeCell ref="B55:H55"/>
    <mergeCell ref="B32:F32"/>
    <mergeCell ref="B33:F33"/>
    <mergeCell ref="B34:F34"/>
    <mergeCell ref="A37:F37"/>
    <mergeCell ref="A38:A44"/>
    <mergeCell ref="B38:H38"/>
    <mergeCell ref="B39:H39"/>
    <mergeCell ref="B40:H40"/>
    <mergeCell ref="B41:H41"/>
    <mergeCell ref="B42:H42"/>
    <mergeCell ref="B43:H43"/>
    <mergeCell ref="B44:H44"/>
    <mergeCell ref="A31:H31"/>
    <mergeCell ref="A21:D21"/>
    <mergeCell ref="A22:A23"/>
    <mergeCell ref="B22:F23"/>
    <mergeCell ref="G22:H22"/>
    <mergeCell ref="A24:H24"/>
    <mergeCell ref="B25:F25"/>
    <mergeCell ref="B26:F26"/>
    <mergeCell ref="A27:H27"/>
    <mergeCell ref="B28:F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3"/>
  <sheetViews>
    <sheetView zoomScaleNormal="100" zoomScaleSheetLayoutView="112" workbookViewId="0"/>
  </sheetViews>
  <sheetFormatPr defaultColWidth="8.88671875" defaultRowHeight="13.8"/>
  <cols>
    <col min="1" max="1" width="9.109375" style="279" customWidth="1"/>
    <col min="2" max="2" width="11.88671875" style="279" customWidth="1"/>
    <col min="3" max="3" width="5.88671875" style="279" customWidth="1"/>
    <col min="4" max="4" width="21.88671875" style="279" customWidth="1"/>
    <col min="5" max="5" width="9.109375" style="279" customWidth="1"/>
    <col min="6" max="6" width="8.88671875" style="279" customWidth="1"/>
    <col min="7" max="7" width="12.88671875" style="279" customWidth="1"/>
    <col min="8" max="8" width="9.88671875" style="279" customWidth="1"/>
    <col min="9" max="16384" width="8.88671875" style="279"/>
  </cols>
  <sheetData>
    <row r="1" spans="1:8" ht="10.35" customHeight="1">
      <c r="A1" s="205"/>
      <c r="B1" s="205"/>
      <c r="C1" s="205"/>
      <c r="D1" s="205"/>
      <c r="E1" s="205"/>
      <c r="F1" s="205"/>
      <c r="G1" s="205"/>
      <c r="H1" s="205"/>
    </row>
    <row r="2" spans="1:8" s="445" customFormat="1">
      <c r="A2" s="1045" t="s">
        <v>326</v>
      </c>
      <c r="B2" s="1045"/>
      <c r="C2" s="1045"/>
      <c r="D2" s="1045"/>
      <c r="E2" s="1045"/>
      <c r="F2" s="1045"/>
      <c r="G2" s="1045"/>
      <c r="H2" s="1045"/>
    </row>
    <row r="3" spans="1:8" ht="10.35" customHeight="1">
      <c r="A3" s="205"/>
      <c r="B3" s="205"/>
      <c r="C3" s="205"/>
      <c r="D3" s="205"/>
      <c r="E3" s="205"/>
      <c r="F3" s="205"/>
      <c r="G3" s="205"/>
      <c r="H3" s="205"/>
    </row>
    <row r="4" spans="1:8" ht="15" customHeight="1">
      <c r="A4" s="291" t="s">
        <v>327</v>
      </c>
      <c r="B4" s="205"/>
      <c r="C4" s="205"/>
      <c r="D4" s="205"/>
      <c r="E4" s="205"/>
      <c r="F4" s="205"/>
      <c r="G4" s="205"/>
      <c r="H4" s="205"/>
    </row>
    <row r="5" spans="1:8" ht="17.850000000000001" customHeight="1">
      <c r="A5" s="1017" t="s">
        <v>2991</v>
      </c>
      <c r="B5" s="1017"/>
      <c r="C5" s="1017"/>
      <c r="D5" s="1017"/>
      <c r="E5" s="1017"/>
      <c r="F5" s="1017"/>
      <c r="G5" s="1017"/>
      <c r="H5" s="1017"/>
    </row>
    <row r="6" spans="1:8" ht="17.399999999999999" customHeight="1">
      <c r="A6" s="1006" t="s">
        <v>10</v>
      </c>
      <c r="B6" s="1040"/>
      <c r="C6" s="1040"/>
      <c r="D6" s="1040">
        <v>1</v>
      </c>
      <c r="E6" s="1040"/>
      <c r="F6" s="1040"/>
      <c r="G6" s="1040"/>
      <c r="H6" s="1041"/>
    </row>
    <row r="7" spans="1:8" ht="17.399999999999999" customHeight="1">
      <c r="A7" s="1006" t="s">
        <v>9</v>
      </c>
      <c r="B7" s="1040"/>
      <c r="C7" s="1040"/>
      <c r="D7" s="1005" t="s">
        <v>2764</v>
      </c>
      <c r="E7" s="1005"/>
      <c r="F7" s="1005"/>
      <c r="G7" s="1005"/>
      <c r="H7" s="1044"/>
    </row>
    <row r="8" spans="1:8" ht="17.399999999999999" customHeight="1">
      <c r="A8" s="1006" t="s">
        <v>13</v>
      </c>
      <c r="B8" s="1040"/>
      <c r="C8" s="1040"/>
      <c r="D8" s="1002" t="s">
        <v>329</v>
      </c>
      <c r="E8" s="1002"/>
      <c r="F8" s="1002"/>
      <c r="G8" s="1002"/>
      <c r="H8" s="1003"/>
    </row>
    <row r="9" spans="1:8" ht="17.399999999999999" customHeight="1">
      <c r="A9" s="1006" t="s">
        <v>330</v>
      </c>
      <c r="B9" s="1040"/>
      <c r="C9" s="1040"/>
      <c r="D9" s="1002" t="s">
        <v>553</v>
      </c>
      <c r="E9" s="1002"/>
      <c r="F9" s="1002"/>
      <c r="G9" s="1002"/>
      <c r="H9" s="1003"/>
    </row>
    <row r="10" spans="1:8" ht="10.35" customHeight="1">
      <c r="A10" s="205"/>
      <c r="B10" s="205"/>
      <c r="C10" s="205"/>
      <c r="D10" s="205"/>
      <c r="E10" s="205"/>
      <c r="F10" s="205"/>
      <c r="G10" s="205"/>
      <c r="H10" s="205"/>
    </row>
    <row r="11" spans="1:8" ht="15" customHeight="1">
      <c r="A11" s="1038" t="s">
        <v>138</v>
      </c>
      <c r="B11" s="1038"/>
      <c r="C11" s="1038"/>
      <c r="D11" s="1038"/>
      <c r="E11" s="1038"/>
      <c r="F11" s="1038"/>
      <c r="G11" s="1038"/>
      <c r="H11" s="1038"/>
    </row>
    <row r="12" spans="1:8" ht="17.850000000000001" customHeight="1">
      <c r="A12" s="779" t="s">
        <v>2916</v>
      </c>
      <c r="B12" s="779"/>
      <c r="C12" s="779"/>
      <c r="D12" s="779"/>
      <c r="E12" s="779"/>
      <c r="F12" s="779"/>
      <c r="G12" s="779"/>
      <c r="H12" s="779"/>
    </row>
    <row r="13" spans="1:8" ht="17.850000000000001" customHeight="1">
      <c r="A13" s="1006" t="s">
        <v>277</v>
      </c>
      <c r="B13" s="1040"/>
      <c r="C13" s="1040"/>
      <c r="D13" s="1040"/>
      <c r="E13" s="1040" t="s">
        <v>139</v>
      </c>
      <c r="F13" s="1040"/>
      <c r="G13" s="1040"/>
      <c r="H13" s="1041"/>
    </row>
    <row r="14" spans="1:8" ht="17.850000000000001" customHeight="1">
      <c r="A14" s="1006" t="s">
        <v>332</v>
      </c>
      <c r="B14" s="1040"/>
      <c r="C14" s="1040"/>
      <c r="D14" s="1040"/>
      <c r="E14" s="1040" t="s">
        <v>333</v>
      </c>
      <c r="F14" s="1040"/>
      <c r="G14" s="1040"/>
      <c r="H14" s="1041"/>
    </row>
    <row r="15" spans="1:8" ht="17.850000000000001" customHeight="1">
      <c r="A15" s="1006" t="s">
        <v>334</v>
      </c>
      <c r="B15" s="1040"/>
      <c r="C15" s="1040"/>
      <c r="D15" s="1040"/>
      <c r="E15" s="1042" t="s">
        <v>946</v>
      </c>
      <c r="F15" s="1042"/>
      <c r="G15" s="1042"/>
      <c r="H15" s="1043"/>
    </row>
    <row r="16" spans="1:8" ht="17.850000000000001" customHeight="1">
      <c r="A16" s="1006" t="s">
        <v>282</v>
      </c>
      <c r="B16" s="1040"/>
      <c r="C16" s="1040"/>
      <c r="D16" s="1040"/>
      <c r="E16" s="1040" t="s">
        <v>283</v>
      </c>
      <c r="F16" s="1040"/>
      <c r="G16" s="1040"/>
      <c r="H16" s="1041"/>
    </row>
    <row r="17" spans="1:9" ht="10.35" customHeight="1">
      <c r="A17" s="205"/>
      <c r="B17" s="205"/>
      <c r="C17" s="205"/>
      <c r="D17" s="205"/>
      <c r="E17" s="205"/>
      <c r="F17" s="205"/>
      <c r="G17" s="205"/>
      <c r="H17" s="205"/>
    </row>
    <row r="18" spans="1:9" ht="15" customHeight="1">
      <c r="A18" s="1038" t="s">
        <v>336</v>
      </c>
      <c r="B18" s="1038"/>
      <c r="C18" s="1038"/>
      <c r="D18" s="1038"/>
      <c r="E18" s="1038"/>
      <c r="F18" s="1038"/>
      <c r="G18" s="1038"/>
      <c r="H18" s="1038"/>
    </row>
    <row r="19" spans="1:9" ht="54" customHeight="1">
      <c r="A19" s="998" t="s">
        <v>337</v>
      </c>
      <c r="B19" s="998"/>
      <c r="C19" s="1027" t="s">
        <v>2765</v>
      </c>
      <c r="D19" s="1027"/>
      <c r="E19" s="1027"/>
      <c r="F19" s="1027"/>
      <c r="G19" s="1027"/>
      <c r="H19" s="1019"/>
    </row>
    <row r="20" spans="1:9" ht="10.35" customHeight="1">
      <c r="A20" s="205"/>
      <c r="B20" s="205"/>
      <c r="C20" s="205"/>
      <c r="D20" s="205"/>
      <c r="E20" s="205"/>
      <c r="F20" s="205"/>
      <c r="G20" s="205"/>
      <c r="H20" s="205"/>
    </row>
    <row r="21" spans="1:9" ht="15" customHeight="1">
      <c r="A21" s="1039" t="s">
        <v>339</v>
      </c>
      <c r="B21" s="1039"/>
      <c r="C21" s="1039"/>
      <c r="D21" s="1039"/>
      <c r="E21" s="205"/>
      <c r="F21" s="205"/>
      <c r="G21" s="205"/>
      <c r="H21" s="205"/>
    </row>
    <row r="22" spans="1:9">
      <c r="A22" s="1024" t="s">
        <v>141</v>
      </c>
      <c r="B22" s="1025" t="s">
        <v>142</v>
      </c>
      <c r="C22" s="1025"/>
      <c r="D22" s="1025"/>
      <c r="E22" s="1025"/>
      <c r="F22" s="1025"/>
      <c r="G22" s="1025" t="s">
        <v>340</v>
      </c>
      <c r="H22" s="1026"/>
    </row>
    <row r="23" spans="1:9" ht="27" customHeight="1">
      <c r="A23" s="1024"/>
      <c r="B23" s="1025"/>
      <c r="C23" s="1025"/>
      <c r="D23" s="1025"/>
      <c r="E23" s="1025"/>
      <c r="F23" s="1025"/>
      <c r="G23" s="485" t="s">
        <v>341</v>
      </c>
      <c r="H23" s="486" t="s">
        <v>145</v>
      </c>
    </row>
    <row r="24" spans="1:9" ht="17.850000000000001" customHeight="1">
      <c r="A24" s="1024" t="s">
        <v>146</v>
      </c>
      <c r="B24" s="1025"/>
      <c r="C24" s="1025"/>
      <c r="D24" s="1025"/>
      <c r="E24" s="1025"/>
      <c r="F24" s="1025"/>
      <c r="G24" s="1025"/>
      <c r="H24" s="1026"/>
    </row>
    <row r="25" spans="1:9" ht="24.9" customHeight="1">
      <c r="A25" s="467" t="s">
        <v>2766</v>
      </c>
      <c r="B25" s="791" t="s">
        <v>2767</v>
      </c>
      <c r="C25" s="791"/>
      <c r="D25" s="791"/>
      <c r="E25" s="791"/>
      <c r="F25" s="791"/>
      <c r="G25" s="485" t="s">
        <v>180</v>
      </c>
      <c r="H25" s="241" t="s">
        <v>173</v>
      </c>
      <c r="I25" s="444"/>
    </row>
    <row r="26" spans="1:9" ht="17.850000000000001" customHeight="1">
      <c r="A26" s="1024" t="s">
        <v>255</v>
      </c>
      <c r="B26" s="1025"/>
      <c r="C26" s="1025"/>
      <c r="D26" s="1025"/>
      <c r="E26" s="1025"/>
      <c r="F26" s="1025"/>
      <c r="G26" s="1025"/>
      <c r="H26" s="1026"/>
    </row>
    <row r="27" spans="1:9" ht="24.9" customHeight="1">
      <c r="A27" s="467"/>
      <c r="B27" s="1027"/>
      <c r="C27" s="1027"/>
      <c r="D27" s="1027"/>
      <c r="E27" s="1027"/>
      <c r="F27" s="1027"/>
      <c r="G27" s="485"/>
      <c r="H27" s="241"/>
    </row>
    <row r="28" spans="1:9" ht="17.850000000000001" customHeight="1">
      <c r="A28" s="1024" t="s">
        <v>352</v>
      </c>
      <c r="B28" s="1025"/>
      <c r="C28" s="1025"/>
      <c r="D28" s="1025"/>
      <c r="E28" s="1025"/>
      <c r="F28" s="1025"/>
      <c r="G28" s="1025"/>
      <c r="H28" s="1026"/>
    </row>
    <row r="29" spans="1:9" ht="54" customHeight="1">
      <c r="A29" s="484" t="s">
        <v>2768</v>
      </c>
      <c r="B29" s="1028" t="s">
        <v>2992</v>
      </c>
      <c r="C29" s="1029"/>
      <c r="D29" s="1029"/>
      <c r="E29" s="1029"/>
      <c r="F29" s="1030"/>
      <c r="G29" s="498" t="s">
        <v>239</v>
      </c>
      <c r="H29" s="486" t="s">
        <v>173</v>
      </c>
    </row>
    <row r="30" spans="1:9" ht="35.1" customHeight="1">
      <c r="A30" s="484" t="s">
        <v>2993</v>
      </c>
      <c r="B30" s="1028" t="s">
        <v>2994</v>
      </c>
      <c r="C30" s="1029"/>
      <c r="D30" s="1029"/>
      <c r="E30" s="1029"/>
      <c r="F30" s="1030"/>
      <c r="G30" s="498" t="s">
        <v>244</v>
      </c>
      <c r="H30" s="241" t="s">
        <v>173</v>
      </c>
    </row>
    <row r="31" spans="1:9" ht="10.35" customHeight="1">
      <c r="A31" s="205"/>
      <c r="B31" s="205"/>
      <c r="C31" s="205"/>
      <c r="D31" s="205"/>
      <c r="E31" s="205"/>
      <c r="F31" s="205"/>
      <c r="G31" s="205"/>
      <c r="H31" s="205"/>
    </row>
    <row r="32" spans="1:9" ht="15" customHeight="1">
      <c r="A32" s="291" t="s">
        <v>355</v>
      </c>
      <c r="B32" s="205"/>
      <c r="C32" s="205"/>
      <c r="D32" s="205"/>
      <c r="E32" s="205"/>
      <c r="F32" s="205"/>
      <c r="G32" s="205"/>
      <c r="H32" s="205"/>
    </row>
    <row r="33" spans="1:8" s="445" customFormat="1" ht="17.850000000000001" customHeight="1">
      <c r="A33" s="1031" t="s">
        <v>356</v>
      </c>
      <c r="B33" s="1031"/>
      <c r="C33" s="1031"/>
      <c r="D33" s="1031"/>
      <c r="E33" s="1031"/>
      <c r="F33" s="1031"/>
      <c r="G33" s="242">
        <v>9</v>
      </c>
      <c r="H33" s="482" t="s">
        <v>357</v>
      </c>
    </row>
    <row r="34" spans="1:8" ht="20.100000000000001" customHeight="1">
      <c r="A34" s="1020" t="s">
        <v>358</v>
      </c>
      <c r="B34" s="1046" t="s">
        <v>2769</v>
      </c>
      <c r="C34" s="1047"/>
      <c r="D34" s="1047"/>
      <c r="E34" s="1047"/>
      <c r="F34" s="1047"/>
      <c r="G34" s="1047"/>
      <c r="H34" s="1047"/>
    </row>
    <row r="35" spans="1:8" ht="20.100000000000001" customHeight="1">
      <c r="A35" s="1021"/>
      <c r="B35" s="1022" t="s">
        <v>2995</v>
      </c>
      <c r="C35" s="1023"/>
      <c r="D35" s="1023"/>
      <c r="E35" s="1023"/>
      <c r="F35" s="1023"/>
      <c r="G35" s="1023"/>
      <c r="H35" s="1023"/>
    </row>
    <row r="36" spans="1:8" ht="20.100000000000001" customHeight="1">
      <c r="A36" s="1021"/>
      <c r="B36" s="1022" t="s">
        <v>2996</v>
      </c>
      <c r="C36" s="1023"/>
      <c r="D36" s="1023"/>
      <c r="E36" s="1023"/>
      <c r="F36" s="1023"/>
      <c r="G36" s="1023"/>
      <c r="H36" s="1023"/>
    </row>
    <row r="37" spans="1:8" ht="20.100000000000001" customHeight="1">
      <c r="A37" s="1021"/>
      <c r="B37" s="1022" t="s">
        <v>2771</v>
      </c>
      <c r="C37" s="1023"/>
      <c r="D37" s="1023"/>
      <c r="E37" s="1023"/>
      <c r="F37" s="1023"/>
      <c r="G37" s="1023"/>
      <c r="H37" s="1023"/>
    </row>
    <row r="38" spans="1:8" ht="20.100000000000001" customHeight="1">
      <c r="A38" s="1021"/>
      <c r="B38" s="1022" t="s">
        <v>2773</v>
      </c>
      <c r="C38" s="1023"/>
      <c r="D38" s="1023"/>
      <c r="E38" s="1023"/>
      <c r="F38" s="1023"/>
      <c r="G38" s="1023"/>
      <c r="H38" s="1023"/>
    </row>
    <row r="39" spans="1:8" ht="20.100000000000001" customHeight="1">
      <c r="A39" s="1021"/>
      <c r="B39" s="1022" t="s">
        <v>2772</v>
      </c>
      <c r="C39" s="1023"/>
      <c r="D39" s="1023"/>
      <c r="E39" s="1023"/>
      <c r="F39" s="1023"/>
      <c r="G39" s="1023"/>
      <c r="H39" s="1023"/>
    </row>
    <row r="40" spans="1:8" ht="20.100000000000001" customHeight="1">
      <c r="A40" s="1021"/>
      <c r="B40" s="1011" t="s">
        <v>2770</v>
      </c>
      <c r="C40" s="1012"/>
      <c r="D40" s="1012"/>
      <c r="E40" s="1012"/>
      <c r="F40" s="1012"/>
      <c r="G40" s="1012"/>
      <c r="H40" s="1012"/>
    </row>
    <row r="41" spans="1:8" ht="19.5" customHeight="1">
      <c r="A41" s="1001" t="s">
        <v>366</v>
      </c>
      <c r="B41" s="1002"/>
      <c r="C41" s="1002"/>
      <c r="D41" s="1002" t="s">
        <v>2997</v>
      </c>
      <c r="E41" s="1002"/>
      <c r="F41" s="1002"/>
      <c r="G41" s="1002"/>
      <c r="H41" s="1003"/>
    </row>
    <row r="42" spans="1:8" ht="45.9" customHeight="1">
      <c r="A42" s="1004" t="s">
        <v>367</v>
      </c>
      <c r="B42" s="1005"/>
      <c r="C42" s="1005"/>
      <c r="D42" s="1019" t="s">
        <v>2774</v>
      </c>
      <c r="E42" s="998"/>
      <c r="F42" s="998"/>
      <c r="G42" s="998"/>
      <c r="H42" s="998"/>
    </row>
    <row r="43" spans="1:8" s="445" customFormat="1" ht="17.850000000000001" customHeight="1">
      <c r="A43" s="795" t="s">
        <v>368</v>
      </c>
      <c r="B43" s="795"/>
      <c r="C43" s="795"/>
      <c r="D43" s="795"/>
      <c r="E43" s="795"/>
      <c r="F43" s="795"/>
      <c r="G43" s="242">
        <v>9</v>
      </c>
      <c r="H43" s="482" t="s">
        <v>357</v>
      </c>
    </row>
    <row r="44" spans="1:8" ht="20.100000000000001" customHeight="1">
      <c r="A44" s="1020" t="s">
        <v>358</v>
      </c>
      <c r="B44" s="1048" t="s">
        <v>2775</v>
      </c>
      <c r="C44" s="1049"/>
      <c r="D44" s="1049"/>
      <c r="E44" s="1049"/>
      <c r="F44" s="1049"/>
      <c r="G44" s="1049"/>
      <c r="H44" s="1049"/>
    </row>
    <row r="45" spans="1:8" ht="20.100000000000001" customHeight="1">
      <c r="A45" s="1021"/>
      <c r="B45" s="1034" t="s">
        <v>2776</v>
      </c>
      <c r="C45" s="1035"/>
      <c r="D45" s="1035"/>
      <c r="E45" s="1035"/>
      <c r="F45" s="1035"/>
      <c r="G45" s="1035"/>
      <c r="H45" s="1035"/>
    </row>
    <row r="46" spans="1:8" ht="20.100000000000001" customHeight="1">
      <c r="A46" s="1021"/>
      <c r="B46" s="1034" t="s">
        <v>2777</v>
      </c>
      <c r="C46" s="1035"/>
      <c r="D46" s="1035"/>
      <c r="E46" s="1035"/>
      <c r="F46" s="1035"/>
      <c r="G46" s="1035"/>
      <c r="H46" s="1035"/>
    </row>
    <row r="47" spans="1:8" ht="18" customHeight="1">
      <c r="A47" s="1001" t="s">
        <v>366</v>
      </c>
      <c r="B47" s="1002"/>
      <c r="C47" s="1002"/>
      <c r="D47" s="1002" t="s">
        <v>2998</v>
      </c>
      <c r="E47" s="1002"/>
      <c r="F47" s="1002"/>
      <c r="G47" s="1002"/>
      <c r="H47" s="1003"/>
    </row>
    <row r="48" spans="1:8" ht="38.1" customHeight="1">
      <c r="A48" s="1004" t="s">
        <v>367</v>
      </c>
      <c r="B48" s="1005"/>
      <c r="C48" s="1005"/>
      <c r="D48" s="792" t="s">
        <v>2778</v>
      </c>
      <c r="E48" s="790"/>
      <c r="F48" s="790"/>
      <c r="G48" s="790"/>
      <c r="H48" s="790"/>
    </row>
    <row r="49" spans="1:8" ht="10.35" customHeight="1">
      <c r="A49" s="205"/>
      <c r="B49" s="205"/>
      <c r="C49" s="205"/>
      <c r="D49" s="205"/>
      <c r="E49" s="205"/>
      <c r="F49" s="205"/>
      <c r="G49" s="205"/>
      <c r="H49" s="205"/>
    </row>
    <row r="50" spans="1:8" ht="15" customHeight="1">
      <c r="A50" s="291" t="s">
        <v>369</v>
      </c>
      <c r="B50" s="205"/>
      <c r="C50" s="205"/>
      <c r="D50" s="205"/>
      <c r="E50" s="205"/>
      <c r="F50" s="205"/>
      <c r="G50" s="205"/>
      <c r="H50" s="205"/>
    </row>
    <row r="51" spans="1:8" ht="32.25" customHeight="1">
      <c r="A51" s="997" t="s">
        <v>370</v>
      </c>
      <c r="B51" s="1006"/>
      <c r="C51" s="1019" t="s">
        <v>2779</v>
      </c>
      <c r="D51" s="998"/>
      <c r="E51" s="998"/>
      <c r="F51" s="998"/>
      <c r="G51" s="998"/>
      <c r="H51" s="998"/>
    </row>
    <row r="52" spans="1:8" ht="34.5" customHeight="1">
      <c r="A52" s="997"/>
      <c r="B52" s="1006"/>
      <c r="C52" s="1027" t="s">
        <v>2780</v>
      </c>
      <c r="D52" s="1027"/>
      <c r="E52" s="1027"/>
      <c r="F52" s="1027"/>
      <c r="G52" s="1027"/>
      <c r="H52" s="1019"/>
    </row>
    <row r="53" spans="1:8" ht="46.5" customHeight="1">
      <c r="A53" s="997"/>
      <c r="B53" s="1006"/>
      <c r="C53" s="1027" t="s">
        <v>2781</v>
      </c>
      <c r="D53" s="1027"/>
      <c r="E53" s="1027"/>
      <c r="F53" s="1027"/>
      <c r="G53" s="1027"/>
      <c r="H53" s="1019"/>
    </row>
    <row r="54" spans="1:8" ht="33.75" customHeight="1">
      <c r="A54" s="997" t="s">
        <v>373</v>
      </c>
      <c r="B54" s="1006"/>
      <c r="C54" s="1027" t="s">
        <v>2782</v>
      </c>
      <c r="D54" s="1027"/>
      <c r="E54" s="1027"/>
      <c r="F54" s="1027"/>
      <c r="G54" s="1027"/>
      <c r="H54" s="1019"/>
    </row>
    <row r="55" spans="1:8" ht="10.35" customHeight="1">
      <c r="A55" s="205"/>
      <c r="B55" s="205"/>
      <c r="C55" s="205"/>
      <c r="D55" s="205"/>
      <c r="E55" s="205"/>
      <c r="F55" s="205"/>
      <c r="G55" s="205"/>
      <c r="H55" s="205"/>
    </row>
    <row r="56" spans="1:8" ht="15" customHeight="1">
      <c r="A56" s="291" t="s">
        <v>375</v>
      </c>
      <c r="B56" s="291"/>
      <c r="C56" s="291"/>
      <c r="D56" s="291"/>
      <c r="E56" s="291"/>
      <c r="F56" s="291"/>
      <c r="G56" s="205"/>
      <c r="H56" s="205"/>
    </row>
    <row r="57" spans="1:8" ht="16.2">
      <c r="A57" s="997" t="s">
        <v>376</v>
      </c>
      <c r="B57" s="997"/>
      <c r="C57" s="997"/>
      <c r="D57" s="997"/>
      <c r="E57" s="997"/>
      <c r="F57" s="997"/>
      <c r="G57" s="237">
        <v>0</v>
      </c>
      <c r="H57" s="492" t="s">
        <v>435</v>
      </c>
    </row>
    <row r="58" spans="1:8" ht="16.2">
      <c r="A58" s="997" t="s">
        <v>378</v>
      </c>
      <c r="B58" s="997"/>
      <c r="C58" s="997"/>
      <c r="D58" s="997"/>
      <c r="E58" s="997"/>
      <c r="F58" s="997"/>
      <c r="G58" s="237">
        <v>1</v>
      </c>
      <c r="H58" s="492" t="s">
        <v>435</v>
      </c>
    </row>
    <row r="59" spans="1:8">
      <c r="A59" s="481"/>
      <c r="B59" s="481"/>
      <c r="C59" s="481"/>
      <c r="D59" s="481"/>
      <c r="E59" s="481"/>
      <c r="F59" s="481"/>
      <c r="G59" s="238"/>
      <c r="H59" s="492"/>
    </row>
    <row r="60" spans="1:8">
      <c r="A60" s="1000" t="s">
        <v>379</v>
      </c>
      <c r="B60" s="1000"/>
      <c r="C60" s="1000"/>
      <c r="D60" s="1000"/>
      <c r="E60" s="1000"/>
      <c r="F60" s="1000"/>
      <c r="G60" s="503"/>
      <c r="H60" s="238"/>
    </row>
    <row r="61" spans="1:8" ht="17.850000000000001" customHeight="1">
      <c r="A61" s="998" t="s">
        <v>380</v>
      </c>
      <c r="B61" s="998"/>
      <c r="C61" s="998"/>
      <c r="D61" s="998"/>
      <c r="E61" s="492">
        <f>SUM(E62:E67)</f>
        <v>21</v>
      </c>
      <c r="F61" s="492" t="s">
        <v>357</v>
      </c>
      <c r="G61" s="240">
        <f>E61/25</f>
        <v>0.84</v>
      </c>
      <c r="H61" s="492" t="s">
        <v>435</v>
      </c>
    </row>
    <row r="62" spans="1:8" ht="17.850000000000001" customHeight="1">
      <c r="A62" s="205" t="s">
        <v>12</v>
      </c>
      <c r="B62" s="997" t="s">
        <v>14</v>
      </c>
      <c r="C62" s="997"/>
      <c r="D62" s="997"/>
      <c r="E62" s="492">
        <v>9</v>
      </c>
      <c r="F62" s="492" t="s">
        <v>357</v>
      </c>
      <c r="G62" s="219"/>
      <c r="H62" s="493"/>
    </row>
    <row r="63" spans="1:8" ht="17.850000000000001" customHeight="1">
      <c r="A63" s="205"/>
      <c r="B63" s="997" t="s">
        <v>381</v>
      </c>
      <c r="C63" s="997"/>
      <c r="D63" s="997"/>
      <c r="E63" s="492">
        <v>9</v>
      </c>
      <c r="F63" s="492" t="s">
        <v>357</v>
      </c>
      <c r="G63" s="219"/>
      <c r="H63" s="493"/>
    </row>
    <row r="64" spans="1:8" ht="17.850000000000001" customHeight="1">
      <c r="A64" s="205"/>
      <c r="B64" s="997" t="s">
        <v>382</v>
      </c>
      <c r="C64" s="997"/>
      <c r="D64" s="997"/>
      <c r="E64" s="492">
        <v>2</v>
      </c>
      <c r="F64" s="492" t="s">
        <v>357</v>
      </c>
      <c r="G64" s="219"/>
      <c r="H64" s="493"/>
    </row>
    <row r="65" spans="1:8" ht="17.850000000000001" customHeight="1">
      <c r="A65" s="205"/>
      <c r="B65" s="997" t="s">
        <v>383</v>
      </c>
      <c r="C65" s="997"/>
      <c r="D65" s="997"/>
      <c r="E65" s="492">
        <v>0</v>
      </c>
      <c r="F65" s="492" t="s">
        <v>357</v>
      </c>
      <c r="G65" s="219"/>
      <c r="H65" s="493"/>
    </row>
    <row r="66" spans="1:8" ht="17.850000000000001" customHeight="1">
      <c r="A66" s="205"/>
      <c r="B66" s="997" t="s">
        <v>384</v>
      </c>
      <c r="C66" s="997"/>
      <c r="D66" s="997"/>
      <c r="E66" s="492">
        <v>0</v>
      </c>
      <c r="F66" s="492" t="s">
        <v>357</v>
      </c>
      <c r="G66" s="219"/>
      <c r="H66" s="493"/>
    </row>
    <row r="67" spans="1:8" ht="17.850000000000001" customHeight="1">
      <c r="A67" s="205"/>
      <c r="B67" s="997" t="s">
        <v>385</v>
      </c>
      <c r="C67" s="997"/>
      <c r="D67" s="997"/>
      <c r="E67" s="492">
        <v>1</v>
      </c>
      <c r="F67" s="492" t="s">
        <v>357</v>
      </c>
      <c r="G67" s="219"/>
      <c r="H67" s="493"/>
    </row>
    <row r="68" spans="1:8" ht="31.35" customHeight="1">
      <c r="A68" s="998" t="s">
        <v>386</v>
      </c>
      <c r="B68" s="998"/>
      <c r="C68" s="998"/>
      <c r="D68" s="998"/>
      <c r="E68" s="492">
        <v>0</v>
      </c>
      <c r="F68" s="492" t="s">
        <v>357</v>
      </c>
      <c r="G68" s="240">
        <v>0</v>
      </c>
      <c r="H68" s="492" t="s">
        <v>435</v>
      </c>
    </row>
    <row r="69" spans="1:8" ht="17.850000000000001" customHeight="1">
      <c r="A69" s="997" t="s">
        <v>387</v>
      </c>
      <c r="B69" s="997"/>
      <c r="C69" s="997"/>
      <c r="D69" s="997"/>
      <c r="E69" s="492">
        <f>G69*25</f>
        <v>5</v>
      </c>
      <c r="F69" s="492" t="s">
        <v>357</v>
      </c>
      <c r="G69" s="240">
        <v>0.2</v>
      </c>
      <c r="H69" s="492" t="s">
        <v>435</v>
      </c>
    </row>
    <row r="70" spans="1:8" ht="10.35" customHeight="1">
      <c r="A70" s="205"/>
      <c r="B70" s="205"/>
      <c r="C70" s="205"/>
      <c r="D70" s="205"/>
      <c r="E70" s="205"/>
      <c r="F70" s="205"/>
      <c r="G70" s="205"/>
      <c r="H70" s="205"/>
    </row>
    <row r="71" spans="1:8">
      <c r="A71" s="205"/>
      <c r="B71" s="205"/>
      <c r="C71" s="205"/>
      <c r="D71" s="205"/>
      <c r="E71" s="205"/>
      <c r="F71" s="205"/>
      <c r="G71" s="205"/>
      <c r="H71" s="205"/>
    </row>
    <row r="72" spans="1:8" ht="14.1" customHeight="1">
      <c r="A72" s="1045" t="s">
        <v>326</v>
      </c>
      <c r="B72" s="1045"/>
      <c r="C72" s="1045"/>
      <c r="D72" s="1045"/>
      <c r="E72" s="1045"/>
      <c r="F72" s="1045"/>
      <c r="G72" s="1045"/>
      <c r="H72" s="1045"/>
    </row>
    <row r="73" spans="1:8" ht="14.1" customHeight="1">
      <c r="A73" s="205"/>
      <c r="B73" s="205"/>
      <c r="C73" s="205"/>
      <c r="D73" s="205"/>
      <c r="E73" s="205"/>
      <c r="F73" s="205"/>
      <c r="G73" s="205"/>
      <c r="H73" s="205"/>
    </row>
    <row r="74" spans="1:8" ht="14.1" customHeight="1">
      <c r="A74" s="291" t="s">
        <v>327</v>
      </c>
      <c r="B74" s="205"/>
      <c r="C74" s="205"/>
      <c r="D74" s="205"/>
      <c r="E74" s="205"/>
      <c r="F74" s="205"/>
      <c r="G74" s="205"/>
      <c r="H74" s="205"/>
    </row>
    <row r="75" spans="1:8" ht="17.399999999999999" customHeight="1">
      <c r="A75" s="1017" t="s">
        <v>2999</v>
      </c>
      <c r="B75" s="1017"/>
      <c r="C75" s="1017"/>
      <c r="D75" s="1017"/>
      <c r="E75" s="1017"/>
      <c r="F75" s="1017"/>
      <c r="G75" s="1017"/>
      <c r="H75" s="1017"/>
    </row>
    <row r="76" spans="1:8" ht="17.399999999999999" customHeight="1">
      <c r="A76" s="1006" t="s">
        <v>10</v>
      </c>
      <c r="B76" s="1040"/>
      <c r="C76" s="1040"/>
      <c r="D76" s="1040">
        <v>1</v>
      </c>
      <c r="E76" s="1040"/>
      <c r="F76" s="1040"/>
      <c r="G76" s="1040"/>
      <c r="H76" s="1041"/>
    </row>
    <row r="77" spans="1:8" ht="17.399999999999999" customHeight="1">
      <c r="A77" s="1006" t="s">
        <v>9</v>
      </c>
      <c r="B77" s="1040"/>
      <c r="C77" s="1040"/>
      <c r="D77" s="1005" t="s">
        <v>2764</v>
      </c>
      <c r="E77" s="1005"/>
      <c r="F77" s="1005"/>
      <c r="G77" s="1005"/>
      <c r="H77" s="1044"/>
    </row>
    <row r="78" spans="1:8" ht="17.399999999999999" customHeight="1">
      <c r="A78" s="1006" t="s">
        <v>13</v>
      </c>
      <c r="B78" s="1040"/>
      <c r="C78" s="1040"/>
      <c r="D78" s="1002" t="s">
        <v>329</v>
      </c>
      <c r="E78" s="1002"/>
      <c r="F78" s="1002"/>
      <c r="G78" s="1002"/>
      <c r="H78" s="1003"/>
    </row>
    <row r="79" spans="1:8" ht="17.399999999999999" customHeight="1">
      <c r="A79" s="1006" t="s">
        <v>330</v>
      </c>
      <c r="B79" s="1040"/>
      <c r="C79" s="1040"/>
      <c r="D79" s="1002" t="s">
        <v>553</v>
      </c>
      <c r="E79" s="1002"/>
      <c r="F79" s="1002"/>
      <c r="G79" s="1002"/>
      <c r="H79" s="1003"/>
    </row>
    <row r="80" spans="1:8" ht="14.1" customHeight="1">
      <c r="A80" s="205"/>
      <c r="B80" s="205"/>
      <c r="C80" s="205"/>
      <c r="D80" s="205"/>
      <c r="E80" s="205"/>
      <c r="F80" s="205"/>
      <c r="G80" s="205"/>
      <c r="H80" s="205"/>
    </row>
    <row r="81" spans="1:8" ht="14.1" customHeight="1">
      <c r="A81" s="1038" t="s">
        <v>138</v>
      </c>
      <c r="B81" s="1038"/>
      <c r="C81" s="1038"/>
      <c r="D81" s="1038"/>
      <c r="E81" s="1038"/>
      <c r="F81" s="1038"/>
      <c r="G81" s="1038"/>
      <c r="H81" s="1038"/>
    </row>
    <row r="82" spans="1:8" ht="17.399999999999999" customHeight="1">
      <c r="A82" s="779" t="s">
        <v>2916</v>
      </c>
      <c r="B82" s="779"/>
      <c r="C82" s="779"/>
      <c r="D82" s="779"/>
      <c r="E82" s="779"/>
      <c r="F82" s="779"/>
      <c r="G82" s="779"/>
      <c r="H82" s="779"/>
    </row>
    <row r="83" spans="1:8" ht="17.399999999999999" customHeight="1">
      <c r="A83" s="1006" t="s">
        <v>277</v>
      </c>
      <c r="B83" s="1040"/>
      <c r="C83" s="1040"/>
      <c r="D83" s="1040"/>
      <c r="E83" s="1040" t="s">
        <v>139</v>
      </c>
      <c r="F83" s="1040"/>
      <c r="G83" s="1040"/>
      <c r="H83" s="1041"/>
    </row>
    <row r="84" spans="1:8" ht="17.399999999999999" customHeight="1">
      <c r="A84" s="1006" t="s">
        <v>332</v>
      </c>
      <c r="B84" s="1040"/>
      <c r="C84" s="1040"/>
      <c r="D84" s="1040"/>
      <c r="E84" s="1040" t="s">
        <v>333</v>
      </c>
      <c r="F84" s="1040"/>
      <c r="G84" s="1040"/>
      <c r="H84" s="1041"/>
    </row>
    <row r="85" spans="1:8" ht="17.399999999999999" customHeight="1">
      <c r="A85" s="1006" t="s">
        <v>334</v>
      </c>
      <c r="B85" s="1040"/>
      <c r="C85" s="1040"/>
      <c r="D85" s="1040"/>
      <c r="E85" s="1042" t="s">
        <v>946</v>
      </c>
      <c r="F85" s="1042"/>
      <c r="G85" s="1042"/>
      <c r="H85" s="1043"/>
    </row>
    <row r="86" spans="1:8" ht="17.399999999999999" customHeight="1">
      <c r="A86" s="1006" t="s">
        <v>282</v>
      </c>
      <c r="B86" s="1040"/>
      <c r="C86" s="1040"/>
      <c r="D86" s="1040"/>
      <c r="E86" s="1040" t="s">
        <v>283</v>
      </c>
      <c r="F86" s="1040"/>
      <c r="G86" s="1040"/>
      <c r="H86" s="1041"/>
    </row>
    <row r="87" spans="1:8" ht="14.1" customHeight="1">
      <c r="A87" s="205"/>
      <c r="B87" s="205"/>
      <c r="C87" s="205"/>
      <c r="D87" s="205"/>
      <c r="E87" s="205"/>
      <c r="F87" s="205"/>
      <c r="G87" s="205"/>
      <c r="H87" s="205"/>
    </row>
    <row r="88" spans="1:8" ht="14.1" customHeight="1">
      <c r="A88" s="1038" t="s">
        <v>336</v>
      </c>
      <c r="B88" s="1038"/>
      <c r="C88" s="1038"/>
      <c r="D88" s="1038"/>
      <c r="E88" s="1038"/>
      <c r="F88" s="1038"/>
      <c r="G88" s="1038"/>
      <c r="H88" s="1038"/>
    </row>
    <row r="89" spans="1:8" ht="45" customHeight="1">
      <c r="A89" s="998" t="s">
        <v>337</v>
      </c>
      <c r="B89" s="998"/>
      <c r="C89" s="1027" t="s">
        <v>2765</v>
      </c>
      <c r="D89" s="1027"/>
      <c r="E89" s="1027"/>
      <c r="F89" s="1027"/>
      <c r="G89" s="1027"/>
      <c r="H89" s="1019"/>
    </row>
    <row r="90" spans="1:8" ht="14.1" customHeight="1">
      <c r="A90" s="205"/>
      <c r="B90" s="205"/>
      <c r="C90" s="205"/>
      <c r="D90" s="205"/>
      <c r="E90" s="205"/>
      <c r="F90" s="205"/>
      <c r="G90" s="205"/>
      <c r="H90" s="205"/>
    </row>
    <row r="91" spans="1:8" ht="14.1" customHeight="1">
      <c r="A91" s="1039" t="s">
        <v>339</v>
      </c>
      <c r="B91" s="1039"/>
      <c r="C91" s="1039"/>
      <c r="D91" s="1039"/>
      <c r="E91" s="205"/>
      <c r="F91" s="205"/>
      <c r="G91" s="205"/>
      <c r="H91" s="205"/>
    </row>
    <row r="92" spans="1:8" ht="14.1" customHeight="1">
      <c r="A92" s="1024" t="s">
        <v>141</v>
      </c>
      <c r="B92" s="1025" t="s">
        <v>142</v>
      </c>
      <c r="C92" s="1025"/>
      <c r="D92" s="1025"/>
      <c r="E92" s="1025"/>
      <c r="F92" s="1025"/>
      <c r="G92" s="1025" t="s">
        <v>340</v>
      </c>
      <c r="H92" s="1026"/>
    </row>
    <row r="93" spans="1:8" ht="33" customHeight="1">
      <c r="A93" s="1024"/>
      <c r="B93" s="1025"/>
      <c r="C93" s="1025"/>
      <c r="D93" s="1025"/>
      <c r="E93" s="1025"/>
      <c r="F93" s="1025"/>
      <c r="G93" s="485" t="s">
        <v>341</v>
      </c>
      <c r="H93" s="486" t="s">
        <v>145</v>
      </c>
    </row>
    <row r="94" spans="1:8" ht="18.75" customHeight="1">
      <c r="A94" s="1024" t="s">
        <v>146</v>
      </c>
      <c r="B94" s="1025"/>
      <c r="C94" s="1025"/>
      <c r="D94" s="1025"/>
      <c r="E94" s="1025"/>
      <c r="F94" s="1025"/>
      <c r="G94" s="1025"/>
      <c r="H94" s="1026"/>
    </row>
    <row r="95" spans="1:8" ht="33.9" customHeight="1">
      <c r="A95" s="467" t="s">
        <v>2783</v>
      </c>
      <c r="B95" s="791" t="s">
        <v>2784</v>
      </c>
      <c r="C95" s="791"/>
      <c r="D95" s="791"/>
      <c r="E95" s="791"/>
      <c r="F95" s="791"/>
      <c r="G95" s="498" t="s">
        <v>180</v>
      </c>
      <c r="H95" s="241" t="s">
        <v>173</v>
      </c>
    </row>
    <row r="96" spans="1:8" ht="20.100000000000001" customHeight="1">
      <c r="A96" s="1024" t="s">
        <v>255</v>
      </c>
      <c r="B96" s="1025"/>
      <c r="C96" s="1025"/>
      <c r="D96" s="1025"/>
      <c r="E96" s="1025"/>
      <c r="F96" s="1025"/>
      <c r="G96" s="1025"/>
      <c r="H96" s="1026"/>
    </row>
    <row r="97" spans="1:8" ht="14.1" customHeight="1">
      <c r="A97" s="467"/>
      <c r="B97" s="1027"/>
      <c r="C97" s="1027"/>
      <c r="D97" s="1027"/>
      <c r="E97" s="1027"/>
      <c r="F97" s="1027"/>
      <c r="G97" s="485"/>
      <c r="H97" s="241"/>
    </row>
    <row r="98" spans="1:8" ht="24.6" customHeight="1">
      <c r="A98" s="1024" t="s">
        <v>352</v>
      </c>
      <c r="B98" s="1025"/>
      <c r="C98" s="1025"/>
      <c r="D98" s="1025"/>
      <c r="E98" s="1025"/>
      <c r="F98" s="1025"/>
      <c r="G98" s="1025"/>
      <c r="H98" s="1026"/>
    </row>
    <row r="99" spans="1:8" ht="24.6" customHeight="1">
      <c r="A99" s="484" t="s">
        <v>2785</v>
      </c>
      <c r="B99" s="1028" t="s">
        <v>3000</v>
      </c>
      <c r="C99" s="1029"/>
      <c r="D99" s="1029"/>
      <c r="E99" s="1029"/>
      <c r="F99" s="1030"/>
      <c r="G99" s="498" t="s">
        <v>239</v>
      </c>
      <c r="H99" s="486" t="s">
        <v>173</v>
      </c>
    </row>
    <row r="100" spans="1:8" ht="28.5" customHeight="1">
      <c r="A100" s="484" t="s">
        <v>3001</v>
      </c>
      <c r="B100" s="1028" t="s">
        <v>3002</v>
      </c>
      <c r="C100" s="1029"/>
      <c r="D100" s="1029"/>
      <c r="E100" s="1029"/>
      <c r="F100" s="1030"/>
      <c r="G100" s="498" t="s">
        <v>244</v>
      </c>
      <c r="H100" s="241" t="s">
        <v>173</v>
      </c>
    </row>
    <row r="101" spans="1:8">
      <c r="A101" s="205"/>
      <c r="B101" s="205"/>
      <c r="C101" s="205"/>
      <c r="D101" s="205"/>
      <c r="E101" s="205"/>
      <c r="F101" s="205"/>
      <c r="G101" s="205"/>
      <c r="H101" s="205"/>
    </row>
    <row r="102" spans="1:8">
      <c r="A102" s="291" t="s">
        <v>355</v>
      </c>
      <c r="B102" s="205"/>
      <c r="C102" s="205"/>
      <c r="D102" s="205"/>
      <c r="E102" s="205"/>
      <c r="F102" s="205"/>
      <c r="G102" s="205"/>
      <c r="H102" s="205"/>
    </row>
    <row r="103" spans="1:8">
      <c r="A103" s="1031" t="s">
        <v>356</v>
      </c>
      <c r="B103" s="1031"/>
      <c r="C103" s="1031"/>
      <c r="D103" s="1031"/>
      <c r="E103" s="1031"/>
      <c r="F103" s="1031"/>
      <c r="G103" s="242">
        <v>9</v>
      </c>
      <c r="H103" s="482" t="s">
        <v>357</v>
      </c>
    </row>
    <row r="104" spans="1:8" ht="20.100000000000001" customHeight="1">
      <c r="A104" s="1020" t="s">
        <v>358</v>
      </c>
      <c r="B104" s="1040" t="s">
        <v>2786</v>
      </c>
      <c r="C104" s="1040"/>
      <c r="D104" s="1040"/>
      <c r="E104" s="1040"/>
      <c r="F104" s="1040"/>
      <c r="G104" s="1040"/>
      <c r="H104" s="1041"/>
    </row>
    <row r="105" spans="1:8" ht="20.100000000000001" customHeight="1">
      <c r="A105" s="1021"/>
      <c r="B105" s="1027" t="s">
        <v>2787</v>
      </c>
      <c r="C105" s="1027"/>
      <c r="D105" s="1027"/>
      <c r="E105" s="1027"/>
      <c r="F105" s="1027"/>
      <c r="G105" s="1027"/>
      <c r="H105" s="1019"/>
    </row>
    <row r="106" spans="1:8" ht="20.100000000000001" customHeight="1">
      <c r="A106" s="1021"/>
      <c r="B106" s="1027" t="s">
        <v>2788</v>
      </c>
      <c r="C106" s="1027"/>
      <c r="D106" s="1027"/>
      <c r="E106" s="1027"/>
      <c r="F106" s="1027"/>
      <c r="G106" s="1027"/>
      <c r="H106" s="1019"/>
    </row>
    <row r="107" spans="1:8" ht="20.100000000000001" customHeight="1">
      <c r="A107" s="1021"/>
      <c r="B107" s="1027" t="s">
        <v>2789</v>
      </c>
      <c r="C107" s="1027"/>
      <c r="D107" s="1027"/>
      <c r="E107" s="1027"/>
      <c r="F107" s="1027"/>
      <c r="G107" s="1027"/>
      <c r="H107" s="1019"/>
    </row>
    <row r="108" spans="1:8" ht="20.100000000000001" customHeight="1">
      <c r="A108" s="1021"/>
      <c r="B108" s="1027" t="s">
        <v>2790</v>
      </c>
      <c r="C108" s="1027"/>
      <c r="D108" s="1027"/>
      <c r="E108" s="1027"/>
      <c r="F108" s="1027"/>
      <c r="G108" s="1027"/>
      <c r="H108" s="1019"/>
    </row>
    <row r="109" spans="1:8" ht="21" customHeight="1">
      <c r="A109" s="1001" t="s">
        <v>366</v>
      </c>
      <c r="B109" s="1002"/>
      <c r="C109" s="1002"/>
      <c r="D109" s="1002" t="s">
        <v>3003</v>
      </c>
      <c r="E109" s="1002"/>
      <c r="F109" s="1002"/>
      <c r="G109" s="1002"/>
      <c r="H109" s="1003"/>
    </row>
    <row r="110" spans="1:8" ht="49.5" customHeight="1">
      <c r="A110" s="1004" t="s">
        <v>367</v>
      </c>
      <c r="B110" s="1005"/>
      <c r="C110" s="1005"/>
      <c r="D110" s="1019" t="s">
        <v>2774</v>
      </c>
      <c r="E110" s="998"/>
      <c r="F110" s="998"/>
      <c r="G110" s="998"/>
      <c r="H110" s="998"/>
    </row>
    <row r="111" spans="1:8">
      <c r="A111" s="795" t="s">
        <v>368</v>
      </c>
      <c r="B111" s="795"/>
      <c r="C111" s="795"/>
      <c r="D111" s="795"/>
      <c r="E111" s="795"/>
      <c r="F111" s="795"/>
      <c r="G111" s="242">
        <v>9</v>
      </c>
      <c r="H111" s="482" t="s">
        <v>357</v>
      </c>
    </row>
    <row r="112" spans="1:8" ht="20.100000000000001" customHeight="1">
      <c r="A112" s="1020" t="s">
        <v>358</v>
      </c>
      <c r="B112" s="1050" t="s">
        <v>2791</v>
      </c>
      <c r="C112" s="1051"/>
      <c r="D112" s="1051"/>
      <c r="E112" s="1051"/>
      <c r="F112" s="1051"/>
      <c r="G112" s="1051"/>
      <c r="H112" s="1051"/>
    </row>
    <row r="113" spans="1:8" ht="20.100000000000001" customHeight="1">
      <c r="A113" s="1021"/>
      <c r="B113" s="1044" t="s">
        <v>2792</v>
      </c>
      <c r="C113" s="1052"/>
      <c r="D113" s="1052"/>
      <c r="E113" s="1052"/>
      <c r="F113" s="1052"/>
      <c r="G113" s="1052"/>
      <c r="H113" s="1052"/>
    </row>
    <row r="114" spans="1:8" ht="20.100000000000001" customHeight="1">
      <c r="A114" s="1021"/>
      <c r="B114" s="1044" t="s">
        <v>2793</v>
      </c>
      <c r="C114" s="1052"/>
      <c r="D114" s="1052"/>
      <c r="E114" s="1052"/>
      <c r="F114" s="1052"/>
      <c r="G114" s="1052"/>
      <c r="H114" s="1052"/>
    </row>
    <row r="115" spans="1:8">
      <c r="A115" s="1001" t="s">
        <v>366</v>
      </c>
      <c r="B115" s="1002"/>
      <c r="C115" s="1002"/>
      <c r="D115" s="1002" t="s">
        <v>3004</v>
      </c>
      <c r="E115" s="1002"/>
      <c r="F115" s="1002"/>
      <c r="G115" s="1002"/>
      <c r="H115" s="1003"/>
    </row>
    <row r="116" spans="1:8" ht="30.9" customHeight="1">
      <c r="A116" s="1004" t="s">
        <v>367</v>
      </c>
      <c r="B116" s="1005"/>
      <c r="C116" s="1005"/>
      <c r="D116" s="792" t="s">
        <v>2778</v>
      </c>
      <c r="E116" s="790"/>
      <c r="F116" s="790"/>
      <c r="G116" s="790"/>
      <c r="H116" s="790"/>
    </row>
    <row r="117" spans="1:8">
      <c r="A117" s="205"/>
      <c r="B117" s="205"/>
      <c r="C117" s="205"/>
      <c r="D117" s="205"/>
      <c r="E117" s="205"/>
      <c r="F117" s="205"/>
      <c r="G117" s="205"/>
      <c r="H117" s="205"/>
    </row>
    <row r="118" spans="1:8">
      <c r="A118" s="291" t="s">
        <v>369</v>
      </c>
      <c r="B118" s="205"/>
      <c r="C118" s="205"/>
      <c r="D118" s="205"/>
      <c r="E118" s="205"/>
      <c r="F118" s="205"/>
      <c r="G118" s="205"/>
      <c r="H118" s="205"/>
    </row>
    <row r="119" spans="1:8" ht="20.100000000000001" customHeight="1">
      <c r="A119" s="997" t="s">
        <v>370</v>
      </c>
      <c r="B119" s="1006"/>
      <c r="C119" s="1019" t="s">
        <v>2794</v>
      </c>
      <c r="D119" s="998"/>
      <c r="E119" s="998"/>
      <c r="F119" s="998"/>
      <c r="G119" s="998"/>
      <c r="H119" s="998"/>
    </row>
    <row r="120" spans="1:8" ht="20.100000000000001" customHeight="1">
      <c r="A120" s="997"/>
      <c r="B120" s="1006"/>
      <c r="C120" s="1027" t="s">
        <v>2795</v>
      </c>
      <c r="D120" s="1027"/>
      <c r="E120" s="1027"/>
      <c r="F120" s="1027"/>
      <c r="G120" s="1027"/>
      <c r="H120" s="1019"/>
    </row>
    <row r="121" spans="1:8" ht="45.6" customHeight="1">
      <c r="A121" s="997"/>
      <c r="B121" s="1006"/>
      <c r="C121" s="1027" t="s">
        <v>2796</v>
      </c>
      <c r="D121" s="1027"/>
      <c r="E121" s="1027"/>
      <c r="F121" s="1027"/>
      <c r="G121" s="1027"/>
      <c r="H121" s="1019"/>
    </row>
    <row r="122" spans="1:8" ht="20.100000000000001" customHeight="1">
      <c r="A122" s="997" t="s">
        <v>373</v>
      </c>
      <c r="B122" s="1006"/>
      <c r="C122" s="1027" t="s">
        <v>2797</v>
      </c>
      <c r="D122" s="1027"/>
      <c r="E122" s="1027"/>
      <c r="F122" s="1027"/>
      <c r="G122" s="1027"/>
      <c r="H122" s="1019"/>
    </row>
    <row r="123" spans="1:8">
      <c r="A123" s="205"/>
      <c r="B123" s="205"/>
      <c r="C123" s="205"/>
      <c r="D123" s="205"/>
      <c r="E123" s="205"/>
      <c r="F123" s="205"/>
      <c r="G123" s="205"/>
      <c r="H123" s="205"/>
    </row>
    <row r="124" spans="1:8">
      <c r="A124" s="291" t="s">
        <v>375</v>
      </c>
      <c r="B124" s="291"/>
      <c r="C124" s="291"/>
      <c r="D124" s="291"/>
      <c r="E124" s="291"/>
      <c r="F124" s="291"/>
      <c r="G124" s="205"/>
      <c r="H124" s="205"/>
    </row>
    <row r="125" spans="1:8" ht="16.2">
      <c r="A125" s="997" t="s">
        <v>376</v>
      </c>
      <c r="B125" s="997"/>
      <c r="C125" s="997"/>
      <c r="D125" s="997"/>
      <c r="E125" s="997"/>
      <c r="F125" s="997"/>
      <c r="G125" s="237">
        <v>0</v>
      </c>
      <c r="H125" s="492" t="s">
        <v>435</v>
      </c>
    </row>
    <row r="126" spans="1:8" ht="16.2">
      <c r="A126" s="997" t="s">
        <v>378</v>
      </c>
      <c r="B126" s="997"/>
      <c r="C126" s="997"/>
      <c r="D126" s="997"/>
      <c r="E126" s="997"/>
      <c r="F126" s="997"/>
      <c r="G126" s="237">
        <v>1</v>
      </c>
      <c r="H126" s="492" t="s">
        <v>435</v>
      </c>
    </row>
    <row r="127" spans="1:8">
      <c r="A127" s="481"/>
      <c r="B127" s="481"/>
      <c r="C127" s="481"/>
      <c r="D127" s="481"/>
      <c r="E127" s="481"/>
      <c r="F127" s="481"/>
      <c r="G127" s="238"/>
      <c r="H127" s="492"/>
    </row>
    <row r="128" spans="1:8">
      <c r="A128" s="1000" t="s">
        <v>379</v>
      </c>
      <c r="B128" s="1000"/>
      <c r="C128" s="1000"/>
      <c r="D128" s="1000"/>
      <c r="E128" s="1000"/>
      <c r="F128" s="1000"/>
      <c r="G128" s="503"/>
      <c r="H128" s="238"/>
    </row>
    <row r="129" spans="1:8" ht="16.2">
      <c r="A129" s="998" t="s">
        <v>380</v>
      </c>
      <c r="B129" s="998"/>
      <c r="C129" s="998"/>
      <c r="D129" s="998"/>
      <c r="E129" s="492">
        <f>SUM(E130:E135)</f>
        <v>21</v>
      </c>
      <c r="F129" s="492" t="s">
        <v>357</v>
      </c>
      <c r="G129" s="240">
        <f>E129/25</f>
        <v>0.84</v>
      </c>
      <c r="H129" s="492" t="s">
        <v>435</v>
      </c>
    </row>
    <row r="130" spans="1:8" ht="17.399999999999999" customHeight="1">
      <c r="A130" s="205" t="s">
        <v>12</v>
      </c>
      <c r="B130" s="997" t="s">
        <v>14</v>
      </c>
      <c r="C130" s="997"/>
      <c r="D130" s="997"/>
      <c r="E130" s="492">
        <v>9</v>
      </c>
      <c r="F130" s="492" t="s">
        <v>357</v>
      </c>
      <c r="G130" s="219"/>
      <c r="H130" s="493"/>
    </row>
    <row r="131" spans="1:8" ht="17.399999999999999" customHeight="1">
      <c r="A131" s="205"/>
      <c r="B131" s="997" t="s">
        <v>381</v>
      </c>
      <c r="C131" s="997"/>
      <c r="D131" s="997"/>
      <c r="E131" s="492">
        <v>9</v>
      </c>
      <c r="F131" s="492" t="s">
        <v>357</v>
      </c>
      <c r="G131" s="219"/>
      <c r="H131" s="493"/>
    </row>
    <row r="132" spans="1:8" ht="17.399999999999999" customHeight="1">
      <c r="A132" s="205"/>
      <c r="B132" s="997" t="s">
        <v>382</v>
      </c>
      <c r="C132" s="997"/>
      <c r="D132" s="997"/>
      <c r="E132" s="492">
        <v>2</v>
      </c>
      <c r="F132" s="492" t="s">
        <v>357</v>
      </c>
      <c r="G132" s="219"/>
      <c r="H132" s="493"/>
    </row>
    <row r="133" spans="1:8" ht="17.399999999999999" customHeight="1">
      <c r="A133" s="205"/>
      <c r="B133" s="997" t="s">
        <v>383</v>
      </c>
      <c r="C133" s="997"/>
      <c r="D133" s="997"/>
      <c r="E133" s="492">
        <v>0</v>
      </c>
      <c r="F133" s="492" t="s">
        <v>357</v>
      </c>
      <c r="G133" s="219"/>
      <c r="H133" s="493"/>
    </row>
    <row r="134" spans="1:8" ht="17.399999999999999" customHeight="1">
      <c r="A134" s="205"/>
      <c r="B134" s="997" t="s">
        <v>384</v>
      </c>
      <c r="C134" s="997"/>
      <c r="D134" s="997"/>
      <c r="E134" s="492">
        <v>0</v>
      </c>
      <c r="F134" s="492" t="s">
        <v>357</v>
      </c>
      <c r="G134" s="219"/>
      <c r="H134" s="493"/>
    </row>
    <row r="135" spans="1:8" ht="17.399999999999999" customHeight="1">
      <c r="A135" s="205"/>
      <c r="B135" s="997" t="s">
        <v>385</v>
      </c>
      <c r="C135" s="997"/>
      <c r="D135" s="997"/>
      <c r="E135" s="492">
        <v>1</v>
      </c>
      <c r="F135" s="492" t="s">
        <v>357</v>
      </c>
      <c r="G135" s="219"/>
      <c r="H135" s="493"/>
    </row>
    <row r="136" spans="1:8" ht="30" customHeight="1">
      <c r="A136" s="998" t="s">
        <v>386</v>
      </c>
      <c r="B136" s="998"/>
      <c r="C136" s="998"/>
      <c r="D136" s="998"/>
      <c r="E136" s="492">
        <v>0</v>
      </c>
      <c r="F136" s="492" t="s">
        <v>357</v>
      </c>
      <c r="G136" s="240">
        <v>0</v>
      </c>
      <c r="H136" s="492" t="s">
        <v>435</v>
      </c>
    </row>
    <row r="137" spans="1:8" ht="17.399999999999999" customHeight="1">
      <c r="A137" s="997" t="s">
        <v>387</v>
      </c>
      <c r="B137" s="997"/>
      <c r="C137" s="997"/>
      <c r="D137" s="997"/>
      <c r="E137" s="492">
        <f>G137*25</f>
        <v>5</v>
      </c>
      <c r="F137" s="492" t="s">
        <v>357</v>
      </c>
      <c r="G137" s="240">
        <v>0.2</v>
      </c>
      <c r="H137" s="492" t="s">
        <v>435</v>
      </c>
    </row>
    <row r="138" spans="1:8">
      <c r="A138" s="205"/>
      <c r="B138" s="205"/>
      <c r="C138" s="205"/>
      <c r="D138" s="205"/>
      <c r="E138" s="205"/>
      <c r="F138" s="205"/>
      <c r="G138" s="205"/>
      <c r="H138" s="205"/>
    </row>
    <row r="139" spans="1:8">
      <c r="A139" s="1045" t="s">
        <v>326</v>
      </c>
      <c r="B139" s="1045"/>
      <c r="C139" s="1045"/>
      <c r="D139" s="1045"/>
      <c r="E139" s="1045"/>
      <c r="F139" s="1045"/>
      <c r="G139" s="1045"/>
      <c r="H139" s="1045"/>
    </row>
    <row r="140" spans="1:8">
      <c r="A140" s="205"/>
      <c r="B140" s="205"/>
      <c r="C140" s="205"/>
      <c r="D140" s="205"/>
      <c r="E140" s="205"/>
      <c r="F140" s="205"/>
      <c r="G140" s="205"/>
      <c r="H140" s="205"/>
    </row>
    <row r="141" spans="1:8">
      <c r="A141" s="291" t="s">
        <v>327</v>
      </c>
      <c r="B141" s="205"/>
      <c r="C141" s="205"/>
      <c r="D141" s="205"/>
      <c r="E141" s="205"/>
      <c r="F141" s="205"/>
      <c r="G141" s="205"/>
      <c r="H141" s="205"/>
    </row>
    <row r="142" spans="1:8" ht="17.399999999999999" customHeight="1">
      <c r="A142" s="1017" t="s">
        <v>3005</v>
      </c>
      <c r="B142" s="1017"/>
      <c r="C142" s="1017"/>
      <c r="D142" s="1017"/>
      <c r="E142" s="1017"/>
      <c r="F142" s="1017"/>
      <c r="G142" s="1017"/>
      <c r="H142" s="1017"/>
    </row>
    <row r="143" spans="1:8" ht="17.399999999999999" customHeight="1">
      <c r="A143" s="1006" t="s">
        <v>10</v>
      </c>
      <c r="B143" s="1040"/>
      <c r="C143" s="1040"/>
      <c r="D143" s="1040">
        <v>1</v>
      </c>
      <c r="E143" s="1040"/>
      <c r="F143" s="1040"/>
      <c r="G143" s="1040"/>
      <c r="H143" s="1041"/>
    </row>
    <row r="144" spans="1:8" ht="17.399999999999999" customHeight="1">
      <c r="A144" s="1006" t="s">
        <v>9</v>
      </c>
      <c r="B144" s="1040"/>
      <c r="C144" s="1040"/>
      <c r="D144" s="1005" t="s">
        <v>2764</v>
      </c>
      <c r="E144" s="1005"/>
      <c r="F144" s="1005"/>
      <c r="G144" s="1005"/>
      <c r="H144" s="1044"/>
    </row>
    <row r="145" spans="1:8" ht="17.399999999999999" customHeight="1">
      <c r="A145" s="1006" t="s">
        <v>13</v>
      </c>
      <c r="B145" s="1040"/>
      <c r="C145" s="1040"/>
      <c r="D145" s="1002" t="s">
        <v>329</v>
      </c>
      <c r="E145" s="1002"/>
      <c r="F145" s="1002"/>
      <c r="G145" s="1002"/>
      <c r="H145" s="1003"/>
    </row>
    <row r="146" spans="1:8" ht="17.399999999999999" customHeight="1">
      <c r="A146" s="1006" t="s">
        <v>330</v>
      </c>
      <c r="B146" s="1040"/>
      <c r="C146" s="1040"/>
      <c r="D146" s="1002" t="s">
        <v>553</v>
      </c>
      <c r="E146" s="1002"/>
      <c r="F146" s="1002"/>
      <c r="G146" s="1002"/>
      <c r="H146" s="1003"/>
    </row>
    <row r="147" spans="1:8">
      <c r="A147" s="205"/>
      <c r="B147" s="205"/>
      <c r="C147" s="205"/>
      <c r="D147" s="205"/>
      <c r="E147" s="205"/>
      <c r="F147" s="205"/>
      <c r="G147" s="205"/>
      <c r="H147" s="205"/>
    </row>
    <row r="148" spans="1:8">
      <c r="A148" s="1038" t="s">
        <v>138</v>
      </c>
      <c r="B148" s="1038"/>
      <c r="C148" s="1038"/>
      <c r="D148" s="1038"/>
      <c r="E148" s="1038"/>
      <c r="F148" s="1038"/>
      <c r="G148" s="1038"/>
      <c r="H148" s="1038"/>
    </row>
    <row r="149" spans="1:8" ht="17.399999999999999" customHeight="1">
      <c r="A149" s="779" t="s">
        <v>2916</v>
      </c>
      <c r="B149" s="779"/>
      <c r="C149" s="779"/>
      <c r="D149" s="779"/>
      <c r="E149" s="779"/>
      <c r="F149" s="779"/>
      <c r="G149" s="779"/>
      <c r="H149" s="779"/>
    </row>
    <row r="150" spans="1:8" ht="17.399999999999999" customHeight="1">
      <c r="A150" s="1006" t="s">
        <v>277</v>
      </c>
      <c r="B150" s="1040"/>
      <c r="C150" s="1040"/>
      <c r="D150" s="1040"/>
      <c r="E150" s="1040" t="s">
        <v>139</v>
      </c>
      <c r="F150" s="1040"/>
      <c r="G150" s="1040"/>
      <c r="H150" s="1041"/>
    </row>
    <row r="151" spans="1:8" ht="17.399999999999999" customHeight="1">
      <c r="A151" s="1006" t="s">
        <v>332</v>
      </c>
      <c r="B151" s="1040"/>
      <c r="C151" s="1040"/>
      <c r="D151" s="1040"/>
      <c r="E151" s="1040" t="s">
        <v>333</v>
      </c>
      <c r="F151" s="1040"/>
      <c r="G151" s="1040"/>
      <c r="H151" s="1041"/>
    </row>
    <row r="152" spans="1:8" ht="17.399999999999999" customHeight="1">
      <c r="A152" s="1006" t="s">
        <v>334</v>
      </c>
      <c r="B152" s="1040"/>
      <c r="C152" s="1040"/>
      <c r="D152" s="1040"/>
      <c r="E152" s="1042" t="s">
        <v>946</v>
      </c>
      <c r="F152" s="1042"/>
      <c r="G152" s="1042"/>
      <c r="H152" s="1043"/>
    </row>
    <row r="153" spans="1:8" ht="17.399999999999999" customHeight="1">
      <c r="A153" s="1006" t="s">
        <v>282</v>
      </c>
      <c r="B153" s="1040"/>
      <c r="C153" s="1040"/>
      <c r="D153" s="1040"/>
      <c r="E153" s="1040" t="s">
        <v>283</v>
      </c>
      <c r="F153" s="1040"/>
      <c r="G153" s="1040"/>
      <c r="H153" s="1041"/>
    </row>
    <row r="154" spans="1:8">
      <c r="A154" s="205"/>
      <c r="B154" s="205"/>
      <c r="C154" s="205"/>
      <c r="D154" s="205"/>
      <c r="E154" s="205"/>
      <c r="F154" s="205"/>
      <c r="G154" s="205"/>
      <c r="H154" s="205"/>
    </row>
    <row r="155" spans="1:8">
      <c r="A155" s="1038" t="s">
        <v>336</v>
      </c>
      <c r="B155" s="1038"/>
      <c r="C155" s="1038"/>
      <c r="D155" s="1038"/>
      <c r="E155" s="1038"/>
      <c r="F155" s="1038"/>
      <c r="G155" s="1038"/>
      <c r="H155" s="1038"/>
    </row>
    <row r="156" spans="1:8" ht="33.6" customHeight="1">
      <c r="A156" s="998" t="s">
        <v>337</v>
      </c>
      <c r="B156" s="998"/>
      <c r="C156" s="1027" t="s">
        <v>2765</v>
      </c>
      <c r="D156" s="1027"/>
      <c r="E156" s="1027"/>
      <c r="F156" s="1027"/>
      <c r="G156" s="1027"/>
      <c r="H156" s="1019"/>
    </row>
    <row r="157" spans="1:8">
      <c r="A157" s="205"/>
      <c r="B157" s="205"/>
      <c r="C157" s="205"/>
      <c r="D157" s="205"/>
      <c r="E157" s="205"/>
      <c r="F157" s="205"/>
      <c r="G157" s="205"/>
      <c r="H157" s="205"/>
    </row>
    <row r="158" spans="1:8">
      <c r="A158" s="1039" t="s">
        <v>339</v>
      </c>
      <c r="B158" s="1039"/>
      <c r="C158" s="1039"/>
      <c r="D158" s="1039"/>
      <c r="E158" s="205"/>
      <c r="F158" s="205"/>
      <c r="G158" s="205"/>
      <c r="H158" s="205"/>
    </row>
    <row r="159" spans="1:8">
      <c r="A159" s="1024" t="s">
        <v>141</v>
      </c>
      <c r="B159" s="1025" t="s">
        <v>142</v>
      </c>
      <c r="C159" s="1025"/>
      <c r="D159" s="1025"/>
      <c r="E159" s="1025"/>
      <c r="F159" s="1025"/>
      <c r="G159" s="1025" t="s">
        <v>340</v>
      </c>
      <c r="H159" s="1026"/>
    </row>
    <row r="160" spans="1:8" ht="27.6">
      <c r="A160" s="1024"/>
      <c r="B160" s="1025"/>
      <c r="C160" s="1025"/>
      <c r="D160" s="1025"/>
      <c r="E160" s="1025"/>
      <c r="F160" s="1025"/>
      <c r="G160" s="485" t="s">
        <v>341</v>
      </c>
      <c r="H160" s="486" t="s">
        <v>145</v>
      </c>
    </row>
    <row r="161" spans="1:8">
      <c r="A161" s="1024" t="s">
        <v>146</v>
      </c>
      <c r="B161" s="1025"/>
      <c r="C161" s="1025"/>
      <c r="D161" s="1025"/>
      <c r="E161" s="1025"/>
      <c r="F161" s="1025"/>
      <c r="G161" s="1025"/>
      <c r="H161" s="1026"/>
    </row>
    <row r="162" spans="1:8" ht="32.4" customHeight="1">
      <c r="A162" s="467" t="s">
        <v>2798</v>
      </c>
      <c r="B162" s="791" t="s">
        <v>2799</v>
      </c>
      <c r="C162" s="791"/>
      <c r="D162" s="791"/>
      <c r="E162" s="791"/>
      <c r="F162" s="791"/>
      <c r="G162" s="498" t="s">
        <v>180</v>
      </c>
      <c r="H162" s="241" t="s">
        <v>173</v>
      </c>
    </row>
    <row r="163" spans="1:8" ht="18.600000000000001" customHeight="1">
      <c r="A163" s="1024" t="s">
        <v>255</v>
      </c>
      <c r="B163" s="1025"/>
      <c r="C163" s="1025"/>
      <c r="D163" s="1025"/>
      <c r="E163" s="1025"/>
      <c r="F163" s="1025"/>
      <c r="G163" s="1025"/>
      <c r="H163" s="1026"/>
    </row>
    <row r="164" spans="1:8">
      <c r="A164" s="467"/>
      <c r="B164" s="1027"/>
      <c r="C164" s="1027"/>
      <c r="D164" s="1027"/>
      <c r="E164" s="1027"/>
      <c r="F164" s="1027"/>
      <c r="G164" s="485"/>
      <c r="H164" s="241"/>
    </row>
    <row r="165" spans="1:8" ht="21" customHeight="1">
      <c r="A165" s="1024" t="s">
        <v>352</v>
      </c>
      <c r="B165" s="1025"/>
      <c r="C165" s="1025"/>
      <c r="D165" s="1025"/>
      <c r="E165" s="1025"/>
      <c r="F165" s="1025"/>
      <c r="G165" s="1025"/>
      <c r="H165" s="1026"/>
    </row>
    <row r="166" spans="1:8" ht="33.75" customHeight="1">
      <c r="A166" s="484" t="s">
        <v>2800</v>
      </c>
      <c r="B166" s="1019" t="s">
        <v>3006</v>
      </c>
      <c r="C166" s="998"/>
      <c r="D166" s="998"/>
      <c r="E166" s="998"/>
      <c r="F166" s="1053"/>
      <c r="G166" s="498" t="s">
        <v>239</v>
      </c>
      <c r="H166" s="486" t="s">
        <v>173</v>
      </c>
    </row>
    <row r="167" spans="1:8" ht="32.4" customHeight="1">
      <c r="A167" s="484" t="s">
        <v>3007</v>
      </c>
      <c r="B167" s="1027" t="s">
        <v>3008</v>
      </c>
      <c r="C167" s="1027"/>
      <c r="D167" s="1027"/>
      <c r="E167" s="1027"/>
      <c r="F167" s="1027"/>
      <c r="G167" s="498" t="s">
        <v>244</v>
      </c>
      <c r="H167" s="241" t="s">
        <v>173</v>
      </c>
    </row>
    <row r="168" spans="1:8">
      <c r="A168" s="205"/>
      <c r="B168" s="205"/>
      <c r="C168" s="205"/>
      <c r="D168" s="205"/>
      <c r="E168" s="205"/>
      <c r="F168" s="205"/>
      <c r="G168" s="205"/>
      <c r="H168" s="205"/>
    </row>
    <row r="169" spans="1:8">
      <c r="A169" s="291" t="s">
        <v>355</v>
      </c>
      <c r="B169" s="205"/>
      <c r="C169" s="205"/>
      <c r="D169" s="205"/>
      <c r="E169" s="205"/>
      <c r="F169" s="205"/>
      <c r="G169" s="205"/>
      <c r="H169" s="205"/>
    </row>
    <row r="170" spans="1:8">
      <c r="A170" s="1031" t="s">
        <v>356</v>
      </c>
      <c r="B170" s="1031"/>
      <c r="C170" s="1031"/>
      <c r="D170" s="1031"/>
      <c r="E170" s="1031"/>
      <c r="F170" s="1031"/>
      <c r="G170" s="242">
        <v>9</v>
      </c>
      <c r="H170" s="482" t="s">
        <v>357</v>
      </c>
    </row>
    <row r="171" spans="1:8" ht="20.100000000000001" customHeight="1">
      <c r="A171" s="1020" t="s">
        <v>358</v>
      </c>
      <c r="B171" s="1040" t="s">
        <v>2801</v>
      </c>
      <c r="C171" s="1040"/>
      <c r="D171" s="1040"/>
      <c r="E171" s="1040"/>
      <c r="F171" s="1040"/>
      <c r="G171" s="1040"/>
      <c r="H171" s="1041"/>
    </row>
    <row r="172" spans="1:8" ht="20.100000000000001" customHeight="1">
      <c r="A172" s="1021"/>
      <c r="B172" s="1027" t="s">
        <v>2802</v>
      </c>
      <c r="C172" s="1027"/>
      <c r="D172" s="1027"/>
      <c r="E172" s="1027"/>
      <c r="F172" s="1027"/>
      <c r="G172" s="1027"/>
      <c r="H172" s="1019"/>
    </row>
    <row r="173" spans="1:8" ht="20.100000000000001" customHeight="1">
      <c r="A173" s="1021"/>
      <c r="B173" s="1027" t="s">
        <v>2803</v>
      </c>
      <c r="C173" s="1027"/>
      <c r="D173" s="1027"/>
      <c r="E173" s="1027"/>
      <c r="F173" s="1027"/>
      <c r="G173" s="1027"/>
      <c r="H173" s="1019"/>
    </row>
    <row r="174" spans="1:8" ht="20.100000000000001" customHeight="1">
      <c r="A174" s="1021"/>
      <c r="B174" s="1027" t="s">
        <v>2804</v>
      </c>
      <c r="C174" s="1027"/>
      <c r="D174" s="1027"/>
      <c r="E174" s="1027"/>
      <c r="F174" s="1027"/>
      <c r="G174" s="1027"/>
      <c r="H174" s="1019"/>
    </row>
    <row r="175" spans="1:8" ht="21.9" customHeight="1">
      <c r="A175" s="1001" t="s">
        <v>366</v>
      </c>
      <c r="B175" s="1002"/>
      <c r="C175" s="1002"/>
      <c r="D175" s="1002" t="s">
        <v>3009</v>
      </c>
      <c r="E175" s="1002"/>
      <c r="F175" s="1002"/>
      <c r="G175" s="1002"/>
      <c r="H175" s="1003"/>
    </row>
    <row r="176" spans="1:8" ht="48.6" customHeight="1">
      <c r="A176" s="1004" t="s">
        <v>367</v>
      </c>
      <c r="B176" s="1005"/>
      <c r="C176" s="1005"/>
      <c r="D176" s="1019" t="s">
        <v>2774</v>
      </c>
      <c r="E176" s="998"/>
      <c r="F176" s="998"/>
      <c r="G176" s="998"/>
      <c r="H176" s="998"/>
    </row>
    <row r="177" spans="1:8">
      <c r="A177" s="795" t="s">
        <v>368</v>
      </c>
      <c r="B177" s="795"/>
      <c r="C177" s="795"/>
      <c r="D177" s="795"/>
      <c r="E177" s="795"/>
      <c r="F177" s="795"/>
      <c r="G177" s="242">
        <v>9</v>
      </c>
      <c r="H177" s="482" t="s">
        <v>357</v>
      </c>
    </row>
    <row r="178" spans="1:8" ht="20.100000000000001" customHeight="1">
      <c r="A178" s="1020" t="s">
        <v>358</v>
      </c>
      <c r="B178" s="1007" t="s">
        <v>3010</v>
      </c>
      <c r="C178" s="1008"/>
      <c r="D178" s="1008"/>
      <c r="E178" s="1008"/>
      <c r="F178" s="1008"/>
      <c r="G178" s="1008"/>
      <c r="H178" s="1008"/>
    </row>
    <row r="179" spans="1:8" ht="20.100000000000001" customHeight="1">
      <c r="A179" s="1021"/>
      <c r="B179" s="1022" t="s">
        <v>3011</v>
      </c>
      <c r="C179" s="1023"/>
      <c r="D179" s="1023"/>
      <c r="E179" s="1023"/>
      <c r="F179" s="1023"/>
      <c r="G179" s="1023"/>
      <c r="H179" s="1023"/>
    </row>
    <row r="180" spans="1:8" ht="20.100000000000001" customHeight="1">
      <c r="A180" s="1021"/>
      <c r="B180" s="1022" t="s">
        <v>3012</v>
      </c>
      <c r="C180" s="1023"/>
      <c r="D180" s="1023"/>
      <c r="E180" s="1023"/>
      <c r="F180" s="1023"/>
      <c r="G180" s="1023"/>
      <c r="H180" s="1023"/>
    </row>
    <row r="181" spans="1:8" ht="20.100000000000001" customHeight="1">
      <c r="A181" s="1021"/>
      <c r="B181" s="1022" t="s">
        <v>3013</v>
      </c>
      <c r="C181" s="1023"/>
      <c r="D181" s="1023"/>
      <c r="E181" s="1023"/>
      <c r="F181" s="1023"/>
      <c r="G181" s="1023"/>
      <c r="H181" s="1023"/>
    </row>
    <row r="182" spans="1:8" ht="20.100000000000001" customHeight="1">
      <c r="A182" s="1021"/>
      <c r="B182" s="1022" t="s">
        <v>2805</v>
      </c>
      <c r="C182" s="1023"/>
      <c r="D182" s="1023"/>
      <c r="E182" s="1023"/>
      <c r="F182" s="1023"/>
      <c r="G182" s="1023"/>
      <c r="H182" s="1023"/>
    </row>
    <row r="183" spans="1:8" ht="20.100000000000001" customHeight="1">
      <c r="A183" s="1021"/>
      <c r="B183" s="1011" t="s">
        <v>3014</v>
      </c>
      <c r="C183" s="1012"/>
      <c r="D183" s="1012"/>
      <c r="E183" s="1012"/>
      <c r="F183" s="1012"/>
      <c r="G183" s="1012"/>
      <c r="H183" s="1012"/>
    </row>
    <row r="184" spans="1:8" ht="21.9" customHeight="1">
      <c r="A184" s="1001" t="s">
        <v>366</v>
      </c>
      <c r="B184" s="1002"/>
      <c r="C184" s="1002"/>
      <c r="D184" s="1002" t="s">
        <v>3015</v>
      </c>
      <c r="E184" s="1002"/>
      <c r="F184" s="1002"/>
      <c r="G184" s="1002"/>
      <c r="H184" s="1003"/>
    </row>
    <row r="185" spans="1:8" ht="37.5" customHeight="1">
      <c r="A185" s="1004" t="s">
        <v>367</v>
      </c>
      <c r="B185" s="1005"/>
      <c r="C185" s="1005"/>
      <c r="D185" s="792" t="s">
        <v>2778</v>
      </c>
      <c r="E185" s="790"/>
      <c r="F185" s="790"/>
      <c r="G185" s="790"/>
      <c r="H185" s="790"/>
    </row>
    <row r="186" spans="1:8">
      <c r="A186" s="205"/>
      <c r="B186" s="205"/>
      <c r="C186" s="205"/>
      <c r="D186" s="205"/>
      <c r="E186" s="205"/>
      <c r="F186" s="205"/>
      <c r="G186" s="205"/>
      <c r="H186" s="205"/>
    </row>
    <row r="187" spans="1:8">
      <c r="A187" s="291" t="s">
        <v>369</v>
      </c>
      <c r="B187" s="205"/>
      <c r="C187" s="205"/>
      <c r="D187" s="205"/>
      <c r="E187" s="205"/>
      <c r="F187" s="205"/>
      <c r="G187" s="205"/>
      <c r="H187" s="205"/>
    </row>
    <row r="188" spans="1:8" ht="33.75" customHeight="1">
      <c r="A188" s="997" t="s">
        <v>370</v>
      </c>
      <c r="B188" s="1006"/>
      <c r="C188" s="1019" t="s">
        <v>2806</v>
      </c>
      <c r="D188" s="998"/>
      <c r="E188" s="998"/>
      <c r="F188" s="998"/>
      <c r="G188" s="998"/>
      <c r="H188" s="998"/>
    </row>
    <row r="189" spans="1:8" ht="20.100000000000001" customHeight="1">
      <c r="A189" s="997"/>
      <c r="B189" s="1006"/>
      <c r="C189" s="1027" t="s">
        <v>2807</v>
      </c>
      <c r="D189" s="1027"/>
      <c r="E189" s="1027"/>
      <c r="F189" s="1027"/>
      <c r="G189" s="1027"/>
      <c r="H189" s="1019"/>
    </row>
    <row r="190" spans="1:8" ht="50.25" customHeight="1">
      <c r="A190" s="997"/>
      <c r="B190" s="1006"/>
      <c r="C190" s="1027" t="s">
        <v>2808</v>
      </c>
      <c r="D190" s="1027"/>
      <c r="E190" s="1027"/>
      <c r="F190" s="1027"/>
      <c r="G190" s="1027"/>
      <c r="H190" s="1019"/>
    </row>
    <row r="191" spans="1:8" ht="46.5" customHeight="1">
      <c r="A191" s="997" t="s">
        <v>373</v>
      </c>
      <c r="B191" s="1006"/>
      <c r="C191" s="1027" t="s">
        <v>2809</v>
      </c>
      <c r="D191" s="1027"/>
      <c r="E191" s="1027"/>
      <c r="F191" s="1027"/>
      <c r="G191" s="1027"/>
      <c r="H191" s="1019"/>
    </row>
    <row r="192" spans="1:8">
      <c r="A192" s="205"/>
      <c r="B192" s="205"/>
      <c r="C192" s="205"/>
      <c r="D192" s="205"/>
      <c r="E192" s="205"/>
      <c r="F192" s="205"/>
      <c r="G192" s="205"/>
      <c r="H192" s="205"/>
    </row>
    <row r="193" spans="1:8">
      <c r="A193" s="291" t="s">
        <v>375</v>
      </c>
      <c r="B193" s="291"/>
      <c r="C193" s="291"/>
      <c r="D193" s="291"/>
      <c r="E193" s="291"/>
      <c r="F193" s="291"/>
      <c r="G193" s="205"/>
      <c r="H193" s="205"/>
    </row>
    <row r="194" spans="1:8" ht="16.2">
      <c r="A194" s="997" t="s">
        <v>376</v>
      </c>
      <c r="B194" s="997"/>
      <c r="C194" s="997"/>
      <c r="D194" s="997"/>
      <c r="E194" s="997"/>
      <c r="F194" s="997"/>
      <c r="G194" s="237">
        <v>0</v>
      </c>
      <c r="H194" s="492" t="s">
        <v>435</v>
      </c>
    </row>
    <row r="195" spans="1:8" ht="16.2">
      <c r="A195" s="997" t="s">
        <v>378</v>
      </c>
      <c r="B195" s="997"/>
      <c r="C195" s="997"/>
      <c r="D195" s="997"/>
      <c r="E195" s="997"/>
      <c r="F195" s="997"/>
      <c r="G195" s="237">
        <v>1</v>
      </c>
      <c r="H195" s="492" t="s">
        <v>435</v>
      </c>
    </row>
    <row r="196" spans="1:8">
      <c r="A196" s="481"/>
      <c r="B196" s="481"/>
      <c r="C196" s="481"/>
      <c r="D196" s="481"/>
      <c r="E196" s="481"/>
      <c r="F196" s="481"/>
      <c r="G196" s="238"/>
      <c r="H196" s="492"/>
    </row>
    <row r="197" spans="1:8">
      <c r="A197" s="1000" t="s">
        <v>379</v>
      </c>
      <c r="B197" s="1000"/>
      <c r="C197" s="1000"/>
      <c r="D197" s="1000"/>
      <c r="E197" s="1000"/>
      <c r="F197" s="1000"/>
      <c r="G197" s="503"/>
      <c r="H197" s="238"/>
    </row>
    <row r="198" spans="1:8" ht="17.399999999999999" customHeight="1">
      <c r="A198" s="998" t="s">
        <v>380</v>
      </c>
      <c r="B198" s="998"/>
      <c r="C198" s="998"/>
      <c r="D198" s="998"/>
      <c r="E198" s="492">
        <f>SUM(E199:E204)</f>
        <v>21</v>
      </c>
      <c r="F198" s="492" t="s">
        <v>357</v>
      </c>
      <c r="G198" s="240">
        <f>E198/25</f>
        <v>0.84</v>
      </c>
      <c r="H198" s="492" t="s">
        <v>435</v>
      </c>
    </row>
    <row r="199" spans="1:8" ht="17.399999999999999" customHeight="1">
      <c r="A199" s="205" t="s">
        <v>12</v>
      </c>
      <c r="B199" s="997" t="s">
        <v>14</v>
      </c>
      <c r="C199" s="997"/>
      <c r="D199" s="997"/>
      <c r="E199" s="492">
        <v>9</v>
      </c>
      <c r="F199" s="492" t="s">
        <v>357</v>
      </c>
      <c r="G199" s="219"/>
      <c r="H199" s="493"/>
    </row>
    <row r="200" spans="1:8" ht="17.399999999999999" customHeight="1">
      <c r="A200" s="205"/>
      <c r="B200" s="997" t="s">
        <v>381</v>
      </c>
      <c r="C200" s="997"/>
      <c r="D200" s="997"/>
      <c r="E200" s="492">
        <v>9</v>
      </c>
      <c r="F200" s="492" t="s">
        <v>357</v>
      </c>
      <c r="G200" s="219"/>
      <c r="H200" s="493"/>
    </row>
    <row r="201" spans="1:8" ht="17.399999999999999" customHeight="1">
      <c r="A201" s="205"/>
      <c r="B201" s="997" t="s">
        <v>382</v>
      </c>
      <c r="C201" s="997"/>
      <c r="D201" s="997"/>
      <c r="E201" s="492">
        <v>2</v>
      </c>
      <c r="F201" s="492" t="s">
        <v>357</v>
      </c>
      <c r="G201" s="219"/>
      <c r="H201" s="493"/>
    </row>
    <row r="202" spans="1:8" ht="17.399999999999999" customHeight="1">
      <c r="A202" s="205"/>
      <c r="B202" s="997" t="s">
        <v>383</v>
      </c>
      <c r="C202" s="997"/>
      <c r="D202" s="997"/>
      <c r="E202" s="492">
        <v>0</v>
      </c>
      <c r="F202" s="492" t="s">
        <v>357</v>
      </c>
      <c r="G202" s="219"/>
      <c r="H202" s="493"/>
    </row>
    <row r="203" spans="1:8" ht="17.399999999999999" customHeight="1">
      <c r="A203" s="205"/>
      <c r="B203" s="997" t="s">
        <v>384</v>
      </c>
      <c r="C203" s="997"/>
      <c r="D203" s="997"/>
      <c r="E203" s="492">
        <v>0</v>
      </c>
      <c r="F203" s="492" t="s">
        <v>357</v>
      </c>
      <c r="G203" s="219"/>
      <c r="H203" s="493"/>
    </row>
    <row r="204" spans="1:8" ht="17.399999999999999" customHeight="1">
      <c r="A204" s="205"/>
      <c r="B204" s="997" t="s">
        <v>385</v>
      </c>
      <c r="C204" s="997"/>
      <c r="D204" s="997"/>
      <c r="E204" s="492">
        <v>1</v>
      </c>
      <c r="F204" s="492" t="s">
        <v>357</v>
      </c>
      <c r="G204" s="219"/>
      <c r="H204" s="493"/>
    </row>
    <row r="205" spans="1:8" ht="32.25" customHeight="1">
      <c r="A205" s="998" t="s">
        <v>386</v>
      </c>
      <c r="B205" s="998"/>
      <c r="C205" s="998"/>
      <c r="D205" s="998"/>
      <c r="E205" s="492">
        <v>0</v>
      </c>
      <c r="F205" s="492" t="s">
        <v>357</v>
      </c>
      <c r="G205" s="240">
        <v>0</v>
      </c>
      <c r="H205" s="492" t="s">
        <v>435</v>
      </c>
    </row>
    <row r="206" spans="1:8" ht="17.399999999999999" customHeight="1">
      <c r="A206" s="997" t="s">
        <v>387</v>
      </c>
      <c r="B206" s="997"/>
      <c r="C206" s="997"/>
      <c r="D206" s="997"/>
      <c r="E206" s="492">
        <f>G206*25</f>
        <v>5</v>
      </c>
      <c r="F206" s="492" t="s">
        <v>357</v>
      </c>
      <c r="G206" s="240">
        <v>0.2</v>
      </c>
      <c r="H206" s="492" t="s">
        <v>435</v>
      </c>
    </row>
    <row r="207" spans="1:8">
      <c r="A207" s="205"/>
      <c r="B207" s="205"/>
      <c r="C207" s="205"/>
      <c r="D207" s="205"/>
      <c r="E207" s="205"/>
      <c r="F207" s="205"/>
      <c r="G207" s="205"/>
      <c r="H207" s="205"/>
    </row>
    <row r="208" spans="1:8">
      <c r="A208" s="1045" t="s">
        <v>326</v>
      </c>
      <c r="B208" s="1045"/>
      <c r="C208" s="1045"/>
      <c r="D208" s="1045"/>
      <c r="E208" s="1045"/>
      <c r="F208" s="1045"/>
      <c r="G208" s="1045"/>
      <c r="H208" s="1045"/>
    </row>
    <row r="209" spans="1:8">
      <c r="A209" s="205"/>
      <c r="B209" s="205"/>
      <c r="C209" s="205"/>
      <c r="D209" s="205"/>
      <c r="E209" s="205"/>
      <c r="F209" s="205"/>
      <c r="G209" s="205"/>
      <c r="H209" s="205"/>
    </row>
    <row r="210" spans="1:8">
      <c r="A210" s="291" t="s">
        <v>327</v>
      </c>
      <c r="B210" s="205"/>
      <c r="C210" s="205"/>
      <c r="D210" s="205"/>
      <c r="E210" s="205"/>
      <c r="F210" s="205"/>
      <c r="G210" s="205"/>
      <c r="H210" s="205"/>
    </row>
    <row r="211" spans="1:8">
      <c r="A211" s="1017" t="s">
        <v>3016</v>
      </c>
      <c r="B211" s="1017"/>
      <c r="C211" s="1017"/>
      <c r="D211" s="1017"/>
      <c r="E211" s="1017"/>
      <c r="F211" s="1017"/>
      <c r="G211" s="1017"/>
      <c r="H211" s="1017"/>
    </row>
    <row r="212" spans="1:8">
      <c r="A212" s="1006" t="s">
        <v>10</v>
      </c>
      <c r="B212" s="1040"/>
      <c r="C212" s="1040"/>
      <c r="D212" s="1040">
        <v>1</v>
      </c>
      <c r="E212" s="1040"/>
      <c r="F212" s="1040"/>
      <c r="G212" s="1040"/>
      <c r="H212" s="1041"/>
    </row>
    <row r="213" spans="1:8">
      <c r="A213" s="1006" t="s">
        <v>9</v>
      </c>
      <c r="B213" s="1040"/>
      <c r="C213" s="1040"/>
      <c r="D213" s="1005" t="s">
        <v>2764</v>
      </c>
      <c r="E213" s="1005"/>
      <c r="F213" s="1005"/>
      <c r="G213" s="1005"/>
      <c r="H213" s="1044"/>
    </row>
    <row r="214" spans="1:8">
      <c r="A214" s="1006" t="s">
        <v>13</v>
      </c>
      <c r="B214" s="1040"/>
      <c r="C214" s="1040"/>
      <c r="D214" s="1002" t="s">
        <v>329</v>
      </c>
      <c r="E214" s="1002"/>
      <c r="F214" s="1002"/>
      <c r="G214" s="1002"/>
      <c r="H214" s="1003"/>
    </row>
    <row r="215" spans="1:8">
      <c r="A215" s="1006" t="s">
        <v>330</v>
      </c>
      <c r="B215" s="1040"/>
      <c r="C215" s="1040"/>
      <c r="D215" s="1002" t="s">
        <v>553</v>
      </c>
      <c r="E215" s="1002"/>
      <c r="F215" s="1002"/>
      <c r="G215" s="1002"/>
      <c r="H215" s="1003"/>
    </row>
    <row r="216" spans="1:8">
      <c r="A216" s="205"/>
      <c r="B216" s="205"/>
      <c r="C216" s="205"/>
      <c r="D216" s="205"/>
      <c r="E216" s="205"/>
      <c r="F216" s="205"/>
      <c r="G216" s="205"/>
      <c r="H216" s="205"/>
    </row>
    <row r="217" spans="1:8">
      <c r="A217" s="1038" t="s">
        <v>138</v>
      </c>
      <c r="B217" s="1038"/>
      <c r="C217" s="1038"/>
      <c r="D217" s="1038"/>
      <c r="E217" s="1038"/>
      <c r="F217" s="1038"/>
      <c r="G217" s="1038"/>
      <c r="H217" s="1038"/>
    </row>
    <row r="218" spans="1:8">
      <c r="A218" s="779" t="s">
        <v>2916</v>
      </c>
      <c r="B218" s="779"/>
      <c r="C218" s="779"/>
      <c r="D218" s="779"/>
      <c r="E218" s="779"/>
      <c r="F218" s="779"/>
      <c r="G218" s="779"/>
      <c r="H218" s="779"/>
    </row>
    <row r="219" spans="1:8">
      <c r="A219" s="1006" t="s">
        <v>277</v>
      </c>
      <c r="B219" s="1040"/>
      <c r="C219" s="1040"/>
      <c r="D219" s="1040"/>
      <c r="E219" s="1040" t="s">
        <v>139</v>
      </c>
      <c r="F219" s="1040"/>
      <c r="G219" s="1040"/>
      <c r="H219" s="1041"/>
    </row>
    <row r="220" spans="1:8">
      <c r="A220" s="1006" t="s">
        <v>332</v>
      </c>
      <c r="B220" s="1040"/>
      <c r="C220" s="1040"/>
      <c r="D220" s="1040"/>
      <c r="E220" s="1040" t="s">
        <v>333</v>
      </c>
      <c r="F220" s="1040"/>
      <c r="G220" s="1040"/>
      <c r="H220" s="1041"/>
    </row>
    <row r="221" spans="1:8">
      <c r="A221" s="1006" t="s">
        <v>334</v>
      </c>
      <c r="B221" s="1040"/>
      <c r="C221" s="1040"/>
      <c r="D221" s="1040"/>
      <c r="E221" s="1042" t="s">
        <v>946</v>
      </c>
      <c r="F221" s="1042"/>
      <c r="G221" s="1042"/>
      <c r="H221" s="1043"/>
    </row>
    <row r="222" spans="1:8">
      <c r="A222" s="1006" t="s">
        <v>282</v>
      </c>
      <c r="B222" s="1040"/>
      <c r="C222" s="1040"/>
      <c r="D222" s="1040"/>
      <c r="E222" s="1040" t="s">
        <v>283</v>
      </c>
      <c r="F222" s="1040"/>
      <c r="G222" s="1040"/>
      <c r="H222" s="1041"/>
    </row>
    <row r="223" spans="1:8">
      <c r="A223" s="205"/>
      <c r="B223" s="205"/>
      <c r="C223" s="205"/>
      <c r="D223" s="205"/>
      <c r="E223" s="205"/>
      <c r="F223" s="205"/>
      <c r="G223" s="205"/>
      <c r="H223" s="205"/>
    </row>
    <row r="224" spans="1:8">
      <c r="A224" s="1038" t="s">
        <v>336</v>
      </c>
      <c r="B224" s="1038"/>
      <c r="C224" s="1038"/>
      <c r="D224" s="1038"/>
      <c r="E224" s="1038"/>
      <c r="F224" s="1038"/>
      <c r="G224" s="1038"/>
      <c r="H224" s="1038"/>
    </row>
    <row r="225" spans="1:8" ht="48" customHeight="1">
      <c r="A225" s="998" t="s">
        <v>337</v>
      </c>
      <c r="B225" s="998"/>
      <c r="C225" s="1027" t="s">
        <v>2765</v>
      </c>
      <c r="D225" s="1027"/>
      <c r="E225" s="1027"/>
      <c r="F225" s="1027"/>
      <c r="G225" s="1027"/>
      <c r="H225" s="1019"/>
    </row>
    <row r="226" spans="1:8">
      <c r="A226" s="205"/>
      <c r="B226" s="205"/>
      <c r="C226" s="205"/>
      <c r="D226" s="205"/>
      <c r="E226" s="205"/>
      <c r="F226" s="205"/>
      <c r="G226" s="205"/>
      <c r="H226" s="205"/>
    </row>
    <row r="227" spans="1:8">
      <c r="A227" s="1039" t="s">
        <v>339</v>
      </c>
      <c r="B227" s="1039"/>
      <c r="C227" s="1039"/>
      <c r="D227" s="1039"/>
      <c r="E227" s="205"/>
      <c r="F227" s="205"/>
      <c r="G227" s="205"/>
      <c r="H227" s="205"/>
    </row>
    <row r="228" spans="1:8">
      <c r="A228" s="1024" t="s">
        <v>141</v>
      </c>
      <c r="B228" s="1025" t="s">
        <v>142</v>
      </c>
      <c r="C228" s="1025"/>
      <c r="D228" s="1025"/>
      <c r="E228" s="1025"/>
      <c r="F228" s="1025"/>
      <c r="G228" s="1025" t="s">
        <v>340</v>
      </c>
      <c r="H228" s="1026"/>
    </row>
    <row r="229" spans="1:8" ht="27.6">
      <c r="A229" s="1024"/>
      <c r="B229" s="1025"/>
      <c r="C229" s="1025"/>
      <c r="D229" s="1025"/>
      <c r="E229" s="1025"/>
      <c r="F229" s="1025"/>
      <c r="G229" s="485" t="s">
        <v>341</v>
      </c>
      <c r="H229" s="486" t="s">
        <v>145</v>
      </c>
    </row>
    <row r="230" spans="1:8">
      <c r="A230" s="1024" t="s">
        <v>146</v>
      </c>
      <c r="B230" s="1025"/>
      <c r="C230" s="1025"/>
      <c r="D230" s="1025"/>
      <c r="E230" s="1025"/>
      <c r="F230" s="1025"/>
      <c r="G230" s="1025"/>
      <c r="H230" s="1026"/>
    </row>
    <row r="231" spans="1:8" ht="20.100000000000001" customHeight="1">
      <c r="A231" s="467" t="s">
        <v>3017</v>
      </c>
      <c r="B231" s="791" t="s">
        <v>3018</v>
      </c>
      <c r="C231" s="791"/>
      <c r="D231" s="791"/>
      <c r="E231" s="791"/>
      <c r="F231" s="791"/>
      <c r="G231" s="498" t="s">
        <v>180</v>
      </c>
      <c r="H231" s="241" t="s">
        <v>173</v>
      </c>
    </row>
    <row r="232" spans="1:8">
      <c r="A232" s="1024" t="s">
        <v>255</v>
      </c>
      <c r="B232" s="1025"/>
      <c r="C232" s="1025"/>
      <c r="D232" s="1025"/>
      <c r="E232" s="1025"/>
      <c r="F232" s="1025"/>
      <c r="G232" s="1025"/>
      <c r="H232" s="1026"/>
    </row>
    <row r="233" spans="1:8">
      <c r="A233" s="467"/>
      <c r="B233" s="1027"/>
      <c r="C233" s="1027"/>
      <c r="D233" s="1027"/>
      <c r="E233" s="1027"/>
      <c r="F233" s="1027"/>
      <c r="G233" s="485"/>
      <c r="H233" s="241"/>
    </row>
    <row r="234" spans="1:8">
      <c r="A234" s="1024" t="s">
        <v>352</v>
      </c>
      <c r="B234" s="1025"/>
      <c r="C234" s="1025"/>
      <c r="D234" s="1025"/>
      <c r="E234" s="1025"/>
      <c r="F234" s="1025"/>
      <c r="G234" s="1025"/>
      <c r="H234" s="1026"/>
    </row>
    <row r="235" spans="1:8" ht="36.75" customHeight="1">
      <c r="A235" s="484" t="s">
        <v>3019</v>
      </c>
      <c r="B235" s="1028" t="s">
        <v>3020</v>
      </c>
      <c r="C235" s="1029"/>
      <c r="D235" s="1029"/>
      <c r="E235" s="1029"/>
      <c r="F235" s="1030"/>
      <c r="G235" s="498" t="s">
        <v>239</v>
      </c>
      <c r="H235" s="486" t="s">
        <v>173</v>
      </c>
    </row>
    <row r="236" spans="1:8" ht="36" customHeight="1">
      <c r="A236" s="484" t="s">
        <v>3021</v>
      </c>
      <c r="B236" s="1028" t="s">
        <v>3022</v>
      </c>
      <c r="C236" s="1029"/>
      <c r="D236" s="1029"/>
      <c r="E236" s="1029"/>
      <c r="F236" s="1030"/>
      <c r="G236" s="498" t="s">
        <v>244</v>
      </c>
      <c r="H236" s="241" t="s">
        <v>173</v>
      </c>
    </row>
    <row r="237" spans="1:8" ht="4.5" customHeight="1">
      <c r="A237" s="205"/>
      <c r="B237" s="205"/>
      <c r="C237" s="205"/>
      <c r="D237" s="205"/>
      <c r="E237" s="205"/>
      <c r="F237" s="205"/>
      <c r="G237" s="205"/>
      <c r="H237" s="205"/>
    </row>
    <row r="238" spans="1:8">
      <c r="A238" s="291" t="s">
        <v>355</v>
      </c>
      <c r="B238" s="205"/>
      <c r="C238" s="205"/>
      <c r="D238" s="205"/>
      <c r="E238" s="205"/>
      <c r="F238" s="205"/>
      <c r="G238" s="205"/>
      <c r="H238" s="205"/>
    </row>
    <row r="239" spans="1:8">
      <c r="A239" s="1031" t="s">
        <v>356</v>
      </c>
      <c r="B239" s="1031"/>
      <c r="C239" s="1031"/>
      <c r="D239" s="1031"/>
      <c r="E239" s="1031"/>
      <c r="F239" s="1031"/>
      <c r="G239" s="242">
        <v>9</v>
      </c>
      <c r="H239" s="482" t="s">
        <v>357</v>
      </c>
    </row>
    <row r="240" spans="1:8" ht="20.100000000000001" customHeight="1">
      <c r="A240" s="1020" t="s">
        <v>358</v>
      </c>
      <c r="B240" s="1032" t="s">
        <v>3023</v>
      </c>
      <c r="C240" s="1033"/>
      <c r="D240" s="1033"/>
      <c r="E240" s="1033"/>
      <c r="F240" s="1033"/>
      <c r="G240" s="1033"/>
      <c r="H240" s="1033"/>
    </row>
    <row r="241" spans="1:8" ht="20.100000000000001" customHeight="1">
      <c r="A241" s="1021"/>
      <c r="B241" s="1034" t="s">
        <v>3024</v>
      </c>
      <c r="C241" s="1035"/>
      <c r="D241" s="1035"/>
      <c r="E241" s="1035"/>
      <c r="F241" s="1035"/>
      <c r="G241" s="1035"/>
      <c r="H241" s="1035"/>
    </row>
    <row r="242" spans="1:8" ht="35.25" customHeight="1">
      <c r="A242" s="1021"/>
      <c r="B242" s="1034" t="s">
        <v>3025</v>
      </c>
      <c r="C242" s="1035"/>
      <c r="D242" s="1035"/>
      <c r="E242" s="1035"/>
      <c r="F242" s="1035"/>
      <c r="G242" s="1035"/>
      <c r="H242" s="1035"/>
    </row>
    <row r="243" spans="1:8" ht="31.5" customHeight="1">
      <c r="A243" s="1021"/>
      <c r="B243" s="1034" t="s">
        <v>3026</v>
      </c>
      <c r="C243" s="1035"/>
      <c r="D243" s="1035"/>
      <c r="E243" s="1035"/>
      <c r="F243" s="1035"/>
      <c r="G243" s="1035"/>
      <c r="H243" s="1035"/>
    </row>
    <row r="244" spans="1:8" ht="20.100000000000001" customHeight="1">
      <c r="A244" s="1021"/>
      <c r="B244" s="1034" t="s">
        <v>3027</v>
      </c>
      <c r="C244" s="1035"/>
      <c r="D244" s="1035"/>
      <c r="E244" s="1035"/>
      <c r="F244" s="1035"/>
      <c r="G244" s="1035"/>
      <c r="H244" s="1035"/>
    </row>
    <row r="245" spans="1:8" ht="20.100000000000001" customHeight="1">
      <c r="A245" s="1021"/>
      <c r="B245" s="1036" t="s">
        <v>3028</v>
      </c>
      <c r="C245" s="1037"/>
      <c r="D245" s="1037"/>
      <c r="E245" s="1037"/>
      <c r="F245" s="1037"/>
      <c r="G245" s="1037"/>
      <c r="H245" s="1037"/>
    </row>
    <row r="246" spans="1:8">
      <c r="A246" s="1001" t="s">
        <v>366</v>
      </c>
      <c r="B246" s="1002"/>
      <c r="C246" s="1002"/>
      <c r="D246" s="1002" t="s">
        <v>3029</v>
      </c>
      <c r="E246" s="1002"/>
      <c r="F246" s="1002"/>
      <c r="G246" s="1002"/>
      <c r="H246" s="1003"/>
    </row>
    <row r="247" spans="1:8" ht="54" customHeight="1">
      <c r="A247" s="1004" t="s">
        <v>367</v>
      </c>
      <c r="B247" s="1005"/>
      <c r="C247" s="1005"/>
      <c r="D247" s="1019" t="s">
        <v>2774</v>
      </c>
      <c r="E247" s="998"/>
      <c r="F247" s="998"/>
      <c r="G247" s="998"/>
      <c r="H247" s="998"/>
    </row>
    <row r="248" spans="1:8">
      <c r="A248" s="795" t="s">
        <v>368</v>
      </c>
      <c r="B248" s="795"/>
      <c r="C248" s="795"/>
      <c r="D248" s="795"/>
      <c r="E248" s="795"/>
      <c r="F248" s="795"/>
      <c r="G248" s="242">
        <v>9</v>
      </c>
      <c r="H248" s="482" t="s">
        <v>357</v>
      </c>
    </row>
    <row r="249" spans="1:8">
      <c r="A249" s="1020" t="s">
        <v>358</v>
      </c>
      <c r="B249" s="1007" t="s">
        <v>3030</v>
      </c>
      <c r="C249" s="1008"/>
      <c r="D249" s="1008"/>
      <c r="E249" s="1008"/>
      <c r="F249" s="1008"/>
      <c r="G249" s="1008"/>
      <c r="H249" s="1008"/>
    </row>
    <row r="250" spans="1:8">
      <c r="A250" s="1021"/>
      <c r="B250" s="1022" t="s">
        <v>3031</v>
      </c>
      <c r="C250" s="1023"/>
      <c r="D250" s="1023"/>
      <c r="E250" s="1023"/>
      <c r="F250" s="1023"/>
      <c r="G250" s="1023"/>
      <c r="H250" s="1023"/>
    </row>
    <row r="251" spans="1:8">
      <c r="A251" s="1021"/>
      <c r="B251" s="1022" t="s">
        <v>3032</v>
      </c>
      <c r="C251" s="1023"/>
      <c r="D251" s="1023"/>
      <c r="E251" s="1023"/>
      <c r="F251" s="1023"/>
      <c r="G251" s="1023"/>
      <c r="H251" s="1023"/>
    </row>
    <row r="252" spans="1:8">
      <c r="A252" s="1001" t="s">
        <v>366</v>
      </c>
      <c r="B252" s="1002"/>
      <c r="C252" s="1002"/>
      <c r="D252" s="1002" t="s">
        <v>3033</v>
      </c>
      <c r="E252" s="1002"/>
      <c r="F252" s="1002"/>
      <c r="G252" s="1002"/>
      <c r="H252" s="1003"/>
    </row>
    <row r="253" spans="1:8" ht="36.75" customHeight="1">
      <c r="A253" s="1004" t="s">
        <v>367</v>
      </c>
      <c r="B253" s="1005"/>
      <c r="C253" s="1005"/>
      <c r="D253" s="792" t="s">
        <v>2778</v>
      </c>
      <c r="E253" s="790"/>
      <c r="F253" s="790"/>
      <c r="G253" s="790"/>
      <c r="H253" s="790"/>
    </row>
    <row r="254" spans="1:8" hidden="1">
      <c r="A254" s="205"/>
      <c r="B254" s="205"/>
      <c r="C254" s="205"/>
      <c r="D254" s="205"/>
      <c r="E254" s="205"/>
      <c r="F254" s="205"/>
      <c r="G254" s="205"/>
      <c r="H254" s="205"/>
    </row>
    <row r="255" spans="1:8">
      <c r="A255" s="291" t="s">
        <v>369</v>
      </c>
      <c r="B255" s="205"/>
      <c r="C255" s="205"/>
      <c r="D255" s="205"/>
      <c r="E255" s="205"/>
      <c r="F255" s="205"/>
      <c r="G255" s="205"/>
      <c r="H255" s="205"/>
    </row>
    <row r="256" spans="1:8" ht="20.100000000000001" customHeight="1">
      <c r="A256" s="997" t="s">
        <v>370</v>
      </c>
      <c r="B256" s="1006"/>
      <c r="C256" s="1007" t="s">
        <v>3034</v>
      </c>
      <c r="D256" s="1008"/>
      <c r="E256" s="1008"/>
      <c r="F256" s="1008"/>
      <c r="G256" s="1008"/>
      <c r="H256" s="1008"/>
    </row>
    <row r="257" spans="1:8" ht="20.100000000000001" customHeight="1">
      <c r="A257" s="997"/>
      <c r="B257" s="1006"/>
      <c r="C257" s="1009" t="s">
        <v>3035</v>
      </c>
      <c r="D257" s="1010"/>
      <c r="E257" s="1010"/>
      <c r="F257" s="1010"/>
      <c r="G257" s="1010"/>
      <c r="H257" s="1010"/>
    </row>
    <row r="258" spans="1:8" ht="52.5" customHeight="1">
      <c r="A258" s="997"/>
      <c r="B258" s="1006"/>
      <c r="C258" s="1011" t="s">
        <v>3036</v>
      </c>
      <c r="D258" s="1012"/>
      <c r="E258" s="1012"/>
      <c r="F258" s="1012"/>
      <c r="G258" s="1012"/>
      <c r="H258" s="1012"/>
    </row>
    <row r="259" spans="1:8" ht="30.75" customHeight="1">
      <c r="A259" s="1013" t="s">
        <v>373</v>
      </c>
      <c r="B259" s="1014"/>
      <c r="C259" s="1007" t="s">
        <v>3037</v>
      </c>
      <c r="D259" s="1008"/>
      <c r="E259" s="1008"/>
      <c r="F259" s="1008"/>
      <c r="G259" s="1008"/>
      <c r="H259" s="1008"/>
    </row>
    <row r="260" spans="1:8" ht="16.5" customHeight="1">
      <c r="A260" s="1015"/>
      <c r="B260" s="1016"/>
      <c r="C260" s="1009" t="s">
        <v>3038</v>
      </c>
      <c r="D260" s="1010"/>
      <c r="E260" s="1010"/>
      <c r="F260" s="1010"/>
      <c r="G260" s="1010"/>
      <c r="H260" s="1010"/>
    </row>
    <row r="261" spans="1:8" ht="16.5" customHeight="1">
      <c r="A261" s="1017"/>
      <c r="B261" s="1018"/>
      <c r="C261" s="1011" t="s">
        <v>3039</v>
      </c>
      <c r="D261" s="1012"/>
      <c r="E261" s="1012"/>
      <c r="F261" s="1012"/>
      <c r="G261" s="1012"/>
      <c r="H261" s="1012"/>
    </row>
    <row r="262" spans="1:8">
      <c r="A262" s="205"/>
      <c r="B262" s="205"/>
      <c r="C262" s="205"/>
      <c r="D262" s="205"/>
      <c r="E262" s="205"/>
      <c r="F262" s="205"/>
      <c r="G262" s="205"/>
      <c r="H262" s="205"/>
    </row>
    <row r="263" spans="1:8">
      <c r="A263" s="291" t="s">
        <v>375</v>
      </c>
      <c r="B263" s="291"/>
      <c r="C263" s="291"/>
      <c r="D263" s="291"/>
      <c r="E263" s="291"/>
      <c r="F263" s="291"/>
      <c r="G263" s="205"/>
      <c r="H263" s="205"/>
    </row>
    <row r="264" spans="1:8" ht="16.2">
      <c r="A264" s="997" t="s">
        <v>376</v>
      </c>
      <c r="B264" s="997"/>
      <c r="C264" s="997"/>
      <c r="D264" s="997"/>
      <c r="E264" s="997"/>
      <c r="F264" s="997"/>
      <c r="G264" s="237">
        <v>0</v>
      </c>
      <c r="H264" s="492" t="s">
        <v>435</v>
      </c>
    </row>
    <row r="265" spans="1:8" ht="16.2">
      <c r="A265" s="997" t="s">
        <v>378</v>
      </c>
      <c r="B265" s="997"/>
      <c r="C265" s="997"/>
      <c r="D265" s="997"/>
      <c r="E265" s="997"/>
      <c r="F265" s="997"/>
      <c r="G265" s="237">
        <v>1</v>
      </c>
      <c r="H265" s="492" t="s">
        <v>435</v>
      </c>
    </row>
    <row r="266" spans="1:8">
      <c r="A266" s="481"/>
      <c r="B266" s="481"/>
      <c r="C266" s="481"/>
      <c r="D266" s="481"/>
      <c r="E266" s="481"/>
      <c r="F266" s="481"/>
      <c r="G266" s="238"/>
      <c r="H266" s="492"/>
    </row>
    <row r="267" spans="1:8">
      <c r="A267" s="1000" t="s">
        <v>379</v>
      </c>
      <c r="B267" s="1000"/>
      <c r="C267" s="1000"/>
      <c r="D267" s="1000"/>
      <c r="E267" s="1000"/>
      <c r="F267" s="1000"/>
      <c r="G267" s="503"/>
      <c r="H267" s="238"/>
    </row>
    <row r="268" spans="1:8" ht="16.2">
      <c r="A268" s="998" t="s">
        <v>380</v>
      </c>
      <c r="B268" s="998"/>
      <c r="C268" s="998"/>
      <c r="D268" s="998"/>
      <c r="E268" s="492">
        <f>SUM(E269:E274)</f>
        <v>21</v>
      </c>
      <c r="F268" s="492" t="s">
        <v>357</v>
      </c>
      <c r="G268" s="240">
        <f>E268/25</f>
        <v>0.84</v>
      </c>
      <c r="H268" s="492" t="s">
        <v>435</v>
      </c>
    </row>
    <row r="269" spans="1:8">
      <c r="A269" s="205" t="s">
        <v>12</v>
      </c>
      <c r="B269" s="997" t="s">
        <v>14</v>
      </c>
      <c r="C269" s="997"/>
      <c r="D269" s="997"/>
      <c r="E269" s="492">
        <v>9</v>
      </c>
      <c r="F269" s="492" t="s">
        <v>357</v>
      </c>
      <c r="G269" s="219"/>
      <c r="H269" s="493"/>
    </row>
    <row r="270" spans="1:8">
      <c r="A270" s="205"/>
      <c r="B270" s="997" t="s">
        <v>381</v>
      </c>
      <c r="C270" s="997"/>
      <c r="D270" s="997"/>
      <c r="E270" s="492">
        <v>9</v>
      </c>
      <c r="F270" s="492" t="s">
        <v>357</v>
      </c>
      <c r="G270" s="219"/>
      <c r="H270" s="493"/>
    </row>
    <row r="271" spans="1:8">
      <c r="A271" s="205"/>
      <c r="B271" s="997" t="s">
        <v>382</v>
      </c>
      <c r="C271" s="997"/>
      <c r="D271" s="997"/>
      <c r="E271" s="492">
        <v>2</v>
      </c>
      <c r="F271" s="492" t="s">
        <v>357</v>
      </c>
      <c r="G271" s="219"/>
      <c r="H271" s="493"/>
    </row>
    <row r="272" spans="1:8">
      <c r="A272" s="205"/>
      <c r="B272" s="997" t="s">
        <v>383</v>
      </c>
      <c r="C272" s="997"/>
      <c r="D272" s="997"/>
      <c r="E272" s="492">
        <v>0</v>
      </c>
      <c r="F272" s="492" t="s">
        <v>357</v>
      </c>
      <c r="G272" s="219"/>
      <c r="H272" s="493"/>
    </row>
    <row r="273" spans="1:8">
      <c r="A273" s="205"/>
      <c r="B273" s="997" t="s">
        <v>384</v>
      </c>
      <c r="C273" s="997"/>
      <c r="D273" s="997"/>
      <c r="E273" s="492">
        <v>0</v>
      </c>
      <c r="F273" s="492" t="s">
        <v>357</v>
      </c>
      <c r="G273" s="219"/>
      <c r="H273" s="493"/>
    </row>
    <row r="274" spans="1:8">
      <c r="A274" s="205"/>
      <c r="B274" s="997" t="s">
        <v>385</v>
      </c>
      <c r="C274" s="997"/>
      <c r="D274" s="997"/>
      <c r="E274" s="492">
        <v>1</v>
      </c>
      <c r="F274" s="492" t="s">
        <v>357</v>
      </c>
      <c r="G274" s="219"/>
      <c r="H274" s="493"/>
    </row>
    <row r="275" spans="1:8" ht="34.5" customHeight="1">
      <c r="A275" s="998" t="s">
        <v>386</v>
      </c>
      <c r="B275" s="998"/>
      <c r="C275" s="998"/>
      <c r="D275" s="998"/>
      <c r="E275" s="492">
        <v>0</v>
      </c>
      <c r="F275" s="492" t="s">
        <v>357</v>
      </c>
      <c r="G275" s="240">
        <v>0</v>
      </c>
      <c r="H275" s="492" t="s">
        <v>435</v>
      </c>
    </row>
    <row r="276" spans="1:8" ht="16.2">
      <c r="A276" s="997" t="s">
        <v>387</v>
      </c>
      <c r="B276" s="997"/>
      <c r="C276" s="997"/>
      <c r="D276" s="997"/>
      <c r="E276" s="492">
        <f>G276*25</f>
        <v>5</v>
      </c>
      <c r="F276" s="492" t="s">
        <v>357</v>
      </c>
      <c r="G276" s="240">
        <v>0.2</v>
      </c>
      <c r="H276" s="492" t="s">
        <v>435</v>
      </c>
    </row>
    <row r="278" spans="1:8">
      <c r="A278" s="279" t="s">
        <v>388</v>
      </c>
    </row>
    <row r="279" spans="1:8" ht="16.2">
      <c r="A279" s="999" t="s">
        <v>436</v>
      </c>
      <c r="B279" s="999"/>
      <c r="C279" s="999"/>
      <c r="D279" s="999"/>
      <c r="E279" s="999"/>
      <c r="F279" s="999"/>
      <c r="G279" s="999"/>
      <c r="H279" s="999"/>
    </row>
    <row r="280" spans="1:8">
      <c r="A280" s="279" t="s">
        <v>390</v>
      </c>
    </row>
    <row r="281" spans="1:8">
      <c r="A281" s="996" t="s">
        <v>391</v>
      </c>
      <c r="B281" s="996"/>
      <c r="C281" s="996"/>
      <c r="D281" s="996"/>
      <c r="E281" s="996"/>
      <c r="F281" s="996"/>
      <c r="G281" s="996"/>
      <c r="H281" s="996"/>
    </row>
    <row r="282" spans="1:8">
      <c r="A282" s="996"/>
      <c r="B282" s="996"/>
      <c r="C282" s="996"/>
      <c r="D282" s="996"/>
      <c r="E282" s="996"/>
      <c r="F282" s="996"/>
      <c r="G282" s="996"/>
      <c r="H282" s="996"/>
    </row>
    <row r="283" spans="1:8">
      <c r="A283" s="996"/>
      <c r="B283" s="996"/>
      <c r="C283" s="996"/>
      <c r="D283" s="996"/>
      <c r="E283" s="996"/>
      <c r="F283" s="996"/>
      <c r="G283" s="996"/>
      <c r="H283" s="996"/>
    </row>
  </sheetData>
  <mergeCells count="297">
    <mergeCell ref="B203:D203"/>
    <mergeCell ref="B204:D204"/>
    <mergeCell ref="A205:D205"/>
    <mergeCell ref="A206:D206"/>
    <mergeCell ref="A208:H208"/>
    <mergeCell ref="A184:C184"/>
    <mergeCell ref="D184:H184"/>
    <mergeCell ref="A185:C185"/>
    <mergeCell ref="A197:F197"/>
    <mergeCell ref="A198:D198"/>
    <mergeCell ref="B199:D199"/>
    <mergeCell ref="B200:D200"/>
    <mergeCell ref="B201:D201"/>
    <mergeCell ref="B202:D202"/>
    <mergeCell ref="D185:H185"/>
    <mergeCell ref="A188:B190"/>
    <mergeCell ref="C188:H188"/>
    <mergeCell ref="C189:H189"/>
    <mergeCell ref="C190:H190"/>
    <mergeCell ref="A191:B191"/>
    <mergeCell ref="C191:H191"/>
    <mergeCell ref="A194:F194"/>
    <mergeCell ref="A195:F195"/>
    <mergeCell ref="A175:C175"/>
    <mergeCell ref="D175:H175"/>
    <mergeCell ref="A176:C176"/>
    <mergeCell ref="D176:H176"/>
    <mergeCell ref="A177:F177"/>
    <mergeCell ref="A178:A183"/>
    <mergeCell ref="B178:H178"/>
    <mergeCell ref="B179:H179"/>
    <mergeCell ref="B180:H180"/>
    <mergeCell ref="B181:H181"/>
    <mergeCell ref="B182:H182"/>
    <mergeCell ref="B183:H183"/>
    <mergeCell ref="A161:H161"/>
    <mergeCell ref="B162:F162"/>
    <mergeCell ref="A163:H163"/>
    <mergeCell ref="B164:F164"/>
    <mergeCell ref="B171:H171"/>
    <mergeCell ref="A165:H165"/>
    <mergeCell ref="B166:F166"/>
    <mergeCell ref="B167:F167"/>
    <mergeCell ref="A170:F170"/>
    <mergeCell ref="A171:A174"/>
    <mergeCell ref="B172:H172"/>
    <mergeCell ref="B173:H173"/>
    <mergeCell ref="B174:H174"/>
    <mergeCell ref="A153:D153"/>
    <mergeCell ref="E153:H153"/>
    <mergeCell ref="A155:H155"/>
    <mergeCell ref="A156:B156"/>
    <mergeCell ref="C156:H156"/>
    <mergeCell ref="A158:D158"/>
    <mergeCell ref="A159:A160"/>
    <mergeCell ref="B159:F160"/>
    <mergeCell ref="G159:H159"/>
    <mergeCell ref="A146:C146"/>
    <mergeCell ref="D146:H146"/>
    <mergeCell ref="A148:H148"/>
    <mergeCell ref="A149:H149"/>
    <mergeCell ref="A150:D150"/>
    <mergeCell ref="E150:H150"/>
    <mergeCell ref="A151:D151"/>
    <mergeCell ref="E151:H151"/>
    <mergeCell ref="A152:D152"/>
    <mergeCell ref="E152:H152"/>
    <mergeCell ref="A137:D137"/>
    <mergeCell ref="A139:H139"/>
    <mergeCell ref="A143:C143"/>
    <mergeCell ref="D143:H143"/>
    <mergeCell ref="A144:C144"/>
    <mergeCell ref="D144:H144"/>
    <mergeCell ref="A142:H142"/>
    <mergeCell ref="A145:C145"/>
    <mergeCell ref="D145:H145"/>
    <mergeCell ref="B130:D130"/>
    <mergeCell ref="B131:D131"/>
    <mergeCell ref="B132:D132"/>
    <mergeCell ref="B133:D133"/>
    <mergeCell ref="A128:F128"/>
    <mergeCell ref="A129:D129"/>
    <mergeCell ref="B134:D134"/>
    <mergeCell ref="B135:D135"/>
    <mergeCell ref="A136:D136"/>
    <mergeCell ref="C120:H120"/>
    <mergeCell ref="A126:F126"/>
    <mergeCell ref="C119:H119"/>
    <mergeCell ref="A115:C115"/>
    <mergeCell ref="D115:H115"/>
    <mergeCell ref="A116:C116"/>
    <mergeCell ref="D116:H116"/>
    <mergeCell ref="A119:B121"/>
    <mergeCell ref="C121:H121"/>
    <mergeCell ref="A122:B122"/>
    <mergeCell ref="C122:H122"/>
    <mergeCell ref="A125:F125"/>
    <mergeCell ref="B112:H112"/>
    <mergeCell ref="B105:H105"/>
    <mergeCell ref="B106:H106"/>
    <mergeCell ref="A109:C109"/>
    <mergeCell ref="D109:H109"/>
    <mergeCell ref="A110:C110"/>
    <mergeCell ref="D110:H110"/>
    <mergeCell ref="A111:F111"/>
    <mergeCell ref="A112:A114"/>
    <mergeCell ref="B113:H113"/>
    <mergeCell ref="B114:H114"/>
    <mergeCell ref="A94:H94"/>
    <mergeCell ref="B95:F95"/>
    <mergeCell ref="A96:H96"/>
    <mergeCell ref="B97:F97"/>
    <mergeCell ref="B104:H104"/>
    <mergeCell ref="A98:H98"/>
    <mergeCell ref="B99:F99"/>
    <mergeCell ref="B100:F100"/>
    <mergeCell ref="A103:F103"/>
    <mergeCell ref="A104:A108"/>
    <mergeCell ref="B107:H107"/>
    <mergeCell ref="B108:H108"/>
    <mergeCell ref="A86:D86"/>
    <mergeCell ref="E86:H86"/>
    <mergeCell ref="A88:H88"/>
    <mergeCell ref="A89:B89"/>
    <mergeCell ref="C89:H89"/>
    <mergeCell ref="A91:D91"/>
    <mergeCell ref="A92:A93"/>
    <mergeCell ref="B92:F93"/>
    <mergeCell ref="G92:H92"/>
    <mergeCell ref="A79:C79"/>
    <mergeCell ref="D79:H79"/>
    <mergeCell ref="A81:H81"/>
    <mergeCell ref="A82:H82"/>
    <mergeCell ref="A83:D83"/>
    <mergeCell ref="E83:H83"/>
    <mergeCell ref="A84:D84"/>
    <mergeCell ref="E84:H84"/>
    <mergeCell ref="A85:D85"/>
    <mergeCell ref="E85:H85"/>
    <mergeCell ref="A69:D69"/>
    <mergeCell ref="A72:H72"/>
    <mergeCell ref="A76:C76"/>
    <mergeCell ref="D76:H76"/>
    <mergeCell ref="A77:C77"/>
    <mergeCell ref="D77:H77"/>
    <mergeCell ref="A75:H75"/>
    <mergeCell ref="A78:C78"/>
    <mergeCell ref="D78:H78"/>
    <mergeCell ref="B62:D62"/>
    <mergeCell ref="B63:D63"/>
    <mergeCell ref="B64:D64"/>
    <mergeCell ref="B65:D65"/>
    <mergeCell ref="A60:F60"/>
    <mergeCell ref="A61:D61"/>
    <mergeCell ref="B66:D66"/>
    <mergeCell ref="B67:D67"/>
    <mergeCell ref="A68:D68"/>
    <mergeCell ref="C52:H52"/>
    <mergeCell ref="A58:F58"/>
    <mergeCell ref="C51:H51"/>
    <mergeCell ref="A47:C47"/>
    <mergeCell ref="D47:H47"/>
    <mergeCell ref="A48:C48"/>
    <mergeCell ref="D48:H48"/>
    <mergeCell ref="A51:B53"/>
    <mergeCell ref="C53:H53"/>
    <mergeCell ref="A54:B54"/>
    <mergeCell ref="C54:H54"/>
    <mergeCell ref="A57:F57"/>
    <mergeCell ref="B27:F27"/>
    <mergeCell ref="A28:H28"/>
    <mergeCell ref="B29:F29"/>
    <mergeCell ref="B34:H34"/>
    <mergeCell ref="B35:H35"/>
    <mergeCell ref="B36:H36"/>
    <mergeCell ref="B37:H37"/>
    <mergeCell ref="B44:H44"/>
    <mergeCell ref="B38:H38"/>
    <mergeCell ref="A43:F43"/>
    <mergeCell ref="A44:A46"/>
    <mergeCell ref="B45:H45"/>
    <mergeCell ref="B46:H46"/>
    <mergeCell ref="B30:F30"/>
    <mergeCell ref="A33:F33"/>
    <mergeCell ref="A34:A40"/>
    <mergeCell ref="B39:H39"/>
    <mergeCell ref="B40:H40"/>
    <mergeCell ref="A41:C41"/>
    <mergeCell ref="D41:H41"/>
    <mergeCell ref="A42:C42"/>
    <mergeCell ref="D42:H42"/>
    <mergeCell ref="A15:D15"/>
    <mergeCell ref="E15:H15"/>
    <mergeCell ref="A8:C8"/>
    <mergeCell ref="D8:H8"/>
    <mergeCell ref="A9:C9"/>
    <mergeCell ref="D9:H9"/>
    <mergeCell ref="A11:H11"/>
    <mergeCell ref="A12:H12"/>
    <mergeCell ref="A22:A23"/>
    <mergeCell ref="B22:F23"/>
    <mergeCell ref="G22:H22"/>
    <mergeCell ref="A24:H24"/>
    <mergeCell ref="B25:F25"/>
    <mergeCell ref="A26:H26"/>
    <mergeCell ref="A16:D16"/>
    <mergeCell ref="E16:H16"/>
    <mergeCell ref="A18:H18"/>
    <mergeCell ref="A19:B19"/>
    <mergeCell ref="C19:H19"/>
    <mergeCell ref="A21:D21"/>
    <mergeCell ref="A2:H2"/>
    <mergeCell ref="A5:H5"/>
    <mergeCell ref="A6:C6"/>
    <mergeCell ref="D6:H6"/>
    <mergeCell ref="A7:C7"/>
    <mergeCell ref="D7:H7"/>
    <mergeCell ref="A13:D13"/>
    <mergeCell ref="E13:H13"/>
    <mergeCell ref="A14:D14"/>
    <mergeCell ref="E14:H14"/>
    <mergeCell ref="A211:H211"/>
    <mergeCell ref="A212:C212"/>
    <mergeCell ref="D212:H212"/>
    <mergeCell ref="A213:C213"/>
    <mergeCell ref="D213:H213"/>
    <mergeCell ref="A214:C214"/>
    <mergeCell ref="D214:H214"/>
    <mergeCell ref="A215:C215"/>
    <mergeCell ref="D215:H215"/>
    <mergeCell ref="A217:H217"/>
    <mergeCell ref="A218:H218"/>
    <mergeCell ref="A219:D219"/>
    <mergeCell ref="E219:H219"/>
    <mergeCell ref="A220:D220"/>
    <mergeCell ref="E220:H220"/>
    <mergeCell ref="A221:D221"/>
    <mergeCell ref="E221:H221"/>
    <mergeCell ref="A222:D222"/>
    <mergeCell ref="E222:H222"/>
    <mergeCell ref="A224:H224"/>
    <mergeCell ref="A225:B225"/>
    <mergeCell ref="C225:H225"/>
    <mergeCell ref="A227:D227"/>
    <mergeCell ref="A228:A229"/>
    <mergeCell ref="B228:F229"/>
    <mergeCell ref="G228:H228"/>
    <mergeCell ref="A230:H230"/>
    <mergeCell ref="B231:F231"/>
    <mergeCell ref="A232:H232"/>
    <mergeCell ref="B233:F233"/>
    <mergeCell ref="A234:H234"/>
    <mergeCell ref="B235:F235"/>
    <mergeCell ref="B236:F236"/>
    <mergeCell ref="A239:F239"/>
    <mergeCell ref="A240:A245"/>
    <mergeCell ref="B240:H240"/>
    <mergeCell ref="B241:H241"/>
    <mergeCell ref="B242:H242"/>
    <mergeCell ref="B243:H243"/>
    <mergeCell ref="B244:H244"/>
    <mergeCell ref="B245:H245"/>
    <mergeCell ref="A246:C246"/>
    <mergeCell ref="D246:H246"/>
    <mergeCell ref="A247:C247"/>
    <mergeCell ref="D247:H247"/>
    <mergeCell ref="A248:F248"/>
    <mergeCell ref="A249:A251"/>
    <mergeCell ref="B249:H249"/>
    <mergeCell ref="B250:H250"/>
    <mergeCell ref="B251:H251"/>
    <mergeCell ref="A252:C252"/>
    <mergeCell ref="D252:H252"/>
    <mergeCell ref="A253:C253"/>
    <mergeCell ref="D253:H253"/>
    <mergeCell ref="A256:B258"/>
    <mergeCell ref="C256:H256"/>
    <mergeCell ref="C257:H257"/>
    <mergeCell ref="C258:H258"/>
    <mergeCell ref="A259:B261"/>
    <mergeCell ref="C259:H259"/>
    <mergeCell ref="C260:H260"/>
    <mergeCell ref="C261:H261"/>
    <mergeCell ref="A281:H283"/>
    <mergeCell ref="B274:D274"/>
    <mergeCell ref="A275:D275"/>
    <mergeCell ref="A276:D276"/>
    <mergeCell ref="A279:H279"/>
    <mergeCell ref="A264:F264"/>
    <mergeCell ref="A265:F265"/>
    <mergeCell ref="A267:F267"/>
    <mergeCell ref="A268:D268"/>
    <mergeCell ref="B269:D269"/>
    <mergeCell ref="B270:D270"/>
    <mergeCell ref="B271:D271"/>
    <mergeCell ref="B272:D272"/>
    <mergeCell ref="B273:D273"/>
  </mergeCells>
  <pageMargins left="0.25" right="0.25" top="0.75" bottom="0.75" header="0.3" footer="0.3"/>
  <pageSetup paperSize="9" orientation="portrait" r:id="rId1"/>
  <rowBreaks count="3" manualBreakCount="3">
    <brk id="71" max="16383" man="1"/>
    <brk id="138" max="16383" man="1"/>
    <brk id="20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zoomScaleSheetLayoutView="124" workbookViewId="0"/>
  </sheetViews>
  <sheetFormatPr defaultColWidth="8.88671875" defaultRowHeight="13.8"/>
  <cols>
    <col min="1" max="1" width="9.109375" style="227" customWidth="1"/>
    <col min="2" max="2" width="11.88671875" style="227" customWidth="1"/>
    <col min="3" max="3" width="5.88671875" style="227" customWidth="1"/>
    <col min="4" max="4" width="21.88671875" style="227" customWidth="1"/>
    <col min="5" max="5" width="9.109375" style="227" customWidth="1"/>
    <col min="6" max="6" width="8.88671875" style="227" customWidth="1"/>
    <col min="7" max="7" width="12.88671875" style="227" customWidth="1"/>
    <col min="8" max="8" width="9.88671875" style="227" customWidth="1"/>
    <col min="9" max="16384" width="8.88671875" style="227"/>
  </cols>
  <sheetData>
    <row r="1" spans="1:8" ht="10.35" customHeight="1"/>
    <row r="2" spans="1:8" s="348" customFormat="1">
      <c r="A2" s="812" t="s">
        <v>326</v>
      </c>
      <c r="B2" s="812"/>
      <c r="C2" s="812"/>
      <c r="D2" s="812"/>
      <c r="E2" s="812"/>
      <c r="F2" s="812"/>
      <c r="G2" s="812"/>
      <c r="H2" s="812"/>
    </row>
    <row r="3" spans="1:8" ht="10.35" customHeight="1"/>
    <row r="4" spans="1:8" ht="15" customHeight="1">
      <c r="A4" s="348" t="s">
        <v>327</v>
      </c>
    </row>
    <row r="5" spans="1:8" ht="17.850000000000001" customHeight="1">
      <c r="A5" s="833" t="s">
        <v>1210</v>
      </c>
      <c r="B5" s="833"/>
      <c r="C5" s="833"/>
      <c r="D5" s="833"/>
      <c r="E5" s="833"/>
      <c r="F5" s="833"/>
      <c r="G5" s="833"/>
      <c r="H5" s="833"/>
    </row>
    <row r="6" spans="1:8" ht="17.850000000000001" customHeight="1">
      <c r="A6" s="834" t="s">
        <v>10</v>
      </c>
      <c r="B6" s="835"/>
      <c r="C6" s="835"/>
      <c r="D6" s="835">
        <v>3</v>
      </c>
      <c r="E6" s="835"/>
      <c r="F6" s="835"/>
      <c r="G6" s="835"/>
      <c r="H6" s="836"/>
    </row>
    <row r="7" spans="1:8" ht="17.850000000000001" customHeight="1">
      <c r="A7" s="834" t="s">
        <v>9</v>
      </c>
      <c r="B7" s="835"/>
      <c r="C7" s="835"/>
      <c r="D7" s="837" t="s">
        <v>470</v>
      </c>
      <c r="E7" s="837"/>
      <c r="F7" s="837"/>
      <c r="G7" s="837"/>
      <c r="H7" s="838"/>
    </row>
    <row r="8" spans="1:8" ht="17.850000000000001" customHeight="1">
      <c r="A8" s="834" t="s">
        <v>13</v>
      </c>
      <c r="B8" s="835"/>
      <c r="C8" s="835"/>
      <c r="D8" s="839" t="s">
        <v>329</v>
      </c>
      <c r="E8" s="839"/>
      <c r="F8" s="839"/>
      <c r="G8" s="839"/>
      <c r="H8" s="840"/>
    </row>
    <row r="9" spans="1:8" ht="36.75" customHeight="1">
      <c r="A9" s="834" t="s">
        <v>330</v>
      </c>
      <c r="B9" s="835"/>
      <c r="C9" s="835"/>
      <c r="D9" s="837" t="s">
        <v>1211</v>
      </c>
      <c r="E9" s="837"/>
      <c r="F9" s="837"/>
      <c r="G9" s="837"/>
      <c r="H9" s="838"/>
    </row>
    <row r="10" spans="1:8" ht="21" customHeight="1">
      <c r="A10" s="226"/>
      <c r="B10" s="226"/>
      <c r="C10" s="226"/>
      <c r="D10" s="226"/>
      <c r="E10" s="226"/>
      <c r="F10" s="226"/>
      <c r="G10" s="226"/>
      <c r="H10" s="226"/>
    </row>
    <row r="11" spans="1:8" ht="15" customHeight="1">
      <c r="A11" s="841" t="s">
        <v>138</v>
      </c>
      <c r="B11" s="841"/>
      <c r="C11" s="841"/>
      <c r="D11" s="841"/>
      <c r="E11" s="841"/>
      <c r="F11" s="841"/>
      <c r="G11" s="841"/>
      <c r="H11" s="841"/>
    </row>
    <row r="12" spans="1:8" ht="17.850000000000001" customHeight="1">
      <c r="A12" s="832" t="s">
        <v>2916</v>
      </c>
      <c r="B12" s="832"/>
      <c r="C12" s="832"/>
      <c r="D12" s="832"/>
      <c r="E12" s="832"/>
      <c r="F12" s="832"/>
      <c r="G12" s="832"/>
      <c r="H12" s="832"/>
    </row>
    <row r="13" spans="1:8" ht="17.850000000000001" customHeight="1">
      <c r="A13" s="834" t="s">
        <v>277</v>
      </c>
      <c r="B13" s="835"/>
      <c r="C13" s="835"/>
      <c r="D13" s="835"/>
      <c r="E13" s="835" t="s">
        <v>139</v>
      </c>
      <c r="F13" s="835"/>
      <c r="G13" s="835"/>
      <c r="H13" s="836"/>
    </row>
    <row r="14" spans="1:8" ht="17.850000000000001" customHeight="1">
      <c r="A14" s="834" t="s">
        <v>332</v>
      </c>
      <c r="B14" s="835"/>
      <c r="C14" s="835"/>
      <c r="D14" s="835"/>
      <c r="E14" s="835" t="s">
        <v>333</v>
      </c>
      <c r="F14" s="835"/>
      <c r="G14" s="835"/>
      <c r="H14" s="836"/>
    </row>
    <row r="15" spans="1:8" ht="17.850000000000001" customHeight="1">
      <c r="A15" s="834" t="s">
        <v>334</v>
      </c>
      <c r="B15" s="835"/>
      <c r="C15" s="835"/>
      <c r="D15" s="835"/>
      <c r="E15" s="843" t="s">
        <v>1212</v>
      </c>
      <c r="F15" s="843"/>
      <c r="G15" s="843"/>
      <c r="H15" s="844"/>
    </row>
    <row r="16" spans="1:8" ht="17.850000000000001" customHeight="1">
      <c r="A16" s="834" t="s">
        <v>282</v>
      </c>
      <c r="B16" s="835"/>
      <c r="C16" s="835"/>
      <c r="D16" s="835"/>
      <c r="E16" s="835" t="s">
        <v>283</v>
      </c>
      <c r="F16" s="835"/>
      <c r="G16" s="835"/>
      <c r="H16" s="836"/>
    </row>
    <row r="17" spans="1:8" ht="10.35" customHeight="1">
      <c r="A17" s="226"/>
      <c r="B17" s="226"/>
      <c r="C17" s="226"/>
      <c r="D17" s="226"/>
      <c r="E17" s="226"/>
      <c r="F17" s="226"/>
      <c r="G17" s="226"/>
      <c r="H17" s="226"/>
    </row>
    <row r="18" spans="1:8" ht="15" customHeight="1">
      <c r="A18" s="841" t="s">
        <v>336</v>
      </c>
      <c r="B18" s="841"/>
      <c r="C18" s="841"/>
      <c r="D18" s="841"/>
      <c r="E18" s="841"/>
      <c r="F18" s="841"/>
      <c r="G18" s="841"/>
      <c r="H18" s="841"/>
    </row>
    <row r="19" spans="1:8" ht="37.5" customHeight="1">
      <c r="A19" s="846" t="s">
        <v>337</v>
      </c>
      <c r="B19" s="846"/>
      <c r="C19" s="845" t="s">
        <v>625</v>
      </c>
      <c r="D19" s="845"/>
      <c r="E19" s="845"/>
      <c r="F19" s="845"/>
      <c r="G19" s="845"/>
      <c r="H19" s="847"/>
    </row>
    <row r="20" spans="1:8" ht="10.35" customHeight="1">
      <c r="A20" s="226"/>
      <c r="B20" s="226"/>
      <c r="C20" s="226"/>
      <c r="D20" s="226"/>
      <c r="E20" s="226"/>
      <c r="F20" s="226"/>
      <c r="G20" s="226"/>
      <c r="H20" s="226"/>
    </row>
    <row r="21" spans="1:8" ht="15" customHeight="1">
      <c r="A21" s="848" t="s">
        <v>339</v>
      </c>
      <c r="B21" s="848"/>
      <c r="C21" s="848"/>
      <c r="D21" s="848"/>
      <c r="E21" s="226"/>
      <c r="F21" s="226"/>
      <c r="G21" s="226"/>
      <c r="H21" s="226"/>
    </row>
    <row r="22" spans="1:8">
      <c r="A22" s="849" t="s">
        <v>141</v>
      </c>
      <c r="B22" s="850" t="s">
        <v>142</v>
      </c>
      <c r="C22" s="850"/>
      <c r="D22" s="850"/>
      <c r="E22" s="850"/>
      <c r="F22" s="850"/>
      <c r="G22" s="850" t="s">
        <v>340</v>
      </c>
      <c r="H22" s="851"/>
    </row>
    <row r="23" spans="1:8" ht="27" customHeight="1">
      <c r="A23" s="849"/>
      <c r="B23" s="850"/>
      <c r="C23" s="850"/>
      <c r="D23" s="850"/>
      <c r="E23" s="850"/>
      <c r="F23" s="850"/>
      <c r="G23" s="490" t="s">
        <v>341</v>
      </c>
      <c r="H23" s="491" t="s">
        <v>145</v>
      </c>
    </row>
    <row r="24" spans="1:8" ht="20.100000000000001" customHeight="1">
      <c r="A24" s="849" t="s">
        <v>146</v>
      </c>
      <c r="B24" s="850"/>
      <c r="C24" s="850"/>
      <c r="D24" s="850"/>
      <c r="E24" s="850"/>
      <c r="F24" s="850"/>
      <c r="G24" s="850"/>
      <c r="H24" s="851"/>
    </row>
    <row r="25" spans="1:8" ht="56.25" customHeight="1">
      <c r="A25" s="489" t="s">
        <v>1213</v>
      </c>
      <c r="B25" s="845" t="s">
        <v>1214</v>
      </c>
      <c r="C25" s="845"/>
      <c r="D25" s="845"/>
      <c r="E25" s="845"/>
      <c r="F25" s="845"/>
      <c r="G25" s="490" t="s">
        <v>1215</v>
      </c>
      <c r="H25" s="258" t="s">
        <v>154</v>
      </c>
    </row>
    <row r="26" spans="1:8" ht="44.25" customHeight="1">
      <c r="A26" s="489" t="s">
        <v>1216</v>
      </c>
      <c r="B26" s="845" t="s">
        <v>1217</v>
      </c>
      <c r="C26" s="845"/>
      <c r="D26" s="845"/>
      <c r="E26" s="845"/>
      <c r="F26" s="845"/>
      <c r="G26" s="490" t="s">
        <v>1215</v>
      </c>
      <c r="H26" s="258" t="s">
        <v>154</v>
      </c>
    </row>
    <row r="27" spans="1:8" ht="19.5" customHeight="1">
      <c r="A27" s="849" t="s">
        <v>255</v>
      </c>
      <c r="B27" s="850"/>
      <c r="C27" s="850"/>
      <c r="D27" s="850"/>
      <c r="E27" s="850"/>
      <c r="F27" s="850"/>
      <c r="G27" s="850"/>
      <c r="H27" s="851"/>
    </row>
    <row r="28" spans="1:8" ht="72.599999999999994" customHeight="1">
      <c r="A28" s="489" t="s">
        <v>1218</v>
      </c>
      <c r="B28" s="845" t="s">
        <v>1219</v>
      </c>
      <c r="C28" s="845"/>
      <c r="D28" s="845"/>
      <c r="E28" s="845"/>
      <c r="F28" s="845"/>
      <c r="G28" s="490" t="s">
        <v>1220</v>
      </c>
      <c r="H28" s="258" t="s">
        <v>154</v>
      </c>
    </row>
    <row r="29" spans="1:8" ht="55.5" customHeight="1">
      <c r="A29" s="489" t="s">
        <v>1221</v>
      </c>
      <c r="B29" s="845" t="s">
        <v>1222</v>
      </c>
      <c r="C29" s="845"/>
      <c r="D29" s="845"/>
      <c r="E29" s="845"/>
      <c r="F29" s="845"/>
      <c r="G29" s="490" t="s">
        <v>1220</v>
      </c>
      <c r="H29" s="258" t="s">
        <v>154</v>
      </c>
    </row>
    <row r="30" spans="1:8" ht="22.5" customHeight="1">
      <c r="A30" s="849" t="s">
        <v>352</v>
      </c>
      <c r="B30" s="850"/>
      <c r="C30" s="850"/>
      <c r="D30" s="850"/>
      <c r="E30" s="850"/>
      <c r="F30" s="850"/>
      <c r="G30" s="850"/>
      <c r="H30" s="851"/>
    </row>
    <row r="31" spans="1:8" ht="50.4" customHeight="1">
      <c r="A31" s="489" t="s">
        <v>1223</v>
      </c>
      <c r="B31" s="845" t="s">
        <v>1224</v>
      </c>
      <c r="C31" s="845"/>
      <c r="D31" s="845"/>
      <c r="E31" s="845"/>
      <c r="F31" s="845"/>
      <c r="G31" s="490" t="s">
        <v>1225</v>
      </c>
      <c r="H31" s="258" t="s">
        <v>154</v>
      </c>
    </row>
    <row r="32" spans="1:8" ht="10.35" customHeight="1">
      <c r="A32" s="226"/>
      <c r="B32" s="226"/>
      <c r="C32" s="226"/>
      <c r="D32" s="226"/>
      <c r="E32" s="226"/>
      <c r="F32" s="226"/>
      <c r="G32" s="226"/>
      <c r="H32" s="226"/>
    </row>
    <row r="33" spans="1:8" ht="15" customHeight="1">
      <c r="A33" s="260" t="s">
        <v>355</v>
      </c>
      <c r="B33" s="226"/>
      <c r="C33" s="226"/>
      <c r="D33" s="226"/>
      <c r="E33" s="226"/>
      <c r="F33" s="226"/>
      <c r="G33" s="226"/>
      <c r="H33" s="226"/>
    </row>
    <row r="34" spans="1:8" s="348" customFormat="1" ht="17.850000000000001" customHeight="1">
      <c r="A34" s="854" t="s">
        <v>356</v>
      </c>
      <c r="B34" s="854"/>
      <c r="C34" s="854"/>
      <c r="D34" s="854"/>
      <c r="E34" s="854"/>
      <c r="F34" s="854"/>
      <c r="G34" s="259">
        <v>15</v>
      </c>
      <c r="H34" s="487" t="s">
        <v>357</v>
      </c>
    </row>
    <row r="35" spans="1:8" ht="41.4" customHeight="1">
      <c r="A35" s="1054" t="s">
        <v>358</v>
      </c>
      <c r="B35" s="792" t="s">
        <v>1226</v>
      </c>
      <c r="C35" s="792"/>
      <c r="D35" s="792"/>
      <c r="E35" s="792"/>
      <c r="F35" s="792"/>
      <c r="G35" s="792"/>
      <c r="H35" s="792"/>
    </row>
    <row r="36" spans="1:8" ht="36" customHeight="1">
      <c r="A36" s="1055"/>
      <c r="B36" s="792" t="s">
        <v>1227</v>
      </c>
      <c r="C36" s="792"/>
      <c r="D36" s="792"/>
      <c r="E36" s="792"/>
      <c r="F36" s="792"/>
      <c r="G36" s="792"/>
      <c r="H36" s="792"/>
    </row>
    <row r="37" spans="1:8" ht="39" customHeight="1">
      <c r="A37" s="1055"/>
      <c r="B37" s="792" t="s">
        <v>1228</v>
      </c>
      <c r="C37" s="792"/>
      <c r="D37" s="792"/>
      <c r="E37" s="792"/>
      <c r="F37" s="792"/>
      <c r="G37" s="792"/>
      <c r="H37" s="792"/>
    </row>
    <row r="38" spans="1:8" ht="24" customHeight="1">
      <c r="A38" s="1055"/>
      <c r="B38" s="792" t="s">
        <v>1229</v>
      </c>
      <c r="C38" s="792"/>
      <c r="D38" s="792"/>
      <c r="E38" s="792"/>
      <c r="F38" s="792"/>
      <c r="G38" s="792"/>
      <c r="H38" s="792"/>
    </row>
    <row r="39" spans="1:8" ht="53.25" customHeight="1">
      <c r="A39" s="1055"/>
      <c r="B39" s="792" t="s">
        <v>1230</v>
      </c>
      <c r="C39" s="792"/>
      <c r="D39" s="792"/>
      <c r="E39" s="792"/>
      <c r="F39" s="792"/>
      <c r="G39" s="792"/>
      <c r="H39" s="792"/>
    </row>
    <row r="40" spans="1:8" ht="23.25" customHeight="1">
      <c r="A40" s="853" t="s">
        <v>366</v>
      </c>
      <c r="B40" s="839"/>
      <c r="C40" s="839"/>
      <c r="D40" s="839" t="s">
        <v>1242</v>
      </c>
      <c r="E40" s="839"/>
      <c r="F40" s="839"/>
      <c r="G40" s="839"/>
      <c r="H40" s="840"/>
    </row>
    <row r="41" spans="1:8" ht="44.4" customHeight="1">
      <c r="A41" s="859" t="s">
        <v>367</v>
      </c>
      <c r="B41" s="837"/>
      <c r="C41" s="837"/>
      <c r="D41" s="837" t="s">
        <v>1231</v>
      </c>
      <c r="E41" s="837"/>
      <c r="F41" s="837"/>
      <c r="G41" s="837"/>
      <c r="H41" s="838"/>
    </row>
    <row r="42" spans="1:8" s="348" customFormat="1" ht="17.850000000000001" customHeight="1">
      <c r="A42" s="854" t="s">
        <v>613</v>
      </c>
      <c r="B42" s="854"/>
      <c r="C42" s="854"/>
      <c r="D42" s="854"/>
      <c r="E42" s="854"/>
      <c r="F42" s="854"/>
      <c r="G42" s="259">
        <v>30</v>
      </c>
      <c r="H42" s="487" t="s">
        <v>357</v>
      </c>
    </row>
    <row r="43" spans="1:8" ht="167.25" customHeight="1">
      <c r="A43" s="1054" t="s">
        <v>358</v>
      </c>
      <c r="B43" s="1056" t="s">
        <v>1232</v>
      </c>
      <c r="C43" s="1056"/>
      <c r="D43" s="1056"/>
      <c r="E43" s="1056"/>
      <c r="F43" s="1056"/>
      <c r="G43" s="1056"/>
      <c r="H43" s="861"/>
    </row>
    <row r="44" spans="1:8" ht="36" customHeight="1">
      <c r="A44" s="1055"/>
      <c r="B44" s="847" t="s">
        <v>1233</v>
      </c>
      <c r="C44" s="846"/>
      <c r="D44" s="846"/>
      <c r="E44" s="846"/>
      <c r="F44" s="846"/>
      <c r="G44" s="846"/>
      <c r="H44" s="846"/>
    </row>
    <row r="45" spans="1:8" ht="27" customHeight="1">
      <c r="A45" s="853" t="s">
        <v>366</v>
      </c>
      <c r="B45" s="839"/>
      <c r="C45" s="839"/>
      <c r="D45" s="839" t="s">
        <v>1243</v>
      </c>
      <c r="E45" s="839"/>
      <c r="F45" s="839"/>
      <c r="G45" s="839"/>
      <c r="H45" s="840"/>
    </row>
    <row r="46" spans="1:8" ht="68.099999999999994" customHeight="1">
      <c r="A46" s="859" t="s">
        <v>367</v>
      </c>
      <c r="B46" s="837"/>
      <c r="C46" s="837"/>
      <c r="D46" s="837" t="s">
        <v>1234</v>
      </c>
      <c r="E46" s="837"/>
      <c r="F46" s="837"/>
      <c r="G46" s="837"/>
      <c r="H46" s="838"/>
    </row>
    <row r="47" spans="1:8" ht="10.35" customHeight="1">
      <c r="A47" s="226"/>
      <c r="B47" s="226"/>
      <c r="C47" s="226"/>
      <c r="D47" s="226"/>
      <c r="E47" s="226"/>
      <c r="F47" s="226"/>
      <c r="G47" s="226"/>
      <c r="H47" s="226"/>
    </row>
    <row r="48" spans="1:8" ht="15" customHeight="1">
      <c r="A48" s="260" t="s">
        <v>369</v>
      </c>
      <c r="B48" s="226"/>
      <c r="C48" s="226"/>
      <c r="D48" s="226"/>
      <c r="E48" s="226"/>
      <c r="F48" s="226"/>
      <c r="G48" s="226"/>
      <c r="H48" s="226"/>
    </row>
    <row r="49" spans="1:8" ht="36" customHeight="1">
      <c r="A49" s="863" t="s">
        <v>370</v>
      </c>
      <c r="B49" s="834"/>
      <c r="C49" s="845" t="s">
        <v>1235</v>
      </c>
      <c r="D49" s="845"/>
      <c r="E49" s="845"/>
      <c r="F49" s="845"/>
      <c r="G49" s="845"/>
      <c r="H49" s="847"/>
    </row>
    <row r="50" spans="1:8" ht="26.1" customHeight="1">
      <c r="A50" s="863"/>
      <c r="B50" s="834"/>
      <c r="C50" s="847" t="s">
        <v>1236</v>
      </c>
      <c r="D50" s="846"/>
      <c r="E50" s="846"/>
      <c r="F50" s="846"/>
      <c r="G50" s="846"/>
      <c r="H50" s="846"/>
    </row>
    <row r="51" spans="1:8" ht="29.4" customHeight="1">
      <c r="A51" s="863"/>
      <c r="B51" s="834"/>
      <c r="C51" s="847" t="s">
        <v>1237</v>
      </c>
      <c r="D51" s="846"/>
      <c r="E51" s="846"/>
      <c r="F51" s="846"/>
      <c r="G51" s="846"/>
      <c r="H51" s="846"/>
    </row>
    <row r="52" spans="1:8" ht="35.1" customHeight="1">
      <c r="A52" s="863"/>
      <c r="B52" s="834"/>
      <c r="C52" s="845" t="s">
        <v>1238</v>
      </c>
      <c r="D52" s="845"/>
      <c r="E52" s="845"/>
      <c r="F52" s="845"/>
      <c r="G52" s="845"/>
      <c r="H52" s="847"/>
    </row>
    <row r="53" spans="1:8" ht="18" customHeight="1">
      <c r="A53" s="860" t="s">
        <v>373</v>
      </c>
      <c r="B53" s="1057"/>
      <c r="C53" s="845" t="s">
        <v>1239</v>
      </c>
      <c r="D53" s="845"/>
      <c r="E53" s="845"/>
      <c r="F53" s="845"/>
      <c r="G53" s="845"/>
      <c r="H53" s="847"/>
    </row>
    <row r="54" spans="1:8" ht="32.1" customHeight="1">
      <c r="A54" s="832"/>
      <c r="B54" s="1058"/>
      <c r="C54" s="845" t="s">
        <v>1240</v>
      </c>
      <c r="D54" s="845"/>
      <c r="E54" s="845"/>
      <c r="F54" s="845"/>
      <c r="G54" s="845"/>
      <c r="H54" s="847"/>
    </row>
    <row r="55" spans="1:8" ht="33" customHeight="1">
      <c r="A55" s="833"/>
      <c r="B55" s="1059"/>
      <c r="C55" s="845" t="s">
        <v>1241</v>
      </c>
      <c r="D55" s="845"/>
      <c r="E55" s="845"/>
      <c r="F55" s="845"/>
      <c r="G55" s="845"/>
      <c r="H55" s="847"/>
    </row>
    <row r="56" spans="1:8" ht="17.100000000000001" customHeight="1">
      <c r="A56" s="226"/>
      <c r="B56" s="226"/>
      <c r="C56" s="226"/>
      <c r="D56" s="226"/>
      <c r="E56" s="226"/>
      <c r="F56" s="226"/>
      <c r="G56" s="226"/>
      <c r="H56" s="226"/>
    </row>
    <row r="57" spans="1:8" ht="15" customHeight="1">
      <c r="A57" s="260" t="s">
        <v>375</v>
      </c>
      <c r="B57" s="260"/>
      <c r="C57" s="260"/>
      <c r="D57" s="260"/>
      <c r="E57" s="260"/>
      <c r="F57" s="260"/>
      <c r="G57" s="226"/>
      <c r="H57" s="226"/>
    </row>
    <row r="58" spans="1:8" ht="16.2">
      <c r="A58" s="863" t="s">
        <v>376</v>
      </c>
      <c r="B58" s="863"/>
      <c r="C58" s="863"/>
      <c r="D58" s="863"/>
      <c r="E58" s="863"/>
      <c r="F58" s="863"/>
      <c r="G58" s="261">
        <v>3</v>
      </c>
      <c r="H58" s="262" t="s">
        <v>582</v>
      </c>
    </row>
    <row r="59" spans="1:8" ht="16.2">
      <c r="A59" s="863" t="s">
        <v>378</v>
      </c>
      <c r="B59" s="863"/>
      <c r="C59" s="863"/>
      <c r="D59" s="863"/>
      <c r="E59" s="863"/>
      <c r="F59" s="863"/>
      <c r="G59" s="261">
        <v>0</v>
      </c>
      <c r="H59" s="262" t="s">
        <v>582</v>
      </c>
    </row>
    <row r="60" spans="1:8">
      <c r="A60" s="462"/>
      <c r="B60" s="462"/>
      <c r="C60" s="462"/>
      <c r="D60" s="462"/>
      <c r="E60" s="462"/>
      <c r="F60" s="462"/>
      <c r="G60" s="263"/>
      <c r="H60" s="262"/>
    </row>
    <row r="61" spans="1:8">
      <c r="A61" s="864" t="s">
        <v>379</v>
      </c>
      <c r="B61" s="864"/>
      <c r="C61" s="864"/>
      <c r="D61" s="864"/>
      <c r="E61" s="864"/>
      <c r="F61" s="864"/>
      <c r="G61" s="264"/>
      <c r="H61" s="263"/>
    </row>
    <row r="62" spans="1:8" ht="17.850000000000001" customHeight="1">
      <c r="A62" s="846" t="s">
        <v>380</v>
      </c>
      <c r="B62" s="846"/>
      <c r="C62" s="846"/>
      <c r="D62" s="846"/>
      <c r="E62" s="262">
        <f>SUM(E63:E68)</f>
        <v>49</v>
      </c>
      <c r="F62" s="262" t="s">
        <v>357</v>
      </c>
      <c r="G62" s="265">
        <f>E62/25</f>
        <v>1.96</v>
      </c>
      <c r="H62" s="262" t="s">
        <v>582</v>
      </c>
    </row>
    <row r="63" spans="1:8" ht="17.850000000000001" customHeight="1">
      <c r="A63" s="226" t="s">
        <v>12</v>
      </c>
      <c r="B63" s="863" t="s">
        <v>14</v>
      </c>
      <c r="C63" s="863"/>
      <c r="D63" s="863"/>
      <c r="E63" s="262">
        <v>15</v>
      </c>
      <c r="F63" s="262" t="s">
        <v>357</v>
      </c>
      <c r="G63" s="304"/>
      <c r="H63" s="456"/>
    </row>
    <row r="64" spans="1:8" ht="17.850000000000001" customHeight="1">
      <c r="A64" s="226"/>
      <c r="B64" s="863" t="s">
        <v>381</v>
      </c>
      <c r="C64" s="863"/>
      <c r="D64" s="863"/>
      <c r="E64" s="262">
        <v>30</v>
      </c>
      <c r="F64" s="262" t="s">
        <v>357</v>
      </c>
      <c r="G64" s="304"/>
      <c r="H64" s="456"/>
    </row>
    <row r="65" spans="1:8" ht="17.850000000000001" customHeight="1">
      <c r="A65" s="226"/>
      <c r="B65" s="863" t="s">
        <v>382</v>
      </c>
      <c r="C65" s="863"/>
      <c r="D65" s="863"/>
      <c r="E65" s="262">
        <v>2</v>
      </c>
      <c r="F65" s="262" t="s">
        <v>357</v>
      </c>
      <c r="G65" s="304"/>
      <c r="H65" s="456"/>
    </row>
    <row r="66" spans="1:8" ht="17.850000000000001" customHeight="1">
      <c r="A66" s="226"/>
      <c r="B66" s="863" t="s">
        <v>383</v>
      </c>
      <c r="C66" s="863"/>
      <c r="D66" s="863"/>
      <c r="E66" s="262">
        <v>0</v>
      </c>
      <c r="F66" s="262" t="s">
        <v>357</v>
      </c>
      <c r="G66" s="304"/>
      <c r="H66" s="456"/>
    </row>
    <row r="67" spans="1:8" ht="17.850000000000001" customHeight="1">
      <c r="A67" s="226"/>
      <c r="B67" s="863" t="s">
        <v>384</v>
      </c>
      <c r="C67" s="863"/>
      <c r="D67" s="863"/>
      <c r="E67" s="262">
        <v>0</v>
      </c>
      <c r="F67" s="262" t="s">
        <v>357</v>
      </c>
      <c r="G67" s="304"/>
      <c r="H67" s="456"/>
    </row>
    <row r="68" spans="1:8" ht="17.850000000000001" customHeight="1">
      <c r="A68" s="226"/>
      <c r="B68" s="863" t="s">
        <v>385</v>
      </c>
      <c r="C68" s="863"/>
      <c r="D68" s="863"/>
      <c r="E68" s="262">
        <v>2</v>
      </c>
      <c r="F68" s="262" t="s">
        <v>357</v>
      </c>
      <c r="G68" s="304"/>
      <c r="H68" s="456"/>
    </row>
    <row r="69" spans="1:8" ht="31.35" customHeight="1">
      <c r="A69" s="846" t="s">
        <v>386</v>
      </c>
      <c r="B69" s="846"/>
      <c r="C69" s="846"/>
      <c r="D69" s="846"/>
      <c r="E69" s="262">
        <v>0</v>
      </c>
      <c r="F69" s="262" t="s">
        <v>357</v>
      </c>
      <c r="G69" s="265">
        <v>0</v>
      </c>
      <c r="H69" s="262" t="s">
        <v>582</v>
      </c>
    </row>
    <row r="70" spans="1:8" ht="17.850000000000001" customHeight="1">
      <c r="A70" s="863" t="s">
        <v>387</v>
      </c>
      <c r="B70" s="863"/>
      <c r="C70" s="863"/>
      <c r="D70" s="863"/>
      <c r="E70" s="262">
        <f>G70*25</f>
        <v>26</v>
      </c>
      <c r="F70" s="262" t="s">
        <v>357</v>
      </c>
      <c r="G70" s="265">
        <f>D6-G69-G62</f>
        <v>1.04</v>
      </c>
      <c r="H70" s="262" t="s">
        <v>582</v>
      </c>
    </row>
    <row r="71" spans="1:8" ht="10.35" customHeight="1"/>
    <row r="74" spans="1:8">
      <c r="A74" s="227" t="s">
        <v>388</v>
      </c>
    </row>
    <row r="75" spans="1:8" ht="16.2">
      <c r="A75" s="865" t="s">
        <v>584</v>
      </c>
      <c r="B75" s="865"/>
      <c r="C75" s="865"/>
      <c r="D75" s="865"/>
      <c r="E75" s="865"/>
      <c r="F75" s="865"/>
      <c r="G75" s="865"/>
      <c r="H75" s="865"/>
    </row>
    <row r="76" spans="1:8">
      <c r="A76" s="227" t="s">
        <v>390</v>
      </c>
    </row>
    <row r="78" spans="1:8">
      <c r="A78" s="866" t="s">
        <v>391</v>
      </c>
      <c r="B78" s="866"/>
      <c r="C78" s="866"/>
      <c r="D78" s="866"/>
      <c r="E78" s="866"/>
      <c r="F78" s="866"/>
      <c r="G78" s="866"/>
      <c r="H78" s="866"/>
    </row>
    <row r="79" spans="1:8">
      <c r="A79" s="866"/>
      <c r="B79" s="866"/>
      <c r="C79" s="866"/>
      <c r="D79" s="866"/>
      <c r="E79" s="866"/>
      <c r="F79" s="866"/>
      <c r="G79" s="866"/>
      <c r="H79" s="866"/>
    </row>
    <row r="80" spans="1:8">
      <c r="A80" s="866"/>
      <c r="B80" s="866"/>
      <c r="C80" s="866"/>
      <c r="D80" s="866"/>
      <c r="E80" s="866"/>
      <c r="F80" s="866"/>
      <c r="G80" s="866"/>
      <c r="H80" s="866"/>
    </row>
  </sheetData>
  <mergeCells count="77">
    <mergeCell ref="A78:H80"/>
    <mergeCell ref="A61:F61"/>
    <mergeCell ref="A62:D62"/>
    <mergeCell ref="B63:D63"/>
    <mergeCell ref="B64:D64"/>
    <mergeCell ref="B65:D65"/>
    <mergeCell ref="B66:D66"/>
    <mergeCell ref="B67:D67"/>
    <mergeCell ref="B68:D68"/>
    <mergeCell ref="A69:D69"/>
    <mergeCell ref="A70:D70"/>
    <mergeCell ref="A75:H75"/>
    <mergeCell ref="A59:F59"/>
    <mergeCell ref="A45:C45"/>
    <mergeCell ref="D45:H45"/>
    <mergeCell ref="A46:C46"/>
    <mergeCell ref="D46:H46"/>
    <mergeCell ref="A49:B52"/>
    <mergeCell ref="C49:H49"/>
    <mergeCell ref="C50:H50"/>
    <mergeCell ref="C51:H51"/>
    <mergeCell ref="C52:H52"/>
    <mergeCell ref="A53:B55"/>
    <mergeCell ref="C53:H53"/>
    <mergeCell ref="C54:H54"/>
    <mergeCell ref="C55:H55"/>
    <mergeCell ref="A58:F58"/>
    <mergeCell ref="A43:A44"/>
    <mergeCell ref="B43:H43"/>
    <mergeCell ref="B44:H44"/>
    <mergeCell ref="A34:F34"/>
    <mergeCell ref="A35:A39"/>
    <mergeCell ref="B35:H35"/>
    <mergeCell ref="B36:H36"/>
    <mergeCell ref="B37:H37"/>
    <mergeCell ref="B38:H38"/>
    <mergeCell ref="B39:H39"/>
    <mergeCell ref="A40:C40"/>
    <mergeCell ref="D40:H40"/>
    <mergeCell ref="A41:C41"/>
    <mergeCell ref="D41:H41"/>
    <mergeCell ref="A42:F42"/>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zoomScale="130" zoomScaleNormal="130" zoomScaleSheetLayoutView="98" workbookViewId="0"/>
  </sheetViews>
  <sheetFormatPr defaultColWidth="9.88671875" defaultRowHeight="13.8"/>
  <cols>
    <col min="1" max="1" width="8.88671875" style="77" customWidth="1"/>
    <col min="2" max="2" width="64.33203125" style="77" customWidth="1"/>
    <col min="3" max="3" width="20.88671875" style="77" customWidth="1"/>
    <col min="4" max="16384" width="9.88671875" style="77"/>
  </cols>
  <sheetData>
    <row r="2" spans="1:7">
      <c r="A2" s="270" t="s">
        <v>0</v>
      </c>
      <c r="B2" s="270"/>
    </row>
    <row r="3" spans="1:7">
      <c r="A3" s="6" t="s">
        <v>2</v>
      </c>
      <c r="B3" s="7"/>
    </row>
    <row r="4" spans="1:7">
      <c r="A4" s="6" t="s">
        <v>3</v>
      </c>
      <c r="B4" s="7"/>
    </row>
    <row r="5" spans="1:7">
      <c r="A5" s="6" t="s">
        <v>4</v>
      </c>
      <c r="B5" s="7"/>
    </row>
    <row r="7" spans="1:7">
      <c r="A7" s="636" t="s">
        <v>249</v>
      </c>
      <c r="B7" s="636"/>
      <c r="C7" s="636"/>
    </row>
    <row r="8" spans="1:7" ht="48.75" customHeight="1">
      <c r="A8" s="78" t="s">
        <v>141</v>
      </c>
      <c r="B8" s="79" t="s">
        <v>142</v>
      </c>
      <c r="C8" s="80" t="s">
        <v>250</v>
      </c>
    </row>
    <row r="9" spans="1:7">
      <c r="A9" s="637" t="s">
        <v>146</v>
      </c>
      <c r="B9" s="638"/>
      <c r="C9" s="639"/>
    </row>
    <row r="10" spans="1:7">
      <c r="A10" s="640" t="s">
        <v>251</v>
      </c>
      <c r="B10" s="634" t="s">
        <v>252</v>
      </c>
      <c r="C10" s="81" t="s">
        <v>157</v>
      </c>
    </row>
    <row r="11" spans="1:7">
      <c r="A11" s="629"/>
      <c r="B11" s="635"/>
      <c r="C11" s="82" t="s">
        <v>159</v>
      </c>
      <c r="E11" s="61"/>
      <c r="F11" s="64"/>
      <c r="G11" s="83"/>
    </row>
    <row r="12" spans="1:7">
      <c r="A12" s="629"/>
      <c r="B12" s="635"/>
      <c r="C12" s="82" t="s">
        <v>167</v>
      </c>
      <c r="E12" s="61"/>
      <c r="F12" s="84"/>
      <c r="G12" s="83"/>
    </row>
    <row r="13" spans="1:7">
      <c r="A13" s="629"/>
      <c r="B13" s="635"/>
      <c r="C13" s="85" t="s">
        <v>169</v>
      </c>
      <c r="E13" s="61"/>
      <c r="F13" s="84"/>
      <c r="G13" s="83"/>
    </row>
    <row r="14" spans="1:7">
      <c r="A14" s="640" t="s">
        <v>253</v>
      </c>
      <c r="B14" s="631" t="s">
        <v>254</v>
      </c>
      <c r="C14" s="81" t="s">
        <v>171</v>
      </c>
    </row>
    <row r="15" spans="1:7">
      <c r="A15" s="629"/>
      <c r="B15" s="632"/>
      <c r="C15" s="82" t="s">
        <v>176</v>
      </c>
    </row>
    <row r="16" spans="1:7">
      <c r="A16" s="629"/>
      <c r="B16" s="632"/>
      <c r="C16" s="85" t="s">
        <v>178</v>
      </c>
    </row>
    <row r="17" spans="1:3">
      <c r="A17" s="626" t="s">
        <v>255</v>
      </c>
      <c r="B17" s="627"/>
      <c r="C17" s="628"/>
    </row>
    <row r="18" spans="1:3">
      <c r="A18" s="629" t="s">
        <v>256</v>
      </c>
      <c r="B18" s="631" t="s">
        <v>257</v>
      </c>
      <c r="C18" s="81" t="s">
        <v>187</v>
      </c>
    </row>
    <row r="19" spans="1:3">
      <c r="A19" s="629"/>
      <c r="B19" s="632"/>
      <c r="C19" s="82" t="s">
        <v>190</v>
      </c>
    </row>
    <row r="20" spans="1:3">
      <c r="A20" s="629"/>
      <c r="B20" s="632"/>
      <c r="C20" s="82" t="s">
        <v>206</v>
      </c>
    </row>
    <row r="21" spans="1:3">
      <c r="A21" s="629"/>
      <c r="B21" s="633"/>
      <c r="C21" s="85" t="s">
        <v>213</v>
      </c>
    </row>
    <row r="22" spans="1:3">
      <c r="A22" s="629"/>
      <c r="B22" s="86" t="s">
        <v>258</v>
      </c>
      <c r="C22" s="81" t="s">
        <v>187</v>
      </c>
    </row>
    <row r="23" spans="1:3">
      <c r="A23" s="629"/>
      <c r="B23" s="87" t="s">
        <v>259</v>
      </c>
      <c r="C23" s="82" t="s">
        <v>196</v>
      </c>
    </row>
    <row r="24" spans="1:3">
      <c r="A24" s="629"/>
      <c r="B24" s="87" t="s">
        <v>260</v>
      </c>
      <c r="C24" s="82" t="s">
        <v>200</v>
      </c>
    </row>
    <row r="25" spans="1:3" ht="27.6">
      <c r="A25" s="629"/>
      <c r="B25" s="87" t="s">
        <v>261</v>
      </c>
      <c r="C25" s="82" t="s">
        <v>206</v>
      </c>
    </row>
    <row r="26" spans="1:3">
      <c r="A26" s="629"/>
      <c r="B26" s="440"/>
      <c r="C26" s="353" t="s">
        <v>209</v>
      </c>
    </row>
    <row r="27" spans="1:3">
      <c r="A27" s="629"/>
      <c r="B27" s="440"/>
      <c r="C27" s="353" t="s">
        <v>213</v>
      </c>
    </row>
    <row r="28" spans="1:3">
      <c r="A28" s="629"/>
      <c r="B28" s="88"/>
      <c r="C28" s="353" t="s">
        <v>215</v>
      </c>
    </row>
    <row r="29" spans="1:3">
      <c r="A29" s="629"/>
      <c r="B29" s="634" t="s">
        <v>262</v>
      </c>
      <c r="C29" s="81" t="s">
        <v>196</v>
      </c>
    </row>
    <row r="30" spans="1:3" ht="21" customHeight="1">
      <c r="A30" s="629"/>
      <c r="B30" s="635"/>
      <c r="C30" s="85" t="s">
        <v>217</v>
      </c>
    </row>
    <row r="31" spans="1:3">
      <c r="A31" s="629"/>
      <c r="B31" s="631" t="s">
        <v>263</v>
      </c>
      <c r="C31" s="81" t="s">
        <v>192</v>
      </c>
    </row>
    <row r="32" spans="1:3">
      <c r="A32" s="629"/>
      <c r="B32" s="632"/>
      <c r="C32" s="82" t="s">
        <v>202</v>
      </c>
    </row>
    <row r="33" spans="1:3" ht="16.5" customHeight="1">
      <c r="A33" s="629"/>
      <c r="B33" s="633"/>
      <c r="C33" s="85" t="s">
        <v>219</v>
      </c>
    </row>
    <row r="34" spans="1:3" ht="37.5" customHeight="1">
      <c r="A34" s="629"/>
      <c r="B34" s="505" t="s">
        <v>264</v>
      </c>
      <c r="C34" s="89" t="s">
        <v>265</v>
      </c>
    </row>
    <row r="35" spans="1:3" ht="50.25" customHeight="1">
      <c r="A35" s="630"/>
      <c r="B35" s="506" t="s">
        <v>266</v>
      </c>
      <c r="C35" s="90" t="s">
        <v>265</v>
      </c>
    </row>
  </sheetData>
  <mergeCells count="11">
    <mergeCell ref="A7:C7"/>
    <mergeCell ref="A9:C9"/>
    <mergeCell ref="A10:A13"/>
    <mergeCell ref="B10:B13"/>
    <mergeCell ref="A14:A16"/>
    <mergeCell ref="B14:B16"/>
    <mergeCell ref="A17:C17"/>
    <mergeCell ref="A18:A35"/>
    <mergeCell ref="B18:B21"/>
    <mergeCell ref="B29:B30"/>
    <mergeCell ref="B31:B33"/>
  </mergeCells>
  <pageMargins left="0.25" right="0.25"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Normal="100" zoomScaleSheetLayoutView="118"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65</v>
      </c>
      <c r="B5" s="732"/>
      <c r="C5" s="732"/>
      <c r="D5" s="732"/>
      <c r="E5" s="732"/>
      <c r="F5" s="732"/>
      <c r="G5" s="732"/>
      <c r="H5" s="732"/>
    </row>
    <row r="6" spans="1:8" ht="17.399999999999999" customHeight="1">
      <c r="A6" s="780" t="s">
        <v>10</v>
      </c>
      <c r="B6" s="781"/>
      <c r="C6" s="781"/>
      <c r="D6" s="781">
        <v>3</v>
      </c>
      <c r="E6" s="781"/>
      <c r="F6" s="781"/>
      <c r="G6" s="781"/>
      <c r="H6" s="782"/>
    </row>
    <row r="7" spans="1:8" ht="17.399999999999999" customHeight="1">
      <c r="A7" s="780" t="s">
        <v>9</v>
      </c>
      <c r="B7" s="781"/>
      <c r="C7" s="781"/>
      <c r="D7" s="783" t="s">
        <v>470</v>
      </c>
      <c r="E7" s="783"/>
      <c r="F7" s="783"/>
      <c r="G7" s="783"/>
      <c r="H7" s="784"/>
    </row>
    <row r="8" spans="1:8" ht="17.399999999999999" customHeight="1">
      <c r="A8" s="780" t="s">
        <v>13</v>
      </c>
      <c r="B8" s="781"/>
      <c r="C8" s="781"/>
      <c r="D8" s="785" t="s">
        <v>329</v>
      </c>
      <c r="E8" s="785"/>
      <c r="F8" s="785"/>
      <c r="G8" s="785"/>
      <c r="H8" s="786"/>
    </row>
    <row r="9" spans="1:8" ht="17.399999999999999" customHeight="1">
      <c r="A9" s="780" t="s">
        <v>330</v>
      </c>
      <c r="B9" s="781"/>
      <c r="C9" s="781"/>
      <c r="D9" s="785" t="s">
        <v>1244</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1245</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6" customHeight="1">
      <c r="A19" s="790" t="s">
        <v>337</v>
      </c>
      <c r="B19" s="790"/>
      <c r="C19" s="791" t="s">
        <v>554</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34.5"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50.25" customHeight="1">
      <c r="A25" s="467" t="s">
        <v>1246</v>
      </c>
      <c r="B25" s="792" t="s">
        <v>1276</v>
      </c>
      <c r="C25" s="790"/>
      <c r="D25" s="790"/>
      <c r="E25" s="790"/>
      <c r="F25" s="956"/>
      <c r="G25" s="468" t="s">
        <v>157</v>
      </c>
      <c r="H25" s="250" t="s">
        <v>154</v>
      </c>
    </row>
    <row r="26" spans="1:8" ht="40.5" customHeight="1">
      <c r="A26" s="467" t="s">
        <v>1247</v>
      </c>
      <c r="B26" s="792" t="s">
        <v>1248</v>
      </c>
      <c r="C26" s="790"/>
      <c r="D26" s="790"/>
      <c r="E26" s="790"/>
      <c r="F26" s="956"/>
      <c r="G26" s="468" t="s">
        <v>161</v>
      </c>
      <c r="H26" s="250" t="s">
        <v>154</v>
      </c>
    </row>
    <row r="27" spans="1:8" ht="17.850000000000001" customHeight="1">
      <c r="A27" s="751" t="s">
        <v>255</v>
      </c>
      <c r="B27" s="794"/>
      <c r="C27" s="794"/>
      <c r="D27" s="794"/>
      <c r="E27" s="794"/>
      <c r="F27" s="794"/>
      <c r="G27" s="794"/>
      <c r="H27" s="752"/>
    </row>
    <row r="28" spans="1:8" ht="47.25" customHeight="1">
      <c r="A28" s="467" t="s">
        <v>1249</v>
      </c>
      <c r="B28" s="791" t="s">
        <v>1250</v>
      </c>
      <c r="C28" s="791"/>
      <c r="D28" s="791"/>
      <c r="E28" s="791"/>
      <c r="F28" s="791"/>
      <c r="G28" s="468" t="s">
        <v>187</v>
      </c>
      <c r="H28" s="250" t="s">
        <v>154</v>
      </c>
    </row>
    <row r="29" spans="1:8" ht="38.25" customHeight="1">
      <c r="A29" s="467" t="s">
        <v>1251</v>
      </c>
      <c r="B29" s="791" t="s">
        <v>1252</v>
      </c>
      <c r="C29" s="791"/>
      <c r="D29" s="791"/>
      <c r="E29" s="791"/>
      <c r="F29" s="791"/>
      <c r="G29" s="468" t="s">
        <v>204</v>
      </c>
      <c r="H29" s="250" t="s">
        <v>154</v>
      </c>
    </row>
    <row r="30" spans="1:8" ht="17.850000000000001" customHeight="1">
      <c r="A30" s="751" t="s">
        <v>352</v>
      </c>
      <c r="B30" s="794"/>
      <c r="C30" s="794"/>
      <c r="D30" s="794"/>
      <c r="E30" s="794"/>
      <c r="F30" s="794"/>
      <c r="G30" s="794"/>
      <c r="H30" s="752"/>
    </row>
    <row r="31" spans="1:8" ht="29.25" customHeight="1">
      <c r="A31" s="467" t="s">
        <v>1253</v>
      </c>
      <c r="B31" s="791" t="s">
        <v>1277</v>
      </c>
      <c r="C31" s="791"/>
      <c r="D31" s="791"/>
      <c r="E31" s="791"/>
      <c r="F31" s="791"/>
      <c r="G31" s="468" t="s">
        <v>233</v>
      </c>
      <c r="H31" s="250" t="s">
        <v>154</v>
      </c>
    </row>
    <row r="32" spans="1:8" ht="36" customHeight="1">
      <c r="A32" s="467" t="s">
        <v>1254</v>
      </c>
      <c r="B32" s="791" t="s">
        <v>1255</v>
      </c>
      <c r="C32" s="791"/>
      <c r="D32" s="791"/>
      <c r="E32" s="791"/>
      <c r="F32" s="791"/>
      <c r="G32" s="468" t="s">
        <v>242</v>
      </c>
      <c r="H32" s="250" t="s">
        <v>154</v>
      </c>
    </row>
    <row r="33" spans="1:8" ht="10.35" customHeight="1">
      <c r="A33" s="502"/>
      <c r="B33" s="502"/>
      <c r="C33" s="502"/>
      <c r="D33" s="502"/>
      <c r="E33" s="502"/>
      <c r="F33" s="502"/>
      <c r="G33" s="502"/>
      <c r="H33" s="502"/>
    </row>
    <row r="34" spans="1:8" ht="15" customHeight="1">
      <c r="A34" s="494" t="s">
        <v>355</v>
      </c>
      <c r="B34" s="502"/>
      <c r="C34" s="502"/>
      <c r="D34" s="502"/>
      <c r="E34" s="502"/>
      <c r="F34" s="502"/>
      <c r="G34" s="502"/>
      <c r="H34" s="502"/>
    </row>
    <row r="35" spans="1:8" s="334" customFormat="1" ht="17.850000000000001" customHeight="1">
      <c r="A35" s="795" t="s">
        <v>356</v>
      </c>
      <c r="B35" s="795"/>
      <c r="C35" s="795"/>
      <c r="D35" s="795"/>
      <c r="E35" s="795"/>
      <c r="F35" s="795"/>
      <c r="G35" s="242">
        <v>15</v>
      </c>
      <c r="H35" s="464" t="s">
        <v>357</v>
      </c>
    </row>
    <row r="36" spans="1:8" ht="25.5" customHeight="1">
      <c r="A36" s="796" t="s">
        <v>358</v>
      </c>
      <c r="B36" s="791" t="s">
        <v>1256</v>
      </c>
      <c r="C36" s="791"/>
      <c r="D36" s="791"/>
      <c r="E36" s="791"/>
      <c r="F36" s="791"/>
      <c r="G36" s="791"/>
      <c r="H36" s="792"/>
    </row>
    <row r="37" spans="1:8" ht="37.5" customHeight="1">
      <c r="A37" s="754"/>
      <c r="B37" s="791" t="s">
        <v>1257</v>
      </c>
      <c r="C37" s="791"/>
      <c r="D37" s="791"/>
      <c r="E37" s="791"/>
      <c r="F37" s="791"/>
      <c r="G37" s="791"/>
      <c r="H37" s="792"/>
    </row>
    <row r="38" spans="1:8" ht="20.100000000000001" customHeight="1">
      <c r="A38" s="754"/>
      <c r="B38" s="791" t="s">
        <v>1258</v>
      </c>
      <c r="C38" s="791"/>
      <c r="D38" s="791"/>
      <c r="E38" s="791"/>
      <c r="F38" s="791"/>
      <c r="G38" s="791"/>
      <c r="H38" s="792"/>
    </row>
    <row r="39" spans="1:8" ht="20.100000000000001" customHeight="1">
      <c r="A39" s="754"/>
      <c r="B39" s="791" t="s">
        <v>1259</v>
      </c>
      <c r="C39" s="791"/>
      <c r="D39" s="791"/>
      <c r="E39" s="791"/>
      <c r="F39" s="791"/>
      <c r="G39" s="791"/>
      <c r="H39" s="792"/>
    </row>
    <row r="40" spans="1:8" ht="20.100000000000001" customHeight="1">
      <c r="A40" s="754"/>
      <c r="B40" s="791" t="s">
        <v>1260</v>
      </c>
      <c r="C40" s="791"/>
      <c r="D40" s="791"/>
      <c r="E40" s="791"/>
      <c r="F40" s="791"/>
      <c r="G40" s="791"/>
      <c r="H40" s="792"/>
    </row>
    <row r="41" spans="1:8" ht="20.100000000000001" customHeight="1">
      <c r="A41" s="754"/>
      <c r="B41" s="791" t="s">
        <v>1261</v>
      </c>
      <c r="C41" s="791"/>
      <c r="D41" s="791"/>
      <c r="E41" s="791"/>
      <c r="F41" s="791"/>
      <c r="G41" s="791"/>
      <c r="H41" s="792"/>
    </row>
    <row r="42" spans="1:8" ht="23.25" customHeight="1">
      <c r="A42" s="797" t="s">
        <v>366</v>
      </c>
      <c r="B42" s="785"/>
      <c r="C42" s="785"/>
      <c r="D42" s="785" t="s">
        <v>1262</v>
      </c>
      <c r="E42" s="785"/>
      <c r="F42" s="785"/>
      <c r="G42" s="785"/>
      <c r="H42" s="786"/>
    </row>
    <row r="43" spans="1:8" ht="44.4" customHeight="1">
      <c r="A43" s="798" t="s">
        <v>367</v>
      </c>
      <c r="B43" s="783"/>
      <c r="C43" s="783"/>
      <c r="D43" s="783" t="s">
        <v>1263</v>
      </c>
      <c r="E43" s="783"/>
      <c r="F43" s="783"/>
      <c r="G43" s="783"/>
      <c r="H43" s="784"/>
    </row>
    <row r="44" spans="1:8" s="334" customFormat="1" ht="17.850000000000001" customHeight="1">
      <c r="A44" s="795" t="s">
        <v>422</v>
      </c>
      <c r="B44" s="795"/>
      <c r="C44" s="795"/>
      <c r="D44" s="795"/>
      <c r="E44" s="795"/>
      <c r="F44" s="795"/>
      <c r="G44" s="242">
        <v>15</v>
      </c>
      <c r="H44" s="464" t="s">
        <v>357</v>
      </c>
    </row>
    <row r="45" spans="1:8" ht="20.100000000000001" customHeight="1">
      <c r="A45" s="796" t="s">
        <v>358</v>
      </c>
      <c r="B45" s="869" t="s">
        <v>1264</v>
      </c>
      <c r="C45" s="869"/>
      <c r="D45" s="869"/>
      <c r="E45" s="869"/>
      <c r="F45" s="869"/>
      <c r="G45" s="869"/>
      <c r="H45" s="772"/>
    </row>
    <row r="46" spans="1:8" ht="39.75" customHeight="1">
      <c r="A46" s="754"/>
      <c r="B46" s="869" t="s">
        <v>1265</v>
      </c>
      <c r="C46" s="869"/>
      <c r="D46" s="869"/>
      <c r="E46" s="869"/>
      <c r="F46" s="869"/>
      <c r="G46" s="869"/>
      <c r="H46" s="772"/>
    </row>
    <row r="47" spans="1:8" ht="29.4" customHeight="1">
      <c r="A47" s="754"/>
      <c r="B47" s="869" t="s">
        <v>1266</v>
      </c>
      <c r="C47" s="869"/>
      <c r="D47" s="869"/>
      <c r="E47" s="869"/>
      <c r="F47" s="869"/>
      <c r="G47" s="869"/>
      <c r="H47" s="772"/>
    </row>
    <row r="48" spans="1:8" ht="20.100000000000001" customHeight="1">
      <c r="A48" s="754"/>
      <c r="B48" s="869" t="s">
        <v>1267</v>
      </c>
      <c r="C48" s="869"/>
      <c r="D48" s="869"/>
      <c r="E48" s="869"/>
      <c r="F48" s="869"/>
      <c r="G48" s="869"/>
      <c r="H48" s="772"/>
    </row>
    <row r="49" spans="1:8" ht="20.100000000000001" customHeight="1">
      <c r="A49" s="754"/>
      <c r="B49" s="869" t="s">
        <v>1268</v>
      </c>
      <c r="C49" s="869"/>
      <c r="D49" s="869"/>
      <c r="E49" s="869"/>
      <c r="F49" s="869"/>
      <c r="G49" s="869"/>
      <c r="H49" s="772"/>
    </row>
    <row r="50" spans="1:8" ht="20.100000000000001" customHeight="1">
      <c r="A50" s="754"/>
      <c r="B50" s="869" t="s">
        <v>1269</v>
      </c>
      <c r="C50" s="869"/>
      <c r="D50" s="869"/>
      <c r="E50" s="869"/>
      <c r="F50" s="869"/>
      <c r="G50" s="869"/>
      <c r="H50" s="772"/>
    </row>
    <row r="51" spans="1:8" ht="30.75" customHeight="1">
      <c r="A51" s="755"/>
      <c r="B51" s="869" t="s">
        <v>1270</v>
      </c>
      <c r="C51" s="869"/>
      <c r="D51" s="869"/>
      <c r="E51" s="869"/>
      <c r="F51" s="869"/>
      <c r="G51" s="869"/>
      <c r="H51" s="772"/>
    </row>
    <row r="52" spans="1:8" ht="24" customHeight="1">
      <c r="A52" s="797" t="s">
        <v>366</v>
      </c>
      <c r="B52" s="785"/>
      <c r="C52" s="785"/>
      <c r="D52" s="785" t="s">
        <v>1278</v>
      </c>
      <c r="E52" s="785"/>
      <c r="F52" s="785"/>
      <c r="G52" s="785"/>
      <c r="H52" s="786"/>
    </row>
    <row r="53" spans="1:8" ht="45" customHeight="1">
      <c r="A53" s="798" t="s">
        <v>367</v>
      </c>
      <c r="B53" s="783"/>
      <c r="C53" s="783"/>
      <c r="D53" s="792" t="s">
        <v>1271</v>
      </c>
      <c r="E53" s="790"/>
      <c r="F53" s="790"/>
      <c r="G53" s="790"/>
      <c r="H53" s="790"/>
    </row>
    <row r="54" spans="1:8" ht="10.35" customHeight="1">
      <c r="A54" s="502"/>
      <c r="B54" s="502"/>
      <c r="C54" s="502"/>
      <c r="D54" s="502"/>
      <c r="E54" s="502"/>
      <c r="F54" s="502"/>
      <c r="G54" s="502"/>
      <c r="H54" s="502"/>
    </row>
    <row r="55" spans="1:8" ht="15" customHeight="1">
      <c r="A55" s="494" t="s">
        <v>369</v>
      </c>
      <c r="B55" s="502"/>
      <c r="C55" s="502"/>
      <c r="D55" s="502"/>
      <c r="E55" s="502"/>
      <c r="F55" s="502"/>
      <c r="G55" s="502"/>
      <c r="H55" s="502"/>
    </row>
    <row r="56" spans="1:8" ht="18.899999999999999" customHeight="1">
      <c r="A56" s="807" t="s">
        <v>370</v>
      </c>
      <c r="B56" s="780"/>
      <c r="C56" s="791" t="s">
        <v>1272</v>
      </c>
      <c r="D56" s="791"/>
      <c r="E56" s="791"/>
      <c r="F56" s="791"/>
      <c r="G56" s="791"/>
      <c r="H56" s="792"/>
    </row>
    <row r="57" spans="1:8" ht="21.9" customHeight="1">
      <c r="A57" s="807"/>
      <c r="B57" s="780"/>
      <c r="C57" s="791" t="s">
        <v>1273</v>
      </c>
      <c r="D57" s="791"/>
      <c r="E57" s="791"/>
      <c r="F57" s="791"/>
      <c r="G57" s="791"/>
      <c r="H57" s="792"/>
    </row>
    <row r="58" spans="1:8" ht="21.9" customHeight="1">
      <c r="A58" s="807"/>
      <c r="B58" s="780"/>
      <c r="C58" s="791" t="s">
        <v>1274</v>
      </c>
      <c r="D58" s="791"/>
      <c r="E58" s="791"/>
      <c r="F58" s="791"/>
      <c r="G58" s="791"/>
      <c r="H58" s="792"/>
    </row>
    <row r="59" spans="1:8" ht="24" customHeight="1">
      <c r="A59" s="807" t="s">
        <v>373</v>
      </c>
      <c r="B59" s="780"/>
      <c r="C59" s="791" t="s">
        <v>1275</v>
      </c>
      <c r="D59" s="791"/>
      <c r="E59" s="791"/>
      <c r="F59" s="791"/>
      <c r="G59" s="791"/>
      <c r="H59" s="792"/>
    </row>
    <row r="60" spans="1:8" ht="10.35" customHeight="1">
      <c r="A60" s="502"/>
      <c r="B60" s="502"/>
      <c r="C60" s="502"/>
      <c r="D60" s="502"/>
      <c r="E60" s="502"/>
      <c r="F60" s="502"/>
      <c r="G60" s="502"/>
      <c r="H60" s="502"/>
    </row>
    <row r="61" spans="1:8" ht="15" customHeight="1">
      <c r="A61" s="494" t="s">
        <v>375</v>
      </c>
      <c r="B61" s="494"/>
      <c r="C61" s="494"/>
      <c r="D61" s="494"/>
      <c r="E61" s="494"/>
      <c r="F61" s="494"/>
      <c r="G61" s="502"/>
      <c r="H61" s="502"/>
    </row>
    <row r="62" spans="1:8" ht="16.2">
      <c r="A62" s="807" t="s">
        <v>376</v>
      </c>
      <c r="B62" s="807"/>
      <c r="C62" s="807"/>
      <c r="D62" s="807"/>
      <c r="E62" s="807"/>
      <c r="F62" s="807"/>
      <c r="G62" s="251">
        <v>3</v>
      </c>
      <c r="H62" s="465" t="s">
        <v>435</v>
      </c>
    </row>
    <row r="63" spans="1:8" ht="16.2">
      <c r="A63" s="807" t="s">
        <v>378</v>
      </c>
      <c r="B63" s="807"/>
      <c r="C63" s="807"/>
      <c r="D63" s="807"/>
      <c r="E63" s="807"/>
      <c r="F63" s="807"/>
      <c r="G63" s="251">
        <v>0</v>
      </c>
      <c r="H63" s="465" t="s">
        <v>435</v>
      </c>
    </row>
    <row r="64" spans="1:8">
      <c r="A64" s="463"/>
      <c r="B64" s="463"/>
      <c r="C64" s="463"/>
      <c r="D64" s="463"/>
      <c r="E64" s="463"/>
      <c r="F64" s="463"/>
      <c r="G64" s="253"/>
      <c r="H64" s="465"/>
    </row>
    <row r="65" spans="1:8">
      <c r="A65" s="811" t="s">
        <v>379</v>
      </c>
      <c r="B65" s="811"/>
      <c r="C65" s="811"/>
      <c r="D65" s="811"/>
      <c r="E65" s="811"/>
      <c r="F65" s="811"/>
      <c r="G65" s="480"/>
      <c r="H65" s="253"/>
    </row>
    <row r="66" spans="1:8" ht="17.850000000000001" customHeight="1">
      <c r="A66" s="790" t="s">
        <v>380</v>
      </c>
      <c r="B66" s="790"/>
      <c r="C66" s="790"/>
      <c r="D66" s="790"/>
      <c r="E66" s="465">
        <f>SUM(E67:E72)</f>
        <v>35</v>
      </c>
      <c r="F66" s="465" t="s">
        <v>357</v>
      </c>
      <c r="G66" s="254">
        <f>E66/25</f>
        <v>1.4</v>
      </c>
      <c r="H66" s="465" t="s">
        <v>435</v>
      </c>
    </row>
    <row r="67" spans="1:8" ht="17.850000000000001" customHeight="1">
      <c r="A67" s="502" t="s">
        <v>12</v>
      </c>
      <c r="B67" s="807" t="s">
        <v>14</v>
      </c>
      <c r="C67" s="807"/>
      <c r="D67" s="807"/>
      <c r="E67" s="465">
        <v>15</v>
      </c>
      <c r="F67" s="465" t="s">
        <v>357</v>
      </c>
      <c r="G67" s="40"/>
      <c r="H67" s="471"/>
    </row>
    <row r="68" spans="1:8" ht="17.850000000000001" customHeight="1">
      <c r="A68" s="502"/>
      <c r="B68" s="807" t="s">
        <v>381</v>
      </c>
      <c r="C68" s="807"/>
      <c r="D68" s="807"/>
      <c r="E68" s="465">
        <v>15</v>
      </c>
      <c r="F68" s="465" t="s">
        <v>357</v>
      </c>
      <c r="G68" s="40"/>
      <c r="H68" s="471"/>
    </row>
    <row r="69" spans="1:8" ht="17.850000000000001" customHeight="1">
      <c r="A69" s="502"/>
      <c r="B69" s="807" t="s">
        <v>382</v>
      </c>
      <c r="C69" s="807"/>
      <c r="D69" s="807"/>
      <c r="E69" s="465">
        <v>3</v>
      </c>
      <c r="F69" s="465" t="s">
        <v>357</v>
      </c>
      <c r="G69" s="40"/>
      <c r="H69" s="471"/>
    </row>
    <row r="70" spans="1:8" ht="17.850000000000001" customHeight="1">
      <c r="A70" s="502"/>
      <c r="B70" s="807" t="s">
        <v>383</v>
      </c>
      <c r="C70" s="807"/>
      <c r="D70" s="807"/>
      <c r="E70" s="465">
        <v>0</v>
      </c>
      <c r="F70" s="465" t="s">
        <v>357</v>
      </c>
      <c r="G70" s="40"/>
      <c r="H70" s="471"/>
    </row>
    <row r="71" spans="1:8" ht="17.850000000000001" customHeight="1">
      <c r="A71" s="502"/>
      <c r="B71" s="807" t="s">
        <v>384</v>
      </c>
      <c r="C71" s="807"/>
      <c r="D71" s="807"/>
      <c r="E71" s="465">
        <v>0</v>
      </c>
      <c r="F71" s="465" t="s">
        <v>357</v>
      </c>
      <c r="G71" s="40"/>
      <c r="H71" s="471"/>
    </row>
    <row r="72" spans="1:8" ht="17.850000000000001" customHeight="1">
      <c r="A72" s="502"/>
      <c r="B72" s="807" t="s">
        <v>385</v>
      </c>
      <c r="C72" s="807"/>
      <c r="D72" s="807"/>
      <c r="E72" s="465">
        <v>2</v>
      </c>
      <c r="F72" s="465" t="s">
        <v>357</v>
      </c>
      <c r="G72" s="40"/>
      <c r="H72" s="471"/>
    </row>
    <row r="73" spans="1:8" ht="31.35" customHeight="1">
      <c r="A73" s="790" t="s">
        <v>386</v>
      </c>
      <c r="B73" s="790"/>
      <c r="C73" s="790"/>
      <c r="D73" s="790"/>
      <c r="E73" s="465">
        <v>0</v>
      </c>
      <c r="F73" s="465" t="s">
        <v>357</v>
      </c>
      <c r="G73" s="254">
        <v>0</v>
      </c>
      <c r="H73" s="465" t="s">
        <v>435</v>
      </c>
    </row>
    <row r="74" spans="1:8" ht="17.850000000000001" customHeight="1">
      <c r="A74" s="807" t="s">
        <v>387</v>
      </c>
      <c r="B74" s="807"/>
      <c r="C74" s="807"/>
      <c r="D74" s="807"/>
      <c r="E74" s="465">
        <f>G74*25</f>
        <v>40</v>
      </c>
      <c r="F74" s="465" t="s">
        <v>357</v>
      </c>
      <c r="G74" s="254">
        <f>D6-G73-G66</f>
        <v>1.6</v>
      </c>
      <c r="H74" s="465" t="s">
        <v>435</v>
      </c>
    </row>
    <row r="75" spans="1:8" ht="10.35" customHeight="1"/>
    <row r="78" spans="1:8">
      <c r="A78" s="206" t="s">
        <v>388</v>
      </c>
    </row>
    <row r="79" spans="1:8" ht="16.2">
      <c r="A79" s="730" t="s">
        <v>436</v>
      </c>
      <c r="B79" s="730"/>
      <c r="C79" s="730"/>
      <c r="D79" s="730"/>
      <c r="E79" s="730"/>
      <c r="F79" s="730"/>
      <c r="G79" s="730"/>
      <c r="H79" s="730"/>
    </row>
    <row r="80" spans="1:8">
      <c r="A80" s="206" t="s">
        <v>390</v>
      </c>
    </row>
    <row r="82" spans="1:8">
      <c r="A82" s="766" t="s">
        <v>391</v>
      </c>
      <c r="B82" s="766"/>
      <c r="C82" s="766"/>
      <c r="D82" s="766"/>
      <c r="E82" s="766"/>
      <c r="F82" s="766"/>
      <c r="G82" s="766"/>
      <c r="H82" s="766"/>
    </row>
    <row r="83" spans="1:8">
      <c r="A83" s="766"/>
      <c r="B83" s="766"/>
      <c r="C83" s="766"/>
      <c r="D83" s="766"/>
      <c r="E83" s="766"/>
      <c r="F83" s="766"/>
      <c r="G83" s="766"/>
      <c r="H83" s="766"/>
    </row>
    <row r="84" spans="1:8">
      <c r="A84" s="766"/>
      <c r="B84" s="766"/>
      <c r="C84" s="766"/>
      <c r="D84" s="766"/>
      <c r="E84" s="766"/>
      <c r="F84" s="766"/>
      <c r="G84" s="766"/>
      <c r="H84" s="766"/>
    </row>
  </sheetData>
  <mergeCells count="81">
    <mergeCell ref="A79:H79"/>
    <mergeCell ref="A82:H84"/>
    <mergeCell ref="B69:D69"/>
    <mergeCell ref="B70:D70"/>
    <mergeCell ref="B71:D71"/>
    <mergeCell ref="B72:D72"/>
    <mergeCell ref="A73:D73"/>
    <mergeCell ref="A74:D74"/>
    <mergeCell ref="D52:H52"/>
    <mergeCell ref="B68:D68"/>
    <mergeCell ref="A56:B58"/>
    <mergeCell ref="C56:H56"/>
    <mergeCell ref="C57:H57"/>
    <mergeCell ref="C58:H58"/>
    <mergeCell ref="A59:B59"/>
    <mergeCell ref="C59:H59"/>
    <mergeCell ref="A62:F62"/>
    <mergeCell ref="A63:F63"/>
    <mergeCell ref="A65:F65"/>
    <mergeCell ref="A66:D66"/>
    <mergeCell ref="B67:D67"/>
    <mergeCell ref="A53:C53"/>
    <mergeCell ref="D53:H53"/>
    <mergeCell ref="A52:C52"/>
    <mergeCell ref="A42:C42"/>
    <mergeCell ref="D42:H42"/>
    <mergeCell ref="A43:C43"/>
    <mergeCell ref="D43:H43"/>
    <mergeCell ref="A44:F44"/>
    <mergeCell ref="A45:A51"/>
    <mergeCell ref="B45:H45"/>
    <mergeCell ref="B46:H46"/>
    <mergeCell ref="B47:H47"/>
    <mergeCell ref="B48:H48"/>
    <mergeCell ref="B49:H49"/>
    <mergeCell ref="B50:H50"/>
    <mergeCell ref="B51:H51"/>
    <mergeCell ref="B32:F32"/>
    <mergeCell ref="A35:F35"/>
    <mergeCell ref="A36:A41"/>
    <mergeCell ref="B36:H36"/>
    <mergeCell ref="B37:H37"/>
    <mergeCell ref="B38:H38"/>
    <mergeCell ref="B39:H39"/>
    <mergeCell ref="B40:H40"/>
    <mergeCell ref="B41:H41"/>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zoomScaleNormal="100" zoomScaleSheetLayoutView="160"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45"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66</v>
      </c>
      <c r="B5" s="732"/>
      <c r="C5" s="732"/>
      <c r="D5" s="732"/>
      <c r="E5" s="732"/>
      <c r="F5" s="732"/>
      <c r="G5" s="732"/>
      <c r="H5" s="732"/>
    </row>
    <row r="6" spans="1:8" ht="17.850000000000001" customHeight="1">
      <c r="A6" s="780" t="s">
        <v>10</v>
      </c>
      <c r="B6" s="781"/>
      <c r="C6" s="781"/>
      <c r="D6" s="781">
        <v>3</v>
      </c>
      <c r="E6" s="781"/>
      <c r="F6" s="781"/>
      <c r="G6" s="781"/>
      <c r="H6" s="782"/>
    </row>
    <row r="7" spans="1:8" ht="17.850000000000001" customHeight="1">
      <c r="A7" s="780" t="s">
        <v>9</v>
      </c>
      <c r="B7" s="781"/>
      <c r="C7" s="781"/>
      <c r="D7" s="783" t="s">
        <v>328</v>
      </c>
      <c r="E7" s="783"/>
      <c r="F7" s="783"/>
      <c r="G7" s="783"/>
      <c r="H7" s="784"/>
    </row>
    <row r="8" spans="1:8" ht="17.850000000000001" customHeight="1">
      <c r="A8" s="780" t="s">
        <v>13</v>
      </c>
      <c r="B8" s="781"/>
      <c r="C8" s="781"/>
      <c r="D8" s="785" t="s">
        <v>329</v>
      </c>
      <c r="E8" s="785"/>
      <c r="F8" s="785"/>
      <c r="G8" s="785"/>
      <c r="H8" s="786"/>
    </row>
    <row r="9" spans="1:8" ht="17.850000000000001" customHeight="1">
      <c r="A9" s="780" t="s">
        <v>330</v>
      </c>
      <c r="B9" s="781"/>
      <c r="C9" s="781"/>
      <c r="D9" s="785" t="s">
        <v>1279</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960" t="s">
        <v>2916</v>
      </c>
      <c r="B12" s="960"/>
      <c r="C12" s="960"/>
      <c r="D12" s="960"/>
      <c r="E12" s="960"/>
      <c r="F12" s="960"/>
      <c r="G12" s="960"/>
      <c r="H12" s="960"/>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1245</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9" customHeight="1">
      <c r="A19" s="790" t="s">
        <v>337</v>
      </c>
      <c r="B19" s="956"/>
      <c r="C19" s="791" t="s">
        <v>554</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802" t="s">
        <v>141</v>
      </c>
      <c r="B22" s="794" t="s">
        <v>142</v>
      </c>
      <c r="C22" s="794"/>
      <c r="D22" s="794"/>
      <c r="E22" s="794"/>
      <c r="F22" s="794"/>
      <c r="G22" s="794" t="s">
        <v>340</v>
      </c>
      <c r="H22" s="752"/>
    </row>
    <row r="23" spans="1:8" ht="27" customHeight="1">
      <c r="A23" s="804"/>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36.75" customHeight="1">
      <c r="A25" s="467" t="s">
        <v>1280</v>
      </c>
      <c r="B25" s="792" t="s">
        <v>1281</v>
      </c>
      <c r="C25" s="790"/>
      <c r="D25" s="790"/>
      <c r="E25" s="790"/>
      <c r="F25" s="956"/>
      <c r="G25" s="468" t="s">
        <v>157</v>
      </c>
      <c r="H25" s="250" t="s">
        <v>154</v>
      </c>
    </row>
    <row r="26" spans="1:8" ht="35.25" customHeight="1">
      <c r="A26" s="467" t="s">
        <v>1282</v>
      </c>
      <c r="B26" s="792" t="s">
        <v>1283</v>
      </c>
      <c r="C26" s="790"/>
      <c r="D26" s="790"/>
      <c r="E26" s="790"/>
      <c r="F26" s="956"/>
      <c r="G26" s="468" t="s">
        <v>161</v>
      </c>
      <c r="H26" s="250" t="s">
        <v>154</v>
      </c>
    </row>
    <row r="27" spans="1:8" ht="17.850000000000001" customHeight="1">
      <c r="A27" s="751" t="s">
        <v>255</v>
      </c>
      <c r="B27" s="794"/>
      <c r="C27" s="794"/>
      <c r="D27" s="794"/>
      <c r="E27" s="794"/>
      <c r="F27" s="794"/>
      <c r="G27" s="794"/>
      <c r="H27" s="752"/>
    </row>
    <row r="28" spans="1:8" ht="34.5" customHeight="1">
      <c r="A28" s="467" t="s">
        <v>1284</v>
      </c>
      <c r="B28" s="791" t="s">
        <v>1285</v>
      </c>
      <c r="C28" s="791"/>
      <c r="D28" s="791"/>
      <c r="E28" s="791"/>
      <c r="F28" s="791"/>
      <c r="G28" s="468" t="s">
        <v>187</v>
      </c>
      <c r="H28" s="250" t="s">
        <v>154</v>
      </c>
    </row>
    <row r="29" spans="1:8" ht="38.25" customHeight="1">
      <c r="A29" s="467" t="s">
        <v>1286</v>
      </c>
      <c r="B29" s="791" t="s">
        <v>1287</v>
      </c>
      <c r="C29" s="791"/>
      <c r="D29" s="791"/>
      <c r="E29" s="791"/>
      <c r="F29" s="791"/>
      <c r="G29" s="468" t="s">
        <v>204</v>
      </c>
      <c r="H29" s="250" t="s">
        <v>154</v>
      </c>
    </row>
    <row r="30" spans="1:8" ht="17.850000000000001" customHeight="1">
      <c r="A30" s="751" t="s">
        <v>352</v>
      </c>
      <c r="B30" s="794"/>
      <c r="C30" s="794"/>
      <c r="D30" s="794"/>
      <c r="E30" s="794"/>
      <c r="F30" s="794"/>
      <c r="G30" s="794"/>
      <c r="H30" s="752"/>
    </row>
    <row r="31" spans="1:8" ht="34.5" customHeight="1">
      <c r="A31" s="467" t="s">
        <v>1288</v>
      </c>
      <c r="B31" s="791" t="s">
        <v>1289</v>
      </c>
      <c r="C31" s="791"/>
      <c r="D31" s="791"/>
      <c r="E31" s="791"/>
      <c r="F31" s="791"/>
      <c r="G31" s="250" t="s">
        <v>233</v>
      </c>
      <c r="H31" s="250" t="s">
        <v>154</v>
      </c>
    </row>
    <row r="32" spans="1:8" ht="35.4" customHeight="1">
      <c r="A32" s="467" t="s">
        <v>1290</v>
      </c>
      <c r="B32" s="791" t="s">
        <v>1291</v>
      </c>
      <c r="C32" s="791"/>
      <c r="D32" s="791"/>
      <c r="E32" s="791"/>
      <c r="F32" s="791"/>
      <c r="G32" s="468" t="s">
        <v>242</v>
      </c>
      <c r="H32" s="250" t="s">
        <v>154</v>
      </c>
    </row>
    <row r="33" spans="1:8" ht="10.35" customHeight="1">
      <c r="A33" s="502"/>
      <c r="B33" s="502"/>
      <c r="C33" s="502"/>
      <c r="D33" s="502"/>
      <c r="E33" s="502"/>
      <c r="F33" s="502"/>
      <c r="G33" s="502"/>
      <c r="H33" s="502"/>
    </row>
    <row r="34" spans="1:8" ht="15" customHeight="1">
      <c r="A34" s="494" t="s">
        <v>355</v>
      </c>
      <c r="B34" s="502"/>
      <c r="C34" s="502"/>
      <c r="D34" s="502"/>
      <c r="E34" s="502"/>
      <c r="F34" s="502"/>
      <c r="G34" s="502"/>
      <c r="H34" s="502"/>
    </row>
    <row r="35" spans="1:8" s="334" customFormat="1" ht="17.850000000000001" customHeight="1">
      <c r="A35" s="795" t="s">
        <v>356</v>
      </c>
      <c r="B35" s="795"/>
      <c r="C35" s="795"/>
      <c r="D35" s="795"/>
      <c r="E35" s="795"/>
      <c r="F35" s="795"/>
      <c r="G35" s="394">
        <v>15</v>
      </c>
      <c r="H35" s="464" t="s">
        <v>357</v>
      </c>
    </row>
    <row r="36" spans="1:8" ht="33.75" customHeight="1">
      <c r="A36" s="796" t="s">
        <v>358</v>
      </c>
      <c r="B36" s="791" t="s">
        <v>1292</v>
      </c>
      <c r="C36" s="791"/>
      <c r="D36" s="791"/>
      <c r="E36" s="791"/>
      <c r="F36" s="791"/>
      <c r="G36" s="791"/>
      <c r="H36" s="792"/>
    </row>
    <row r="37" spans="1:8" ht="20.100000000000001" customHeight="1">
      <c r="A37" s="754"/>
      <c r="B37" s="791" t="s">
        <v>1293</v>
      </c>
      <c r="C37" s="791"/>
      <c r="D37" s="791"/>
      <c r="E37" s="791"/>
      <c r="F37" s="791"/>
      <c r="G37" s="791"/>
      <c r="H37" s="792"/>
    </row>
    <row r="38" spans="1:8" ht="20.100000000000001" customHeight="1">
      <c r="A38" s="754"/>
      <c r="B38" s="791" t="s">
        <v>1294</v>
      </c>
      <c r="C38" s="791"/>
      <c r="D38" s="791"/>
      <c r="E38" s="791"/>
      <c r="F38" s="791"/>
      <c r="G38" s="791"/>
      <c r="H38" s="792"/>
    </row>
    <row r="39" spans="1:8" ht="20.100000000000001" customHeight="1">
      <c r="A39" s="754"/>
      <c r="B39" s="791" t="s">
        <v>1295</v>
      </c>
      <c r="C39" s="791"/>
      <c r="D39" s="791"/>
      <c r="E39" s="791"/>
      <c r="F39" s="791"/>
      <c r="G39" s="791"/>
      <c r="H39" s="792"/>
    </row>
    <row r="40" spans="1:8" ht="20.100000000000001" customHeight="1">
      <c r="A40" s="754"/>
      <c r="B40" s="791" t="s">
        <v>1296</v>
      </c>
      <c r="C40" s="791"/>
      <c r="D40" s="791"/>
      <c r="E40" s="791"/>
      <c r="F40" s="791"/>
      <c r="G40" s="791"/>
      <c r="H40" s="792"/>
    </row>
    <row r="41" spans="1:8" ht="20.100000000000001" customHeight="1">
      <c r="A41" s="754"/>
      <c r="B41" s="791" t="s">
        <v>2919</v>
      </c>
      <c r="C41" s="791"/>
      <c r="D41" s="791"/>
      <c r="E41" s="791"/>
      <c r="F41" s="791"/>
      <c r="G41" s="791"/>
      <c r="H41" s="792"/>
    </row>
    <row r="42" spans="1:8" ht="20.100000000000001" customHeight="1">
      <c r="A42" s="754"/>
      <c r="B42" s="792" t="s">
        <v>1297</v>
      </c>
      <c r="C42" s="790"/>
      <c r="D42" s="790"/>
      <c r="E42" s="790"/>
      <c r="F42" s="790"/>
      <c r="G42" s="790"/>
      <c r="H42" s="790"/>
    </row>
    <row r="43" spans="1:8" ht="20.100000000000001" customHeight="1">
      <c r="A43" s="754"/>
      <c r="B43" s="792" t="s">
        <v>1298</v>
      </c>
      <c r="C43" s="790"/>
      <c r="D43" s="790"/>
      <c r="E43" s="790"/>
      <c r="F43" s="790"/>
      <c r="G43" s="790"/>
      <c r="H43" s="790"/>
    </row>
    <row r="44" spans="1:8" ht="20.100000000000001" customHeight="1">
      <c r="A44" s="754"/>
      <c r="B44" s="792" t="s">
        <v>1299</v>
      </c>
      <c r="C44" s="790"/>
      <c r="D44" s="790"/>
      <c r="E44" s="790"/>
      <c r="F44" s="790"/>
      <c r="G44" s="790"/>
      <c r="H44" s="790"/>
    </row>
    <row r="45" spans="1:8" ht="20.100000000000001" customHeight="1">
      <c r="A45" s="754"/>
      <c r="B45" s="792" t="s">
        <v>1300</v>
      </c>
      <c r="C45" s="790"/>
      <c r="D45" s="790"/>
      <c r="E45" s="790"/>
      <c r="F45" s="790"/>
      <c r="G45" s="790"/>
      <c r="H45" s="790"/>
    </row>
    <row r="46" spans="1:8" ht="20.100000000000001" customHeight="1">
      <c r="A46" s="754"/>
      <c r="B46" s="792" t="s">
        <v>1301</v>
      </c>
      <c r="C46" s="790"/>
      <c r="D46" s="790"/>
      <c r="E46" s="790"/>
      <c r="F46" s="790"/>
      <c r="G46" s="790"/>
      <c r="H46" s="790"/>
    </row>
    <row r="47" spans="1:8" ht="34.5" customHeight="1">
      <c r="A47" s="754"/>
      <c r="B47" s="792" t="s">
        <v>1302</v>
      </c>
      <c r="C47" s="790"/>
      <c r="D47" s="790"/>
      <c r="E47" s="790"/>
      <c r="F47" s="790"/>
      <c r="G47" s="790"/>
      <c r="H47" s="790"/>
    </row>
    <row r="48" spans="1:8" ht="20.100000000000001" customHeight="1">
      <c r="A48" s="754"/>
      <c r="B48" s="791" t="s">
        <v>1303</v>
      </c>
      <c r="C48" s="791"/>
      <c r="D48" s="791"/>
      <c r="E48" s="791"/>
      <c r="F48" s="791"/>
      <c r="G48" s="791"/>
      <c r="H48" s="792"/>
    </row>
    <row r="49" spans="1:8" ht="20.100000000000001" customHeight="1">
      <c r="A49" s="755"/>
      <c r="B49" s="791" t="s">
        <v>1304</v>
      </c>
      <c r="C49" s="791"/>
      <c r="D49" s="791"/>
      <c r="E49" s="791"/>
      <c r="F49" s="791"/>
      <c r="G49" s="791"/>
      <c r="H49" s="792"/>
    </row>
    <row r="50" spans="1:8" ht="27" customHeight="1">
      <c r="A50" s="797" t="s">
        <v>366</v>
      </c>
      <c r="B50" s="785"/>
      <c r="C50" s="785"/>
      <c r="D50" s="785" t="s">
        <v>1305</v>
      </c>
      <c r="E50" s="785"/>
      <c r="F50" s="785"/>
      <c r="G50" s="785"/>
      <c r="H50" s="786"/>
    </row>
    <row r="51" spans="1:8" ht="39" customHeight="1">
      <c r="A51" s="798" t="s">
        <v>367</v>
      </c>
      <c r="B51" s="783"/>
      <c r="C51" s="783"/>
      <c r="D51" s="792" t="s">
        <v>1306</v>
      </c>
      <c r="E51" s="790"/>
      <c r="F51" s="790"/>
      <c r="G51" s="790"/>
      <c r="H51" s="790"/>
    </row>
    <row r="52" spans="1:8" s="334" customFormat="1" ht="23.1" customHeight="1">
      <c r="A52" s="959" t="s">
        <v>422</v>
      </c>
      <c r="B52" s="959"/>
      <c r="C52" s="959"/>
      <c r="D52" s="959"/>
      <c r="E52" s="959"/>
      <c r="F52" s="959"/>
      <c r="G52" s="574">
        <v>30</v>
      </c>
      <c r="H52" s="464" t="s">
        <v>357</v>
      </c>
    </row>
    <row r="53" spans="1:8" ht="29.25" customHeight="1">
      <c r="A53" s="796" t="s">
        <v>358</v>
      </c>
      <c r="B53" s="805" t="s">
        <v>1307</v>
      </c>
      <c r="C53" s="805"/>
      <c r="D53" s="805"/>
      <c r="E53" s="805"/>
      <c r="F53" s="805"/>
      <c r="G53" s="805"/>
      <c r="H53" s="806"/>
    </row>
    <row r="54" spans="1:8" ht="34.5" customHeight="1">
      <c r="A54" s="754"/>
      <c r="B54" s="792" t="s">
        <v>1308</v>
      </c>
      <c r="C54" s="790"/>
      <c r="D54" s="790"/>
      <c r="E54" s="790"/>
      <c r="F54" s="790"/>
      <c r="G54" s="790"/>
      <c r="H54" s="790"/>
    </row>
    <row r="55" spans="1:8" ht="20.100000000000001" customHeight="1">
      <c r="A55" s="754"/>
      <c r="B55" s="792" t="s">
        <v>1309</v>
      </c>
      <c r="C55" s="790"/>
      <c r="D55" s="790"/>
      <c r="E55" s="790"/>
      <c r="F55" s="790"/>
      <c r="G55" s="790"/>
      <c r="H55" s="790"/>
    </row>
    <row r="56" spans="1:8" ht="21.75" customHeight="1">
      <c r="A56" s="754"/>
      <c r="B56" s="791" t="s">
        <v>1310</v>
      </c>
      <c r="C56" s="791"/>
      <c r="D56" s="791"/>
      <c r="E56" s="791"/>
      <c r="F56" s="791"/>
      <c r="G56" s="791"/>
      <c r="H56" s="792"/>
    </row>
    <row r="57" spans="1:8" ht="20.100000000000001" customHeight="1">
      <c r="A57" s="754"/>
      <c r="B57" s="792" t="s">
        <v>2985</v>
      </c>
      <c r="C57" s="790"/>
      <c r="D57" s="790"/>
      <c r="E57" s="790"/>
      <c r="F57" s="790"/>
      <c r="G57" s="790"/>
      <c r="H57" s="790"/>
    </row>
    <row r="58" spans="1:8" ht="20.100000000000001" customHeight="1">
      <c r="A58" s="754"/>
      <c r="B58" s="792" t="s">
        <v>1311</v>
      </c>
      <c r="C58" s="790"/>
      <c r="D58" s="790"/>
      <c r="E58" s="790"/>
      <c r="F58" s="790"/>
      <c r="G58" s="790"/>
      <c r="H58" s="790"/>
    </row>
    <row r="59" spans="1:8" ht="20.100000000000001" customHeight="1">
      <c r="A59" s="754"/>
      <c r="B59" s="792" t="s">
        <v>1312</v>
      </c>
      <c r="C59" s="790"/>
      <c r="D59" s="790"/>
      <c r="E59" s="790"/>
      <c r="F59" s="790"/>
      <c r="G59" s="790"/>
      <c r="H59" s="790"/>
    </row>
    <row r="60" spans="1:8" ht="20.100000000000001" customHeight="1">
      <c r="A60" s="754"/>
      <c r="B60" s="792" t="s">
        <v>1313</v>
      </c>
      <c r="C60" s="790"/>
      <c r="D60" s="790"/>
      <c r="E60" s="790"/>
      <c r="F60" s="790"/>
      <c r="G60" s="790"/>
      <c r="H60" s="790"/>
    </row>
    <row r="61" spans="1:8" ht="20.100000000000001" customHeight="1">
      <c r="A61" s="754"/>
      <c r="B61" s="792" t="s">
        <v>1314</v>
      </c>
      <c r="C61" s="790"/>
      <c r="D61" s="790"/>
      <c r="E61" s="790"/>
      <c r="F61" s="790"/>
      <c r="G61" s="790"/>
      <c r="H61" s="790"/>
    </row>
    <row r="62" spans="1:8" ht="20.100000000000001" customHeight="1">
      <c r="A62" s="754"/>
      <c r="B62" s="792" t="s">
        <v>1315</v>
      </c>
      <c r="C62" s="790"/>
      <c r="D62" s="790"/>
      <c r="E62" s="790"/>
      <c r="F62" s="790"/>
      <c r="G62" s="790"/>
      <c r="H62" s="790"/>
    </row>
    <row r="63" spans="1:8" ht="21.75" customHeight="1">
      <c r="A63" s="754"/>
      <c r="B63" s="792" t="s">
        <v>1316</v>
      </c>
      <c r="C63" s="790"/>
      <c r="D63" s="790"/>
      <c r="E63" s="790"/>
      <c r="F63" s="790"/>
      <c r="G63" s="790"/>
      <c r="H63" s="790"/>
    </row>
    <row r="64" spans="1:8" ht="34.5" customHeight="1">
      <c r="A64" s="754"/>
      <c r="B64" s="792" t="s">
        <v>1317</v>
      </c>
      <c r="C64" s="790"/>
      <c r="D64" s="790"/>
      <c r="E64" s="790"/>
      <c r="F64" s="790"/>
      <c r="G64" s="790"/>
      <c r="H64" s="790"/>
    </row>
    <row r="65" spans="1:8" ht="20.100000000000001" customHeight="1">
      <c r="A65" s="754"/>
      <c r="B65" s="792" t="s">
        <v>1318</v>
      </c>
      <c r="C65" s="790"/>
      <c r="D65" s="790"/>
      <c r="E65" s="790"/>
      <c r="F65" s="790"/>
      <c r="G65" s="790"/>
      <c r="H65" s="790"/>
    </row>
    <row r="66" spans="1:8" ht="20.100000000000001" customHeight="1">
      <c r="A66" s="755"/>
      <c r="B66" s="869" t="s">
        <v>1319</v>
      </c>
      <c r="C66" s="869"/>
      <c r="D66" s="869"/>
      <c r="E66" s="869"/>
      <c r="F66" s="869"/>
      <c r="G66" s="869"/>
      <c r="H66" s="772"/>
    </row>
    <row r="67" spans="1:8" ht="23.25" customHeight="1">
      <c r="A67" s="797" t="s">
        <v>366</v>
      </c>
      <c r="B67" s="785"/>
      <c r="C67" s="785"/>
      <c r="D67" s="785" t="s">
        <v>1320</v>
      </c>
      <c r="E67" s="785"/>
      <c r="F67" s="785"/>
      <c r="G67" s="785"/>
      <c r="H67" s="786"/>
    </row>
    <row r="68" spans="1:8" ht="69" customHeight="1">
      <c r="A68" s="798" t="s">
        <v>367</v>
      </c>
      <c r="B68" s="783"/>
      <c r="C68" s="783"/>
      <c r="D68" s="783" t="s">
        <v>1321</v>
      </c>
      <c r="E68" s="783"/>
      <c r="F68" s="783"/>
      <c r="G68" s="783"/>
      <c r="H68" s="784"/>
    </row>
    <row r="69" spans="1:8" ht="10.35" customHeight="1">
      <c r="A69" s="502"/>
      <c r="B69" s="502"/>
      <c r="C69" s="502"/>
      <c r="D69" s="502"/>
      <c r="E69" s="502"/>
      <c r="F69" s="502"/>
      <c r="G69" s="502"/>
      <c r="H69" s="502"/>
    </row>
    <row r="70" spans="1:8" ht="15" customHeight="1">
      <c r="A70" s="494" t="s">
        <v>369</v>
      </c>
      <c r="B70" s="502"/>
      <c r="C70" s="502"/>
      <c r="D70" s="502"/>
      <c r="E70" s="502"/>
      <c r="F70" s="502"/>
      <c r="G70" s="502"/>
      <c r="H70" s="502"/>
    </row>
    <row r="71" spans="1:8" ht="39" customHeight="1">
      <c r="A71" s="807" t="s">
        <v>370</v>
      </c>
      <c r="B71" s="780"/>
      <c r="C71" s="791" t="s">
        <v>1322</v>
      </c>
      <c r="D71" s="791"/>
      <c r="E71" s="791"/>
      <c r="F71" s="791"/>
      <c r="G71" s="791"/>
      <c r="H71" s="792"/>
    </row>
    <row r="72" spans="1:8" ht="30.75" customHeight="1">
      <c r="A72" s="807"/>
      <c r="B72" s="780"/>
      <c r="C72" s="791" t="s">
        <v>1323</v>
      </c>
      <c r="D72" s="791"/>
      <c r="E72" s="791"/>
      <c r="F72" s="791"/>
      <c r="G72" s="791"/>
      <c r="H72" s="792"/>
    </row>
    <row r="73" spans="1:8" ht="32.25" customHeight="1">
      <c r="A73" s="807"/>
      <c r="B73" s="780"/>
      <c r="C73" s="791" t="s">
        <v>1324</v>
      </c>
      <c r="D73" s="791"/>
      <c r="E73" s="791"/>
      <c r="F73" s="791"/>
      <c r="G73" s="791"/>
      <c r="H73" s="792"/>
    </row>
    <row r="74" spans="1:8" ht="38.25" customHeight="1">
      <c r="A74" s="808" t="s">
        <v>373</v>
      </c>
      <c r="B74" s="809"/>
      <c r="C74" s="791" t="s">
        <v>1325</v>
      </c>
      <c r="D74" s="791"/>
      <c r="E74" s="791"/>
      <c r="F74" s="791"/>
      <c r="G74" s="791"/>
      <c r="H74" s="792"/>
    </row>
    <row r="75" spans="1:8" ht="21" customHeight="1">
      <c r="A75" s="732"/>
      <c r="B75" s="810"/>
      <c r="C75" s="791" t="s">
        <v>1326</v>
      </c>
      <c r="D75" s="791"/>
      <c r="E75" s="791"/>
      <c r="F75" s="791"/>
      <c r="G75" s="791"/>
      <c r="H75" s="792"/>
    </row>
    <row r="76" spans="1:8" ht="10.35" customHeight="1">
      <c r="A76" s="502"/>
      <c r="B76" s="502"/>
      <c r="C76" s="502"/>
      <c r="D76" s="502"/>
      <c r="E76" s="502"/>
      <c r="F76" s="502"/>
      <c r="G76" s="502"/>
      <c r="H76" s="502"/>
    </row>
    <row r="77" spans="1:8" ht="15" customHeight="1">
      <c r="A77" s="494" t="s">
        <v>375</v>
      </c>
      <c r="B77" s="494"/>
      <c r="C77" s="494"/>
      <c r="D77" s="494"/>
      <c r="E77" s="494"/>
      <c r="F77" s="494"/>
      <c r="G77" s="502"/>
      <c r="H77" s="502"/>
    </row>
    <row r="78" spans="1:8" ht="16.2">
      <c r="A78" s="807" t="s">
        <v>376</v>
      </c>
      <c r="B78" s="807"/>
      <c r="C78" s="807"/>
      <c r="D78" s="807"/>
      <c r="E78" s="807"/>
      <c r="F78" s="807"/>
      <c r="G78" s="251">
        <v>3</v>
      </c>
      <c r="H78" s="465" t="s">
        <v>435</v>
      </c>
    </row>
    <row r="79" spans="1:8" ht="16.2">
      <c r="A79" s="807" t="s">
        <v>378</v>
      </c>
      <c r="B79" s="807"/>
      <c r="C79" s="807"/>
      <c r="D79" s="807"/>
      <c r="E79" s="807"/>
      <c r="F79" s="807"/>
      <c r="G79" s="251">
        <v>0</v>
      </c>
      <c r="H79" s="465" t="s">
        <v>435</v>
      </c>
    </row>
    <row r="80" spans="1:8">
      <c r="A80" s="463"/>
      <c r="B80" s="463"/>
      <c r="C80" s="463"/>
      <c r="D80" s="463"/>
      <c r="E80" s="463"/>
      <c r="F80" s="463"/>
      <c r="G80" s="253"/>
      <c r="H80" s="465"/>
    </row>
    <row r="81" spans="1:8">
      <c r="A81" s="811" t="s">
        <v>379</v>
      </c>
      <c r="B81" s="811"/>
      <c r="C81" s="811"/>
      <c r="D81" s="811"/>
      <c r="E81" s="811"/>
      <c r="F81" s="811"/>
      <c r="G81" s="480"/>
      <c r="H81" s="253"/>
    </row>
    <row r="82" spans="1:8" ht="17.850000000000001" customHeight="1">
      <c r="A82" s="790" t="s">
        <v>380</v>
      </c>
      <c r="B82" s="790"/>
      <c r="C82" s="790"/>
      <c r="D82" s="790"/>
      <c r="E82" s="465">
        <f>SUM(E83:E88)</f>
        <v>53</v>
      </c>
      <c r="F82" s="465" t="s">
        <v>357</v>
      </c>
      <c r="G82" s="254">
        <f>E82/25</f>
        <v>2.12</v>
      </c>
      <c r="H82" s="465" t="s">
        <v>435</v>
      </c>
    </row>
    <row r="83" spans="1:8" ht="17.850000000000001" customHeight="1">
      <c r="A83" s="502" t="s">
        <v>12</v>
      </c>
      <c r="B83" s="807" t="s">
        <v>14</v>
      </c>
      <c r="C83" s="807"/>
      <c r="D83" s="807"/>
      <c r="E83" s="465">
        <v>15</v>
      </c>
      <c r="F83" s="465" t="s">
        <v>357</v>
      </c>
      <c r="G83" s="40"/>
      <c r="H83" s="471"/>
    </row>
    <row r="84" spans="1:8" ht="17.850000000000001" customHeight="1">
      <c r="A84" s="502"/>
      <c r="B84" s="807" t="s">
        <v>381</v>
      </c>
      <c r="C84" s="807"/>
      <c r="D84" s="807"/>
      <c r="E84" s="465">
        <v>30</v>
      </c>
      <c r="F84" s="465" t="s">
        <v>357</v>
      </c>
      <c r="G84" s="40"/>
      <c r="H84" s="471"/>
    </row>
    <row r="85" spans="1:8" ht="17.850000000000001" customHeight="1">
      <c r="A85" s="502"/>
      <c r="B85" s="807" t="s">
        <v>382</v>
      </c>
      <c r="C85" s="807"/>
      <c r="D85" s="807"/>
      <c r="E85" s="465">
        <v>3</v>
      </c>
      <c r="F85" s="465" t="s">
        <v>357</v>
      </c>
      <c r="G85" s="40"/>
      <c r="H85" s="471"/>
    </row>
    <row r="86" spans="1:8" ht="17.850000000000001" customHeight="1">
      <c r="A86" s="502"/>
      <c r="B86" s="807" t="s">
        <v>383</v>
      </c>
      <c r="C86" s="807"/>
      <c r="D86" s="807"/>
      <c r="E86" s="465">
        <v>0</v>
      </c>
      <c r="F86" s="465" t="s">
        <v>357</v>
      </c>
      <c r="G86" s="40"/>
      <c r="H86" s="471"/>
    </row>
    <row r="87" spans="1:8" ht="17.850000000000001" customHeight="1">
      <c r="A87" s="502"/>
      <c r="B87" s="807" t="s">
        <v>384</v>
      </c>
      <c r="C87" s="807"/>
      <c r="D87" s="807"/>
      <c r="E87" s="465">
        <v>0</v>
      </c>
      <c r="F87" s="465" t="s">
        <v>357</v>
      </c>
      <c r="G87" s="40"/>
      <c r="H87" s="471"/>
    </row>
    <row r="88" spans="1:8" ht="17.850000000000001" customHeight="1">
      <c r="A88" s="502"/>
      <c r="B88" s="807" t="s">
        <v>385</v>
      </c>
      <c r="C88" s="807"/>
      <c r="D88" s="807"/>
      <c r="E88" s="465">
        <v>5</v>
      </c>
      <c r="F88" s="465" t="s">
        <v>357</v>
      </c>
      <c r="G88" s="40"/>
      <c r="H88" s="471"/>
    </row>
    <row r="89" spans="1:8" ht="31.35" customHeight="1">
      <c r="A89" s="790" t="s">
        <v>386</v>
      </c>
      <c r="B89" s="790"/>
      <c r="C89" s="790"/>
      <c r="D89" s="790"/>
      <c r="E89" s="465">
        <v>0</v>
      </c>
      <c r="F89" s="465" t="s">
        <v>357</v>
      </c>
      <c r="G89" s="254">
        <v>0</v>
      </c>
      <c r="H89" s="465" t="s">
        <v>435</v>
      </c>
    </row>
    <row r="90" spans="1:8" ht="17.850000000000001" customHeight="1">
      <c r="A90" s="807" t="s">
        <v>387</v>
      </c>
      <c r="B90" s="807"/>
      <c r="C90" s="807"/>
      <c r="D90" s="807"/>
      <c r="E90" s="465">
        <f>G90*25</f>
        <v>21.999999999999996</v>
      </c>
      <c r="F90" s="465" t="s">
        <v>357</v>
      </c>
      <c r="G90" s="254">
        <f>D6-G89-G82</f>
        <v>0.87999999999999989</v>
      </c>
      <c r="H90" s="465" t="s">
        <v>435</v>
      </c>
    </row>
    <row r="91" spans="1:8" ht="10.35" customHeight="1"/>
    <row r="94" spans="1:8">
      <c r="A94" s="206" t="s">
        <v>388</v>
      </c>
    </row>
    <row r="95" spans="1:8" ht="16.2">
      <c r="A95" s="730" t="s">
        <v>436</v>
      </c>
      <c r="B95" s="730"/>
      <c r="C95" s="730"/>
      <c r="D95" s="730"/>
      <c r="E95" s="730"/>
      <c r="F95" s="730"/>
      <c r="G95" s="730"/>
      <c r="H95" s="730"/>
    </row>
    <row r="96" spans="1:8">
      <c r="A96" s="206" t="s">
        <v>390</v>
      </c>
    </row>
    <row r="98" spans="1:8">
      <c r="A98" s="766" t="s">
        <v>391</v>
      </c>
      <c r="B98" s="766"/>
      <c r="C98" s="766"/>
      <c r="D98" s="766"/>
      <c r="E98" s="766"/>
      <c r="F98" s="766"/>
      <c r="G98" s="766"/>
      <c r="H98" s="766"/>
    </row>
    <row r="99" spans="1:8">
      <c r="A99" s="766"/>
      <c r="B99" s="766"/>
      <c r="C99" s="766"/>
      <c r="D99" s="766"/>
      <c r="E99" s="766"/>
      <c r="F99" s="766"/>
      <c r="G99" s="766"/>
      <c r="H99" s="766"/>
    </row>
    <row r="100" spans="1:8">
      <c r="A100" s="766"/>
      <c r="B100" s="766"/>
      <c r="C100" s="766"/>
      <c r="D100" s="766"/>
      <c r="E100" s="766"/>
      <c r="F100" s="766"/>
      <c r="G100" s="766"/>
      <c r="H100" s="766"/>
    </row>
  </sheetData>
  <mergeCells count="97">
    <mergeCell ref="B88:D88"/>
    <mergeCell ref="A89:D89"/>
    <mergeCell ref="A90:D90"/>
    <mergeCell ref="A95:H95"/>
    <mergeCell ref="A98:H100"/>
    <mergeCell ref="B87:D87"/>
    <mergeCell ref="A74:B75"/>
    <mergeCell ref="C74:H74"/>
    <mergeCell ref="C75:H75"/>
    <mergeCell ref="A78:F78"/>
    <mergeCell ref="A79:F79"/>
    <mergeCell ref="A81:F81"/>
    <mergeCell ref="A82:D82"/>
    <mergeCell ref="B83:D83"/>
    <mergeCell ref="B84:D84"/>
    <mergeCell ref="B85:D85"/>
    <mergeCell ref="B86:D86"/>
    <mergeCell ref="A71:B73"/>
    <mergeCell ref="C71:H71"/>
    <mergeCell ref="C72:H72"/>
    <mergeCell ref="C73:H73"/>
    <mergeCell ref="A67:C67"/>
    <mergeCell ref="D67:H67"/>
    <mergeCell ref="B66:H66"/>
    <mergeCell ref="A68:C68"/>
    <mergeCell ref="D68:H68"/>
    <mergeCell ref="A53:A66"/>
    <mergeCell ref="B53:H53"/>
    <mergeCell ref="B54:H54"/>
    <mergeCell ref="B55:H55"/>
    <mergeCell ref="B56:H56"/>
    <mergeCell ref="B57:H57"/>
    <mergeCell ref="B58:H58"/>
    <mergeCell ref="B64:H64"/>
    <mergeCell ref="B65:H65"/>
    <mergeCell ref="B59:H59"/>
    <mergeCell ref="B61:H61"/>
    <mergeCell ref="B62:H62"/>
    <mergeCell ref="B63:H63"/>
    <mergeCell ref="B60:H60"/>
    <mergeCell ref="A52:F52"/>
    <mergeCell ref="B49:H49"/>
    <mergeCell ref="A50:C50"/>
    <mergeCell ref="D50:H50"/>
    <mergeCell ref="A51:C51"/>
    <mergeCell ref="D51:H51"/>
    <mergeCell ref="B32:F32"/>
    <mergeCell ref="A35:F35"/>
    <mergeCell ref="A36:A49"/>
    <mergeCell ref="B36:H36"/>
    <mergeCell ref="B37:H37"/>
    <mergeCell ref="B38:H38"/>
    <mergeCell ref="B39:H39"/>
    <mergeCell ref="B40:H40"/>
    <mergeCell ref="B41:H41"/>
    <mergeCell ref="B42:H42"/>
    <mergeCell ref="B43:H43"/>
    <mergeCell ref="B44:H44"/>
    <mergeCell ref="B45:H45"/>
    <mergeCell ref="B46:H46"/>
    <mergeCell ref="B47:H47"/>
    <mergeCell ref="B48:H48"/>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zoomScaleNormal="100" zoomScaleSheetLayoutView="136" workbookViewId="0"/>
  </sheetViews>
  <sheetFormatPr defaultColWidth="8.88671875" defaultRowHeight="13.8"/>
  <cols>
    <col min="1" max="1" width="9.109375" style="227" customWidth="1"/>
    <col min="2" max="2" width="11.88671875" style="227" customWidth="1"/>
    <col min="3" max="3" width="5.88671875" style="227" customWidth="1"/>
    <col min="4" max="4" width="21.88671875" style="227" customWidth="1"/>
    <col min="5" max="5" width="9.109375" style="227" customWidth="1"/>
    <col min="6" max="6" width="8.88671875" style="227" customWidth="1"/>
    <col min="7" max="7" width="12.88671875" style="227" customWidth="1"/>
    <col min="8" max="8" width="9.88671875" style="227" customWidth="1"/>
    <col min="9" max="16384" width="8.88671875" style="227"/>
  </cols>
  <sheetData>
    <row r="1" spans="1:8" ht="10.35" customHeight="1"/>
    <row r="2" spans="1:8" s="348" customFormat="1">
      <c r="A2" s="812" t="s">
        <v>326</v>
      </c>
      <c r="B2" s="812"/>
      <c r="C2" s="812"/>
      <c r="D2" s="812"/>
      <c r="E2" s="812"/>
      <c r="F2" s="812"/>
      <c r="G2" s="812"/>
      <c r="H2" s="812"/>
    </row>
    <row r="3" spans="1:8" ht="10.35" customHeight="1"/>
    <row r="4" spans="1:8" ht="15" customHeight="1">
      <c r="A4" s="348" t="s">
        <v>327</v>
      </c>
    </row>
    <row r="5" spans="1:8" ht="17.850000000000001" customHeight="1">
      <c r="A5" s="833" t="s">
        <v>67</v>
      </c>
      <c r="B5" s="833"/>
      <c r="C5" s="833"/>
      <c r="D5" s="833"/>
      <c r="E5" s="833"/>
      <c r="F5" s="833"/>
      <c r="G5" s="833"/>
      <c r="H5" s="833"/>
    </row>
    <row r="6" spans="1:8" ht="17.399999999999999" customHeight="1">
      <c r="A6" s="834" t="s">
        <v>10</v>
      </c>
      <c r="B6" s="835"/>
      <c r="C6" s="835"/>
      <c r="D6" s="835">
        <v>7</v>
      </c>
      <c r="E6" s="835"/>
      <c r="F6" s="835"/>
      <c r="G6" s="835"/>
      <c r="H6" s="836"/>
    </row>
    <row r="7" spans="1:8" ht="17.399999999999999" customHeight="1">
      <c r="A7" s="834" t="s">
        <v>9</v>
      </c>
      <c r="B7" s="835"/>
      <c r="C7" s="835"/>
      <c r="D7" s="837" t="s">
        <v>470</v>
      </c>
      <c r="E7" s="837"/>
      <c r="F7" s="837"/>
      <c r="G7" s="837"/>
      <c r="H7" s="838"/>
    </row>
    <row r="8" spans="1:8" ht="17.399999999999999" customHeight="1">
      <c r="A8" s="834" t="s">
        <v>13</v>
      </c>
      <c r="B8" s="835"/>
      <c r="C8" s="835"/>
      <c r="D8" s="839" t="s">
        <v>403</v>
      </c>
      <c r="E8" s="839"/>
      <c r="F8" s="839"/>
      <c r="G8" s="839"/>
      <c r="H8" s="840"/>
    </row>
    <row r="9" spans="1:8" ht="17.399999999999999" customHeight="1">
      <c r="A9" s="834" t="s">
        <v>330</v>
      </c>
      <c r="B9" s="835"/>
      <c r="C9" s="835"/>
      <c r="D9" s="837" t="s">
        <v>1327</v>
      </c>
      <c r="E9" s="837"/>
      <c r="F9" s="837"/>
      <c r="G9" s="837"/>
      <c r="H9" s="838"/>
    </row>
    <row r="10" spans="1:8" ht="10.35" customHeight="1">
      <c r="A10" s="226"/>
      <c r="B10" s="226"/>
      <c r="C10" s="226"/>
      <c r="D10" s="226"/>
      <c r="E10" s="226"/>
      <c r="F10" s="226"/>
      <c r="G10" s="226"/>
      <c r="H10" s="226"/>
    </row>
    <row r="11" spans="1:8" ht="15" customHeight="1">
      <c r="A11" s="841" t="s">
        <v>138</v>
      </c>
      <c r="B11" s="841"/>
      <c r="C11" s="841"/>
      <c r="D11" s="841"/>
      <c r="E11" s="841"/>
      <c r="F11" s="841"/>
      <c r="G11" s="841"/>
      <c r="H11" s="841"/>
    </row>
    <row r="12" spans="1:8" ht="17.850000000000001" customHeight="1">
      <c r="A12" s="832" t="s">
        <v>2916</v>
      </c>
      <c r="B12" s="832"/>
      <c r="C12" s="832"/>
      <c r="D12" s="832"/>
      <c r="E12" s="832"/>
      <c r="F12" s="832"/>
      <c r="G12" s="832"/>
      <c r="H12" s="832"/>
    </row>
    <row r="13" spans="1:8" ht="17.850000000000001" customHeight="1">
      <c r="A13" s="834" t="s">
        <v>277</v>
      </c>
      <c r="B13" s="835"/>
      <c r="C13" s="835"/>
      <c r="D13" s="835"/>
      <c r="E13" s="835" t="s">
        <v>139</v>
      </c>
      <c r="F13" s="835"/>
      <c r="G13" s="835"/>
      <c r="H13" s="836"/>
    </row>
    <row r="14" spans="1:8" ht="17.850000000000001" customHeight="1">
      <c r="A14" s="834" t="s">
        <v>332</v>
      </c>
      <c r="B14" s="835"/>
      <c r="C14" s="835"/>
      <c r="D14" s="835"/>
      <c r="E14" s="835" t="s">
        <v>333</v>
      </c>
      <c r="F14" s="835"/>
      <c r="G14" s="835"/>
      <c r="H14" s="836"/>
    </row>
    <row r="15" spans="1:8" ht="17.850000000000001" customHeight="1">
      <c r="A15" s="834" t="s">
        <v>334</v>
      </c>
      <c r="B15" s="835"/>
      <c r="C15" s="835"/>
      <c r="D15" s="835"/>
      <c r="E15" s="843" t="s">
        <v>1245</v>
      </c>
      <c r="F15" s="843"/>
      <c r="G15" s="843"/>
      <c r="H15" s="844"/>
    </row>
    <row r="16" spans="1:8" ht="17.850000000000001" customHeight="1">
      <c r="A16" s="834" t="s">
        <v>282</v>
      </c>
      <c r="B16" s="835"/>
      <c r="C16" s="835"/>
      <c r="D16" s="835"/>
      <c r="E16" s="835" t="s">
        <v>283</v>
      </c>
      <c r="F16" s="835"/>
      <c r="G16" s="835"/>
      <c r="H16" s="836"/>
    </row>
    <row r="17" spans="1:8" ht="10.35" customHeight="1">
      <c r="A17" s="226"/>
      <c r="B17" s="226"/>
      <c r="C17" s="226"/>
      <c r="D17" s="226"/>
      <c r="E17" s="226"/>
      <c r="F17" s="226"/>
      <c r="G17" s="226"/>
      <c r="H17" s="226"/>
    </row>
    <row r="18" spans="1:8" ht="15" customHeight="1">
      <c r="A18" s="841" t="s">
        <v>1328</v>
      </c>
      <c r="B18" s="841"/>
      <c r="C18" s="841"/>
      <c r="D18" s="841"/>
      <c r="E18" s="841"/>
      <c r="F18" s="841"/>
      <c r="G18" s="841"/>
      <c r="H18" s="841"/>
    </row>
    <row r="19" spans="1:8" ht="38.4" customHeight="1">
      <c r="A19" s="846" t="s">
        <v>337</v>
      </c>
      <c r="B19" s="846"/>
      <c r="C19" s="845" t="s">
        <v>586</v>
      </c>
      <c r="D19" s="845"/>
      <c r="E19" s="845"/>
      <c r="F19" s="845"/>
      <c r="G19" s="845"/>
      <c r="H19" s="847"/>
    </row>
    <row r="20" spans="1:8" ht="10.35" customHeight="1">
      <c r="A20" s="226"/>
      <c r="B20" s="226"/>
      <c r="C20" s="226"/>
      <c r="D20" s="226"/>
      <c r="E20" s="226"/>
      <c r="F20" s="226"/>
      <c r="G20" s="226"/>
      <c r="H20" s="226"/>
    </row>
    <row r="21" spans="1:8" ht="15" customHeight="1">
      <c r="A21" s="848" t="s">
        <v>339</v>
      </c>
      <c r="B21" s="848"/>
      <c r="C21" s="848"/>
      <c r="D21" s="848"/>
      <c r="E21" s="226"/>
      <c r="F21" s="226"/>
      <c r="G21" s="226"/>
      <c r="H21" s="226"/>
    </row>
    <row r="22" spans="1:8">
      <c r="A22" s="849" t="s">
        <v>141</v>
      </c>
      <c r="B22" s="850" t="s">
        <v>142</v>
      </c>
      <c r="C22" s="850"/>
      <c r="D22" s="850"/>
      <c r="E22" s="850"/>
      <c r="F22" s="850"/>
      <c r="G22" s="850" t="s">
        <v>340</v>
      </c>
      <c r="H22" s="851"/>
    </row>
    <row r="23" spans="1:8" ht="39.75" customHeight="1">
      <c r="A23" s="849"/>
      <c r="B23" s="850"/>
      <c r="C23" s="850"/>
      <c r="D23" s="850"/>
      <c r="E23" s="850"/>
      <c r="F23" s="850"/>
      <c r="G23" s="490" t="s">
        <v>341</v>
      </c>
      <c r="H23" s="491" t="s">
        <v>145</v>
      </c>
    </row>
    <row r="24" spans="1:8" ht="17.850000000000001" customHeight="1">
      <c r="A24" s="849" t="s">
        <v>146</v>
      </c>
      <c r="B24" s="850"/>
      <c r="C24" s="850"/>
      <c r="D24" s="850"/>
      <c r="E24" s="850"/>
      <c r="F24" s="850"/>
      <c r="G24" s="850"/>
      <c r="H24" s="851"/>
    </row>
    <row r="25" spans="1:8" ht="51" customHeight="1">
      <c r="A25" s="489" t="s">
        <v>1371</v>
      </c>
      <c r="B25" s="917" t="s">
        <v>1329</v>
      </c>
      <c r="C25" s="915"/>
      <c r="D25" s="915"/>
      <c r="E25" s="915"/>
      <c r="F25" s="922"/>
      <c r="G25" s="490" t="s">
        <v>1330</v>
      </c>
      <c r="H25" s="258" t="s">
        <v>154</v>
      </c>
    </row>
    <row r="26" spans="1:8" ht="48.9" customHeight="1">
      <c r="A26" s="489" t="s">
        <v>1372</v>
      </c>
      <c r="B26" s="916" t="s">
        <v>1369</v>
      </c>
      <c r="C26" s="916"/>
      <c r="D26" s="916"/>
      <c r="E26" s="916"/>
      <c r="F26" s="916"/>
      <c r="G26" s="490" t="s">
        <v>165</v>
      </c>
      <c r="H26" s="258" t="s">
        <v>154</v>
      </c>
    </row>
    <row r="27" spans="1:8" ht="17.850000000000001" customHeight="1">
      <c r="A27" s="849" t="s">
        <v>255</v>
      </c>
      <c r="B27" s="850"/>
      <c r="C27" s="850"/>
      <c r="D27" s="850"/>
      <c r="E27" s="850"/>
      <c r="F27" s="850"/>
      <c r="G27" s="850"/>
      <c r="H27" s="851"/>
    </row>
    <row r="28" spans="1:8" ht="56.4" customHeight="1">
      <c r="A28" s="489" t="s">
        <v>1373</v>
      </c>
      <c r="B28" s="916" t="s">
        <v>1331</v>
      </c>
      <c r="C28" s="916"/>
      <c r="D28" s="916"/>
      <c r="E28" s="916"/>
      <c r="F28" s="916"/>
      <c r="G28" s="490" t="s">
        <v>192</v>
      </c>
      <c r="H28" s="258" t="s">
        <v>154</v>
      </c>
    </row>
    <row r="29" spans="1:8" ht="66" customHeight="1">
      <c r="A29" s="489" t="s">
        <v>1374</v>
      </c>
      <c r="B29" s="917" t="s">
        <v>1332</v>
      </c>
      <c r="C29" s="915"/>
      <c r="D29" s="915"/>
      <c r="E29" s="915"/>
      <c r="F29" s="922"/>
      <c r="G29" s="490" t="s">
        <v>194</v>
      </c>
      <c r="H29" s="258" t="s">
        <v>154</v>
      </c>
    </row>
    <row r="30" spans="1:8" ht="50.25" customHeight="1">
      <c r="A30" s="489" t="s">
        <v>1375</v>
      </c>
      <c r="B30" s="916" t="s">
        <v>1333</v>
      </c>
      <c r="C30" s="916"/>
      <c r="D30" s="916"/>
      <c r="E30" s="916"/>
      <c r="F30" s="916"/>
      <c r="G30" s="490" t="s">
        <v>196</v>
      </c>
      <c r="H30" s="258" t="s">
        <v>150</v>
      </c>
    </row>
    <row r="31" spans="1:8" ht="42.75" customHeight="1">
      <c r="A31" s="489" t="s">
        <v>1376</v>
      </c>
      <c r="B31" s="917" t="s">
        <v>1370</v>
      </c>
      <c r="C31" s="915"/>
      <c r="D31" s="915"/>
      <c r="E31" s="915"/>
      <c r="F31" s="922"/>
      <c r="G31" s="490" t="s">
        <v>217</v>
      </c>
      <c r="H31" s="258" t="s">
        <v>150</v>
      </c>
    </row>
    <row r="32" spans="1:8" ht="17.850000000000001" customHeight="1">
      <c r="A32" s="849" t="s">
        <v>352</v>
      </c>
      <c r="B32" s="850"/>
      <c r="C32" s="850"/>
      <c r="D32" s="850"/>
      <c r="E32" s="850"/>
      <c r="F32" s="850"/>
      <c r="G32" s="850"/>
      <c r="H32" s="851"/>
    </row>
    <row r="33" spans="1:8" ht="51" customHeight="1">
      <c r="A33" s="489" t="s">
        <v>1377</v>
      </c>
      <c r="B33" s="916" t="s">
        <v>1334</v>
      </c>
      <c r="C33" s="916"/>
      <c r="D33" s="916"/>
      <c r="E33" s="916"/>
      <c r="F33" s="916"/>
      <c r="G33" s="490" t="s">
        <v>233</v>
      </c>
      <c r="H33" s="258" t="s">
        <v>150</v>
      </c>
    </row>
    <row r="34" spans="1:8" ht="54" customHeight="1">
      <c r="A34" s="489" t="s">
        <v>1378</v>
      </c>
      <c r="B34" s="917" t="s">
        <v>1335</v>
      </c>
      <c r="C34" s="915"/>
      <c r="D34" s="915"/>
      <c r="E34" s="915"/>
      <c r="F34" s="922"/>
      <c r="G34" s="490" t="s">
        <v>239</v>
      </c>
      <c r="H34" s="258" t="s">
        <v>150</v>
      </c>
    </row>
    <row r="35" spans="1:8" ht="72.75" customHeight="1">
      <c r="A35" s="489" t="s">
        <v>1379</v>
      </c>
      <c r="B35" s="916" t="s">
        <v>1336</v>
      </c>
      <c r="C35" s="916"/>
      <c r="D35" s="916"/>
      <c r="E35" s="916"/>
      <c r="F35" s="916"/>
      <c r="G35" s="490" t="s">
        <v>242</v>
      </c>
      <c r="H35" s="258" t="s">
        <v>154</v>
      </c>
    </row>
    <row r="36" spans="1:8" ht="10.35" customHeight="1">
      <c r="A36" s="226"/>
      <c r="B36" s="226"/>
      <c r="C36" s="226"/>
      <c r="D36" s="226"/>
      <c r="E36" s="226"/>
      <c r="F36" s="226"/>
      <c r="G36" s="226"/>
      <c r="H36" s="226"/>
    </row>
    <row r="37" spans="1:8" ht="15" customHeight="1">
      <c r="A37" s="260" t="s">
        <v>355</v>
      </c>
      <c r="B37" s="226"/>
      <c r="C37" s="226"/>
      <c r="D37" s="226"/>
      <c r="E37" s="226"/>
      <c r="F37" s="226"/>
      <c r="G37" s="226"/>
      <c r="H37" s="226"/>
    </row>
    <row r="38" spans="1:8" s="348" customFormat="1" ht="17.850000000000001" customHeight="1">
      <c r="A38" s="854" t="s">
        <v>356</v>
      </c>
      <c r="B38" s="854"/>
      <c r="C38" s="854"/>
      <c r="D38" s="854"/>
      <c r="E38" s="854"/>
      <c r="F38" s="854"/>
      <c r="G38" s="259">
        <v>45</v>
      </c>
      <c r="H38" s="487" t="s">
        <v>357</v>
      </c>
    </row>
    <row r="39" spans="1:8" ht="61.5" customHeight="1">
      <c r="A39" s="1054" t="s">
        <v>358</v>
      </c>
      <c r="B39" s="791" t="s">
        <v>1337</v>
      </c>
      <c r="C39" s="791"/>
      <c r="D39" s="791"/>
      <c r="E39" s="791"/>
      <c r="F39" s="791"/>
      <c r="G39" s="791"/>
      <c r="H39" s="792"/>
    </row>
    <row r="40" spans="1:8" ht="41.1" customHeight="1">
      <c r="A40" s="1055"/>
      <c r="B40" s="791" t="s">
        <v>1338</v>
      </c>
      <c r="C40" s="791"/>
      <c r="D40" s="791"/>
      <c r="E40" s="791"/>
      <c r="F40" s="791"/>
      <c r="G40" s="791"/>
      <c r="H40" s="792"/>
    </row>
    <row r="41" spans="1:8" ht="48" customHeight="1">
      <c r="A41" s="1055"/>
      <c r="B41" s="791" t="s">
        <v>1339</v>
      </c>
      <c r="C41" s="791"/>
      <c r="D41" s="791"/>
      <c r="E41" s="791"/>
      <c r="F41" s="791"/>
      <c r="G41" s="791"/>
      <c r="H41" s="792"/>
    </row>
    <row r="42" spans="1:8" ht="42.9" customHeight="1">
      <c r="A42" s="1055"/>
      <c r="B42" s="791" t="s">
        <v>1340</v>
      </c>
      <c r="C42" s="791"/>
      <c r="D42" s="791"/>
      <c r="E42" s="791"/>
      <c r="F42" s="791"/>
      <c r="G42" s="791"/>
      <c r="H42" s="792"/>
    </row>
    <row r="43" spans="1:8" ht="35.4" customHeight="1">
      <c r="A43" s="1055"/>
      <c r="B43" s="791" t="s">
        <v>1341</v>
      </c>
      <c r="C43" s="791"/>
      <c r="D43" s="791"/>
      <c r="E43" s="791"/>
      <c r="F43" s="791"/>
      <c r="G43" s="791"/>
      <c r="H43" s="792"/>
    </row>
    <row r="44" spans="1:8" ht="72" customHeight="1">
      <c r="A44" s="1055"/>
      <c r="B44" s="791" t="s">
        <v>1342</v>
      </c>
      <c r="C44" s="791"/>
      <c r="D44" s="791"/>
      <c r="E44" s="791"/>
      <c r="F44" s="791"/>
      <c r="G44" s="791"/>
      <c r="H44" s="792"/>
    </row>
    <row r="45" spans="1:8" ht="68.099999999999994" customHeight="1">
      <c r="A45" s="1055"/>
      <c r="B45" s="792" t="s">
        <v>1343</v>
      </c>
      <c r="C45" s="790"/>
      <c r="D45" s="790"/>
      <c r="E45" s="790"/>
      <c r="F45" s="790"/>
      <c r="G45" s="790"/>
      <c r="H45" s="790"/>
    </row>
    <row r="46" spans="1:8" ht="35.4" customHeight="1">
      <c r="A46" s="1055"/>
      <c r="B46" s="792" t="s">
        <v>1344</v>
      </c>
      <c r="C46" s="790"/>
      <c r="D46" s="790"/>
      <c r="E46" s="790"/>
      <c r="F46" s="790"/>
      <c r="G46" s="790"/>
      <c r="H46" s="790"/>
    </row>
    <row r="47" spans="1:8" ht="44.4" customHeight="1">
      <c r="A47" s="1055"/>
      <c r="B47" s="792" t="s">
        <v>1345</v>
      </c>
      <c r="C47" s="790"/>
      <c r="D47" s="790"/>
      <c r="E47" s="790"/>
      <c r="F47" s="790"/>
      <c r="G47" s="790"/>
      <c r="H47" s="790"/>
    </row>
    <row r="48" spans="1:8" ht="44.25" customHeight="1">
      <c r="A48" s="1055"/>
      <c r="B48" s="792" t="s">
        <v>1346</v>
      </c>
      <c r="C48" s="790"/>
      <c r="D48" s="790"/>
      <c r="E48" s="790"/>
      <c r="F48" s="790"/>
      <c r="G48" s="790"/>
      <c r="H48" s="790"/>
    </row>
    <row r="49" spans="1:8" ht="81.75" customHeight="1">
      <c r="A49" s="1060"/>
      <c r="B49" s="791" t="s">
        <v>1347</v>
      </c>
      <c r="C49" s="791"/>
      <c r="D49" s="791"/>
      <c r="E49" s="791"/>
      <c r="F49" s="791"/>
      <c r="G49" s="791"/>
      <c r="H49" s="792"/>
    </row>
    <row r="50" spans="1:8" ht="22.5" customHeight="1">
      <c r="A50" s="853" t="s">
        <v>366</v>
      </c>
      <c r="B50" s="839"/>
      <c r="C50" s="839"/>
      <c r="D50" s="839" t="s">
        <v>1380</v>
      </c>
      <c r="E50" s="839"/>
      <c r="F50" s="839"/>
      <c r="G50" s="839"/>
      <c r="H50" s="840"/>
    </row>
    <row r="51" spans="1:8" ht="40.5" customHeight="1">
      <c r="A51" s="859" t="s">
        <v>367</v>
      </c>
      <c r="B51" s="837"/>
      <c r="C51" s="837"/>
      <c r="D51" s="847" t="s">
        <v>1348</v>
      </c>
      <c r="E51" s="846"/>
      <c r="F51" s="846"/>
      <c r="G51" s="846"/>
      <c r="H51" s="846"/>
    </row>
    <row r="52" spans="1:8" s="348" customFormat="1" ht="17.850000000000001" customHeight="1">
      <c r="A52" s="854" t="s">
        <v>422</v>
      </c>
      <c r="B52" s="854"/>
      <c r="C52" s="854"/>
      <c r="D52" s="854"/>
      <c r="E52" s="854"/>
      <c r="F52" s="854"/>
      <c r="G52" s="259">
        <v>30</v>
      </c>
      <c r="H52" s="487" t="s">
        <v>357</v>
      </c>
    </row>
    <row r="53" spans="1:8" ht="20.100000000000001" customHeight="1">
      <c r="A53" s="1054" t="s">
        <v>358</v>
      </c>
      <c r="B53" s="1063" t="s">
        <v>1349</v>
      </c>
      <c r="C53" s="1063"/>
      <c r="D53" s="1063"/>
      <c r="E53" s="1063"/>
      <c r="F53" s="1063"/>
      <c r="G53" s="1063"/>
      <c r="H53" s="1064"/>
    </row>
    <row r="54" spans="1:8" ht="20.100000000000001" customHeight="1">
      <c r="A54" s="1055"/>
      <c r="B54" s="838" t="s">
        <v>1350</v>
      </c>
      <c r="C54" s="858"/>
      <c r="D54" s="858"/>
      <c r="E54" s="858"/>
      <c r="F54" s="858"/>
      <c r="G54" s="858"/>
      <c r="H54" s="858"/>
    </row>
    <row r="55" spans="1:8" ht="20.100000000000001" customHeight="1">
      <c r="A55" s="1055"/>
      <c r="B55" s="838" t="s">
        <v>1351</v>
      </c>
      <c r="C55" s="858"/>
      <c r="D55" s="858"/>
      <c r="E55" s="858"/>
      <c r="F55" s="858"/>
      <c r="G55" s="858"/>
      <c r="H55" s="858"/>
    </row>
    <row r="56" spans="1:8" ht="20.100000000000001" customHeight="1">
      <c r="A56" s="1055"/>
      <c r="B56" s="837" t="s">
        <v>1352</v>
      </c>
      <c r="C56" s="837"/>
      <c r="D56" s="837"/>
      <c r="E56" s="837"/>
      <c r="F56" s="837"/>
      <c r="G56" s="837"/>
      <c r="H56" s="838"/>
    </row>
    <row r="57" spans="1:8" ht="20.100000000000001" customHeight="1">
      <c r="A57" s="1055"/>
      <c r="B57" s="838" t="s">
        <v>1353</v>
      </c>
      <c r="C57" s="858"/>
      <c r="D57" s="858"/>
      <c r="E57" s="858"/>
      <c r="F57" s="858"/>
      <c r="G57" s="858"/>
      <c r="H57" s="858"/>
    </row>
    <row r="58" spans="1:8" ht="20.100000000000001" customHeight="1">
      <c r="A58" s="1055"/>
      <c r="B58" s="838" t="s">
        <v>1354</v>
      </c>
      <c r="C58" s="858"/>
      <c r="D58" s="858"/>
      <c r="E58" s="858"/>
      <c r="F58" s="858"/>
      <c r="G58" s="858"/>
      <c r="H58" s="858"/>
    </row>
    <row r="59" spans="1:8" ht="20.100000000000001" customHeight="1">
      <c r="A59" s="1055"/>
      <c r="B59" s="838" t="s">
        <v>1355</v>
      </c>
      <c r="C59" s="858"/>
      <c r="D59" s="858"/>
      <c r="E59" s="858"/>
      <c r="F59" s="858"/>
      <c r="G59" s="858"/>
      <c r="H59" s="858"/>
    </row>
    <row r="60" spans="1:8" ht="20.100000000000001" customHeight="1">
      <c r="A60" s="1055"/>
      <c r="B60" s="838" t="s">
        <v>1356</v>
      </c>
      <c r="C60" s="858"/>
      <c r="D60" s="858"/>
      <c r="E60" s="858"/>
      <c r="F60" s="858"/>
      <c r="G60" s="858"/>
      <c r="H60" s="858"/>
    </row>
    <row r="61" spans="1:8" ht="20.100000000000001" customHeight="1">
      <c r="A61" s="1055"/>
      <c r="B61" s="838" t="s">
        <v>1357</v>
      </c>
      <c r="C61" s="858"/>
      <c r="D61" s="858"/>
      <c r="E61" s="858"/>
      <c r="F61" s="858"/>
      <c r="G61" s="858"/>
      <c r="H61" s="858"/>
    </row>
    <row r="62" spans="1:8" ht="20.100000000000001" customHeight="1">
      <c r="A62" s="1060"/>
      <c r="B62" s="1061" t="s">
        <v>1358</v>
      </c>
      <c r="C62" s="1061"/>
      <c r="D62" s="1061"/>
      <c r="E62" s="1061"/>
      <c r="F62" s="1061"/>
      <c r="G62" s="1061"/>
      <c r="H62" s="1062"/>
    </row>
    <row r="63" spans="1:8" ht="24" customHeight="1">
      <c r="A63" s="853" t="s">
        <v>366</v>
      </c>
      <c r="B63" s="839"/>
      <c r="C63" s="839"/>
      <c r="D63" s="839" t="s">
        <v>1381</v>
      </c>
      <c r="E63" s="839"/>
      <c r="F63" s="839"/>
      <c r="G63" s="839"/>
      <c r="H63" s="840"/>
    </row>
    <row r="64" spans="1:8" ht="45" customHeight="1">
      <c r="A64" s="859" t="s">
        <v>367</v>
      </c>
      <c r="B64" s="837"/>
      <c r="C64" s="837"/>
      <c r="D64" s="847" t="s">
        <v>1359</v>
      </c>
      <c r="E64" s="846"/>
      <c r="F64" s="846"/>
      <c r="G64" s="846"/>
      <c r="H64" s="846"/>
    </row>
    <row r="65" spans="1:8" s="348" customFormat="1" ht="17.850000000000001" customHeight="1">
      <c r="A65" s="854" t="s">
        <v>368</v>
      </c>
      <c r="B65" s="854"/>
      <c r="C65" s="854"/>
      <c r="D65" s="854"/>
      <c r="E65" s="854"/>
      <c r="F65" s="854"/>
      <c r="G65" s="259">
        <v>15</v>
      </c>
      <c r="H65" s="487" t="s">
        <v>357</v>
      </c>
    </row>
    <row r="66" spans="1:8" ht="20.100000000000001" customHeight="1">
      <c r="A66" s="1054" t="s">
        <v>358</v>
      </c>
      <c r="B66" s="835" t="s">
        <v>1360</v>
      </c>
      <c r="C66" s="835"/>
      <c r="D66" s="835"/>
      <c r="E66" s="835"/>
      <c r="F66" s="835"/>
      <c r="G66" s="835"/>
      <c r="H66" s="836"/>
    </row>
    <row r="67" spans="1:8" ht="20.100000000000001" customHeight="1">
      <c r="A67" s="1055"/>
      <c r="B67" s="835" t="s">
        <v>1361</v>
      </c>
      <c r="C67" s="835"/>
      <c r="D67" s="835"/>
      <c r="E67" s="835"/>
      <c r="F67" s="835"/>
      <c r="G67" s="835"/>
      <c r="H67" s="836"/>
    </row>
    <row r="68" spans="1:8" ht="20.100000000000001" customHeight="1">
      <c r="A68" s="1055"/>
      <c r="B68" s="835" t="s">
        <v>1362</v>
      </c>
      <c r="C68" s="835"/>
      <c r="D68" s="835"/>
      <c r="E68" s="835"/>
      <c r="F68" s="835"/>
      <c r="G68" s="835"/>
      <c r="H68" s="836"/>
    </row>
    <row r="69" spans="1:8" ht="20.100000000000001" customHeight="1">
      <c r="A69" s="1055"/>
      <c r="B69" s="835" t="s">
        <v>1363</v>
      </c>
      <c r="C69" s="835"/>
      <c r="D69" s="835"/>
      <c r="E69" s="835"/>
      <c r="F69" s="835"/>
      <c r="G69" s="835"/>
      <c r="H69" s="836"/>
    </row>
    <row r="70" spans="1:8" ht="25.5" customHeight="1">
      <c r="A70" s="853" t="s">
        <v>366</v>
      </c>
      <c r="B70" s="839"/>
      <c r="C70" s="839"/>
      <c r="D70" s="839" t="s">
        <v>1381</v>
      </c>
      <c r="E70" s="839"/>
      <c r="F70" s="839"/>
      <c r="G70" s="839"/>
      <c r="H70" s="840"/>
    </row>
    <row r="71" spans="1:8" ht="38.25" customHeight="1">
      <c r="A71" s="859" t="s">
        <v>367</v>
      </c>
      <c r="B71" s="837"/>
      <c r="C71" s="837"/>
      <c r="D71" s="847" t="s">
        <v>1364</v>
      </c>
      <c r="E71" s="846"/>
      <c r="F71" s="846"/>
      <c r="G71" s="846"/>
      <c r="H71" s="846"/>
    </row>
    <row r="72" spans="1:8" ht="10.35" customHeight="1">
      <c r="A72" s="226"/>
      <c r="B72" s="226"/>
      <c r="C72" s="226"/>
      <c r="D72" s="226"/>
      <c r="E72" s="226"/>
      <c r="F72" s="226"/>
      <c r="G72" s="226"/>
      <c r="H72" s="226"/>
    </row>
    <row r="73" spans="1:8" ht="15" customHeight="1">
      <c r="A73" s="260" t="s">
        <v>369</v>
      </c>
      <c r="B73" s="226"/>
      <c r="C73" s="226"/>
      <c r="D73" s="226"/>
      <c r="E73" s="226"/>
      <c r="F73" s="226"/>
      <c r="G73" s="226"/>
      <c r="H73" s="226"/>
    </row>
    <row r="74" spans="1:8" ht="35.25" customHeight="1">
      <c r="A74" s="863" t="s">
        <v>370</v>
      </c>
      <c r="B74" s="834"/>
      <c r="C74" s="847" t="s">
        <v>1365</v>
      </c>
      <c r="D74" s="846"/>
      <c r="E74" s="846"/>
      <c r="F74" s="846"/>
      <c r="G74" s="846"/>
      <c r="H74" s="846"/>
    </row>
    <row r="75" spans="1:8" ht="36" customHeight="1">
      <c r="A75" s="863"/>
      <c r="B75" s="834"/>
      <c r="C75" s="845" t="s">
        <v>1366</v>
      </c>
      <c r="D75" s="845"/>
      <c r="E75" s="845"/>
      <c r="F75" s="845"/>
      <c r="G75" s="845"/>
      <c r="H75" s="847"/>
    </row>
    <row r="76" spans="1:8" ht="31.5" customHeight="1">
      <c r="A76" s="863"/>
      <c r="B76" s="834"/>
      <c r="C76" s="845" t="s">
        <v>1367</v>
      </c>
      <c r="D76" s="845"/>
      <c r="E76" s="845"/>
      <c r="F76" s="845"/>
      <c r="G76" s="845"/>
      <c r="H76" s="847"/>
    </row>
    <row r="77" spans="1:8" ht="39.75" customHeight="1">
      <c r="A77" s="860" t="s">
        <v>373</v>
      </c>
      <c r="B77" s="1057"/>
      <c r="C77" s="845" t="s">
        <v>1367</v>
      </c>
      <c r="D77" s="845"/>
      <c r="E77" s="845"/>
      <c r="F77" s="845"/>
      <c r="G77" s="845"/>
      <c r="H77" s="847"/>
    </row>
    <row r="78" spans="1:8" ht="41.25" customHeight="1">
      <c r="A78" s="833"/>
      <c r="B78" s="1059"/>
      <c r="C78" s="845" t="s">
        <v>1368</v>
      </c>
      <c r="D78" s="845"/>
      <c r="E78" s="845"/>
      <c r="F78" s="845"/>
      <c r="G78" s="845"/>
      <c r="H78" s="847"/>
    </row>
    <row r="79" spans="1:8" ht="10.35" customHeight="1">
      <c r="A79" s="226"/>
      <c r="B79" s="226"/>
      <c r="C79" s="226"/>
      <c r="D79" s="226"/>
      <c r="E79" s="226"/>
      <c r="F79" s="226"/>
      <c r="G79" s="226"/>
      <c r="H79" s="226"/>
    </row>
    <row r="80" spans="1:8" ht="15" customHeight="1">
      <c r="A80" s="260" t="s">
        <v>375</v>
      </c>
      <c r="B80" s="260"/>
      <c r="C80" s="260"/>
      <c r="D80" s="260"/>
      <c r="E80" s="260"/>
      <c r="F80" s="260"/>
      <c r="G80" s="226"/>
      <c r="H80" s="226"/>
    </row>
    <row r="81" spans="1:8" ht="16.2">
      <c r="A81" s="863" t="s">
        <v>376</v>
      </c>
      <c r="B81" s="863"/>
      <c r="C81" s="863"/>
      <c r="D81" s="863"/>
      <c r="E81" s="863"/>
      <c r="F81" s="863"/>
      <c r="G81" s="261">
        <v>6</v>
      </c>
      <c r="H81" s="262" t="s">
        <v>582</v>
      </c>
    </row>
    <row r="82" spans="1:8" ht="16.2">
      <c r="A82" s="863" t="s">
        <v>378</v>
      </c>
      <c r="B82" s="863"/>
      <c r="C82" s="863"/>
      <c r="D82" s="863"/>
      <c r="E82" s="863"/>
      <c r="F82" s="863"/>
      <c r="G82" s="261">
        <v>1</v>
      </c>
      <c r="H82" s="262" t="s">
        <v>582</v>
      </c>
    </row>
    <row r="83" spans="1:8">
      <c r="A83" s="462"/>
      <c r="B83" s="462"/>
      <c r="C83" s="462"/>
      <c r="D83" s="462"/>
      <c r="E83" s="462"/>
      <c r="F83" s="462"/>
      <c r="G83" s="263"/>
      <c r="H83" s="262"/>
    </row>
    <row r="84" spans="1:8">
      <c r="A84" s="864" t="s">
        <v>379</v>
      </c>
      <c r="B84" s="864"/>
      <c r="C84" s="864"/>
      <c r="D84" s="864"/>
      <c r="E84" s="864"/>
      <c r="F84" s="864"/>
      <c r="G84" s="264"/>
      <c r="H84" s="263"/>
    </row>
    <row r="85" spans="1:8" ht="17.850000000000001" customHeight="1">
      <c r="A85" s="846" t="s">
        <v>380</v>
      </c>
      <c r="B85" s="846"/>
      <c r="C85" s="846"/>
      <c r="D85" s="846"/>
      <c r="E85" s="262">
        <f>SUM(E86:E91)</f>
        <v>97</v>
      </c>
      <c r="F85" s="262" t="s">
        <v>357</v>
      </c>
      <c r="G85" s="265">
        <f>E85/25</f>
        <v>3.88</v>
      </c>
      <c r="H85" s="262" t="s">
        <v>582</v>
      </c>
    </row>
    <row r="86" spans="1:8" ht="17.850000000000001" customHeight="1">
      <c r="A86" s="226" t="s">
        <v>12</v>
      </c>
      <c r="B86" s="863" t="s">
        <v>14</v>
      </c>
      <c r="C86" s="863"/>
      <c r="D86" s="863"/>
      <c r="E86" s="262">
        <v>45</v>
      </c>
      <c r="F86" s="262" t="s">
        <v>357</v>
      </c>
      <c r="G86" s="304"/>
      <c r="H86" s="456"/>
    </row>
    <row r="87" spans="1:8" ht="17.850000000000001" customHeight="1">
      <c r="A87" s="226"/>
      <c r="B87" s="863" t="s">
        <v>381</v>
      </c>
      <c r="C87" s="863"/>
      <c r="D87" s="863"/>
      <c r="E87" s="262">
        <v>45</v>
      </c>
      <c r="F87" s="262" t="s">
        <v>357</v>
      </c>
      <c r="G87" s="304"/>
      <c r="H87" s="456"/>
    </row>
    <row r="88" spans="1:8" ht="17.850000000000001" customHeight="1">
      <c r="A88" s="226"/>
      <c r="B88" s="863" t="s">
        <v>382</v>
      </c>
      <c r="C88" s="863"/>
      <c r="D88" s="863"/>
      <c r="E88" s="262">
        <v>3</v>
      </c>
      <c r="F88" s="262" t="s">
        <v>357</v>
      </c>
      <c r="G88" s="304"/>
      <c r="H88" s="456"/>
    </row>
    <row r="89" spans="1:8" ht="17.850000000000001" customHeight="1">
      <c r="A89" s="226"/>
      <c r="B89" s="863" t="s">
        <v>383</v>
      </c>
      <c r="C89" s="863"/>
      <c r="D89" s="863"/>
      <c r="E89" s="262">
        <v>0</v>
      </c>
      <c r="F89" s="262" t="s">
        <v>357</v>
      </c>
      <c r="G89" s="304"/>
      <c r="H89" s="456"/>
    </row>
    <row r="90" spans="1:8" ht="17.850000000000001" customHeight="1">
      <c r="A90" s="226"/>
      <c r="B90" s="863" t="s">
        <v>384</v>
      </c>
      <c r="C90" s="863"/>
      <c r="D90" s="863"/>
      <c r="E90" s="262">
        <v>0</v>
      </c>
      <c r="F90" s="262" t="s">
        <v>357</v>
      </c>
      <c r="G90" s="304"/>
      <c r="H90" s="456"/>
    </row>
    <row r="91" spans="1:8" ht="17.850000000000001" customHeight="1">
      <c r="A91" s="226"/>
      <c r="B91" s="863" t="s">
        <v>385</v>
      </c>
      <c r="C91" s="863"/>
      <c r="D91" s="863"/>
      <c r="E91" s="262">
        <v>4</v>
      </c>
      <c r="F91" s="262" t="s">
        <v>357</v>
      </c>
      <c r="G91" s="304"/>
      <c r="H91" s="456"/>
    </row>
    <row r="92" spans="1:8" ht="31.35" customHeight="1">
      <c r="A92" s="846" t="s">
        <v>386</v>
      </c>
      <c r="B92" s="846"/>
      <c r="C92" s="846"/>
      <c r="D92" s="846"/>
      <c r="E92" s="262">
        <v>0</v>
      </c>
      <c r="F92" s="262" t="s">
        <v>357</v>
      </c>
      <c r="G92" s="265">
        <v>0</v>
      </c>
      <c r="H92" s="262" t="s">
        <v>582</v>
      </c>
    </row>
    <row r="93" spans="1:8" ht="17.850000000000001" customHeight="1">
      <c r="A93" s="863" t="s">
        <v>387</v>
      </c>
      <c r="B93" s="863"/>
      <c r="C93" s="863"/>
      <c r="D93" s="863"/>
      <c r="E93" s="262">
        <f>G93*25</f>
        <v>78</v>
      </c>
      <c r="F93" s="262" t="s">
        <v>357</v>
      </c>
      <c r="G93" s="265">
        <f>D6-G92-G85</f>
        <v>3.12</v>
      </c>
      <c r="H93" s="262" t="s">
        <v>582</v>
      </c>
    </row>
    <row r="94" spans="1:8" ht="10.35" customHeight="1"/>
    <row r="97" spans="1:8">
      <c r="A97" s="227" t="s">
        <v>388</v>
      </c>
    </row>
    <row r="98" spans="1:8" ht="16.2">
      <c r="A98" s="865" t="s">
        <v>584</v>
      </c>
      <c r="B98" s="865"/>
      <c r="C98" s="865"/>
      <c r="D98" s="865"/>
      <c r="E98" s="865"/>
      <c r="F98" s="865"/>
      <c r="G98" s="865"/>
      <c r="H98" s="865"/>
    </row>
    <row r="99" spans="1:8">
      <c r="A99" s="227" t="s">
        <v>390</v>
      </c>
    </row>
    <row r="101" spans="1:8">
      <c r="A101" s="866" t="s">
        <v>3040</v>
      </c>
      <c r="B101" s="866"/>
      <c r="C101" s="866"/>
      <c r="D101" s="866"/>
      <c r="E101" s="866"/>
      <c r="F101" s="866"/>
      <c r="G101" s="866"/>
      <c r="H101" s="866"/>
    </row>
    <row r="102" spans="1:8">
      <c r="A102" s="866"/>
      <c r="B102" s="866"/>
      <c r="C102" s="866"/>
      <c r="D102" s="866"/>
      <c r="E102" s="866"/>
      <c r="F102" s="866"/>
      <c r="G102" s="866"/>
      <c r="H102" s="866"/>
    </row>
    <row r="103" spans="1:8">
      <c r="A103" s="866"/>
      <c r="B103" s="866"/>
      <c r="C103" s="866"/>
      <c r="D103" s="866"/>
      <c r="E103" s="866"/>
      <c r="F103" s="866"/>
      <c r="G103" s="866"/>
      <c r="H103" s="866"/>
    </row>
  </sheetData>
  <mergeCells count="103">
    <mergeCell ref="B91:D91"/>
    <mergeCell ref="A92:D92"/>
    <mergeCell ref="A93:D93"/>
    <mergeCell ref="A98:H98"/>
    <mergeCell ref="A101:H103"/>
    <mergeCell ref="A85:D85"/>
    <mergeCell ref="B86:D86"/>
    <mergeCell ref="B87:D87"/>
    <mergeCell ref="B88:D88"/>
    <mergeCell ref="B89:D89"/>
    <mergeCell ref="B90:D90"/>
    <mergeCell ref="A77:B78"/>
    <mergeCell ref="C77:H77"/>
    <mergeCell ref="C78:H78"/>
    <mergeCell ref="A81:F81"/>
    <mergeCell ref="A82:F82"/>
    <mergeCell ref="A84:F84"/>
    <mergeCell ref="A71:C71"/>
    <mergeCell ref="D71:H71"/>
    <mergeCell ref="A74:B76"/>
    <mergeCell ref="C74:H74"/>
    <mergeCell ref="C75:H75"/>
    <mergeCell ref="C76:H76"/>
    <mergeCell ref="A66:A69"/>
    <mergeCell ref="B66:H66"/>
    <mergeCell ref="B67:H67"/>
    <mergeCell ref="B68:H68"/>
    <mergeCell ref="B69:H69"/>
    <mergeCell ref="A70:C70"/>
    <mergeCell ref="D70:H70"/>
    <mergeCell ref="B62:H62"/>
    <mergeCell ref="A63:C63"/>
    <mergeCell ref="D63:H63"/>
    <mergeCell ref="A64:C64"/>
    <mergeCell ref="D64:H64"/>
    <mergeCell ref="A65:F65"/>
    <mergeCell ref="A53:A62"/>
    <mergeCell ref="B53:H53"/>
    <mergeCell ref="B54:H54"/>
    <mergeCell ref="B55:H55"/>
    <mergeCell ref="B56:H56"/>
    <mergeCell ref="B57:H57"/>
    <mergeCell ref="B58:H58"/>
    <mergeCell ref="B59:H59"/>
    <mergeCell ref="B60:H60"/>
    <mergeCell ref="B61:H61"/>
    <mergeCell ref="A50:C50"/>
    <mergeCell ref="D50:H50"/>
    <mergeCell ref="A51:C51"/>
    <mergeCell ref="D51:H51"/>
    <mergeCell ref="A52:F52"/>
    <mergeCell ref="B43:H43"/>
    <mergeCell ref="B44:H44"/>
    <mergeCell ref="B45:H45"/>
    <mergeCell ref="B46:H46"/>
    <mergeCell ref="B47:H47"/>
    <mergeCell ref="B48:H48"/>
    <mergeCell ref="A32:H32"/>
    <mergeCell ref="B33:F33"/>
    <mergeCell ref="B34:F34"/>
    <mergeCell ref="B35:F35"/>
    <mergeCell ref="A38:F38"/>
    <mergeCell ref="A39:A49"/>
    <mergeCell ref="B39:H39"/>
    <mergeCell ref="B40:H40"/>
    <mergeCell ref="B41:H41"/>
    <mergeCell ref="B42:H42"/>
    <mergeCell ref="B49:H49"/>
    <mergeCell ref="B26:F26"/>
    <mergeCell ref="A27:H27"/>
    <mergeCell ref="B28:F28"/>
    <mergeCell ref="B29:F29"/>
    <mergeCell ref="B30:F30"/>
    <mergeCell ref="B31:F31"/>
    <mergeCell ref="A21:D21"/>
    <mergeCell ref="A22:A23"/>
    <mergeCell ref="B22:F23"/>
    <mergeCell ref="G22:H22"/>
    <mergeCell ref="A24:H24"/>
    <mergeCell ref="B25:F25"/>
    <mergeCell ref="A16:D16"/>
    <mergeCell ref="E16:H16"/>
    <mergeCell ref="A18:H18"/>
    <mergeCell ref="A19:B19"/>
    <mergeCell ref="C19:H19"/>
    <mergeCell ref="A13:D13"/>
    <mergeCell ref="E13:H13"/>
    <mergeCell ref="A14:D14"/>
    <mergeCell ref="E14:H14"/>
    <mergeCell ref="A15:D15"/>
    <mergeCell ref="E15:H15"/>
    <mergeCell ref="A8:C8"/>
    <mergeCell ref="D8:H8"/>
    <mergeCell ref="A9:C9"/>
    <mergeCell ref="D9:H9"/>
    <mergeCell ref="A11:H11"/>
    <mergeCell ref="A12:H12"/>
    <mergeCell ref="A2:H2"/>
    <mergeCell ref="A5:H5"/>
    <mergeCell ref="A6:C6"/>
    <mergeCell ref="D6:H6"/>
    <mergeCell ref="A7:C7"/>
    <mergeCell ref="D7:H7"/>
  </mergeCells>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zoomScaleNormal="100" zoomScaleSheetLayoutView="136"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68</v>
      </c>
      <c r="B5" s="732"/>
      <c r="C5" s="732"/>
      <c r="D5" s="732"/>
      <c r="E5" s="732"/>
      <c r="F5" s="732"/>
      <c r="G5" s="732"/>
      <c r="H5" s="732"/>
    </row>
    <row r="6" spans="1:8" ht="17.399999999999999" customHeight="1">
      <c r="A6" s="780" t="s">
        <v>10</v>
      </c>
      <c r="B6" s="781"/>
      <c r="C6" s="781"/>
      <c r="D6" s="781">
        <v>3</v>
      </c>
      <c r="E6" s="781"/>
      <c r="F6" s="781"/>
      <c r="G6" s="781"/>
      <c r="H6" s="782"/>
    </row>
    <row r="7" spans="1:8" ht="17.399999999999999" customHeight="1">
      <c r="A7" s="780" t="s">
        <v>9</v>
      </c>
      <c r="B7" s="781"/>
      <c r="C7" s="781"/>
      <c r="D7" s="783" t="s">
        <v>470</v>
      </c>
      <c r="E7" s="783"/>
      <c r="F7" s="783"/>
      <c r="G7" s="783"/>
      <c r="H7" s="784"/>
    </row>
    <row r="8" spans="1:8" ht="17.399999999999999" customHeight="1">
      <c r="A8" s="780" t="s">
        <v>13</v>
      </c>
      <c r="B8" s="781"/>
      <c r="C8" s="781"/>
      <c r="D8" s="785" t="s">
        <v>403</v>
      </c>
      <c r="E8" s="785"/>
      <c r="F8" s="785"/>
      <c r="G8" s="785"/>
      <c r="H8" s="786"/>
    </row>
    <row r="9" spans="1:8" ht="17.399999999999999" customHeight="1">
      <c r="A9" s="780" t="s">
        <v>330</v>
      </c>
      <c r="B9" s="781"/>
      <c r="C9" s="781"/>
      <c r="D9" s="785" t="s">
        <v>331</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1245</v>
      </c>
      <c r="F15" s="788"/>
      <c r="G15" s="788"/>
      <c r="H15" s="789"/>
    </row>
    <row r="16" spans="1:8" ht="17.850000000000001" customHeight="1">
      <c r="A16" s="780" t="s">
        <v>282</v>
      </c>
      <c r="B16" s="781"/>
      <c r="C16" s="781"/>
      <c r="D16" s="781"/>
      <c r="E16" s="781" t="s">
        <v>283</v>
      </c>
      <c r="F16" s="781"/>
      <c r="G16" s="781"/>
      <c r="H16" s="782"/>
    </row>
    <row r="17" spans="1:15" ht="10.35" customHeight="1">
      <c r="A17" s="502"/>
      <c r="B17" s="502"/>
      <c r="C17" s="502"/>
      <c r="D17" s="502"/>
      <c r="E17" s="502"/>
      <c r="F17" s="502"/>
      <c r="G17" s="502"/>
      <c r="H17" s="502"/>
    </row>
    <row r="18" spans="1:15" ht="15" customHeight="1">
      <c r="A18" s="787" t="s">
        <v>336</v>
      </c>
      <c r="B18" s="787"/>
      <c r="C18" s="787"/>
      <c r="D18" s="787"/>
      <c r="E18" s="787"/>
      <c r="F18" s="787"/>
      <c r="G18" s="787"/>
      <c r="H18" s="787"/>
    </row>
    <row r="19" spans="1:15" ht="39.9" customHeight="1">
      <c r="A19" s="790" t="s">
        <v>337</v>
      </c>
      <c r="B19" s="790"/>
      <c r="C19" s="791" t="s">
        <v>554</v>
      </c>
      <c r="D19" s="791"/>
      <c r="E19" s="791"/>
      <c r="F19" s="791"/>
      <c r="G19" s="791"/>
      <c r="H19" s="792"/>
    </row>
    <row r="20" spans="1:15" ht="10.35" customHeight="1">
      <c r="A20" s="502"/>
      <c r="B20" s="502"/>
      <c r="C20" s="502"/>
      <c r="D20" s="502"/>
      <c r="E20" s="502"/>
      <c r="F20" s="502"/>
      <c r="G20" s="502"/>
      <c r="H20" s="502"/>
    </row>
    <row r="21" spans="1:15" ht="15" customHeight="1">
      <c r="A21" s="793" t="s">
        <v>339</v>
      </c>
      <c r="B21" s="793"/>
      <c r="C21" s="793"/>
      <c r="D21" s="793"/>
      <c r="E21" s="502"/>
      <c r="F21" s="502"/>
      <c r="G21" s="502"/>
      <c r="H21" s="502"/>
    </row>
    <row r="22" spans="1:15">
      <c r="A22" s="751" t="s">
        <v>141</v>
      </c>
      <c r="B22" s="794" t="s">
        <v>142</v>
      </c>
      <c r="C22" s="794"/>
      <c r="D22" s="794"/>
      <c r="E22" s="794"/>
      <c r="F22" s="794"/>
      <c r="G22" s="794" t="s">
        <v>340</v>
      </c>
      <c r="H22" s="752"/>
    </row>
    <row r="23" spans="1:15" ht="33.75" customHeight="1">
      <c r="A23" s="751"/>
      <c r="B23" s="794"/>
      <c r="C23" s="794"/>
      <c r="D23" s="794"/>
      <c r="E23" s="794"/>
      <c r="F23" s="794"/>
      <c r="G23" s="468" t="s">
        <v>341</v>
      </c>
      <c r="H23" s="469" t="s">
        <v>145</v>
      </c>
    </row>
    <row r="24" spans="1:15" ht="17.850000000000001" customHeight="1">
      <c r="A24" s="751" t="s">
        <v>146</v>
      </c>
      <c r="B24" s="794"/>
      <c r="C24" s="794"/>
      <c r="D24" s="794"/>
      <c r="E24" s="794"/>
      <c r="F24" s="794"/>
      <c r="G24" s="794"/>
      <c r="H24" s="752"/>
    </row>
    <row r="25" spans="1:15" ht="35.25" customHeight="1">
      <c r="A25" s="467" t="s">
        <v>1382</v>
      </c>
      <c r="B25" s="791" t="s">
        <v>1415</v>
      </c>
      <c r="C25" s="791"/>
      <c r="D25" s="791"/>
      <c r="E25" s="791"/>
      <c r="F25" s="791"/>
      <c r="G25" s="468" t="s">
        <v>157</v>
      </c>
      <c r="H25" s="250" t="s">
        <v>150</v>
      </c>
      <c r="I25" s="45"/>
      <c r="J25" s="45"/>
      <c r="K25" s="45"/>
      <c r="L25" s="45"/>
      <c r="M25" s="45"/>
      <c r="N25" s="45"/>
      <c r="O25" s="45"/>
    </row>
    <row r="26" spans="1:15" ht="41.25" customHeight="1">
      <c r="A26" s="467" t="s">
        <v>1383</v>
      </c>
      <c r="B26" s="791" t="s">
        <v>1416</v>
      </c>
      <c r="C26" s="791"/>
      <c r="D26" s="791"/>
      <c r="E26" s="791"/>
      <c r="F26" s="791"/>
      <c r="G26" s="468" t="s">
        <v>167</v>
      </c>
      <c r="H26" s="250" t="s">
        <v>154</v>
      </c>
      <c r="I26" s="395"/>
      <c r="J26" s="395"/>
      <c r="K26" s="395"/>
      <c r="L26" s="395"/>
      <c r="M26" s="395"/>
      <c r="N26" s="395"/>
      <c r="O26" s="45"/>
    </row>
    <row r="27" spans="1:15" ht="17.850000000000001" customHeight="1">
      <c r="A27" s="751" t="s">
        <v>255</v>
      </c>
      <c r="B27" s="794"/>
      <c r="C27" s="794"/>
      <c r="D27" s="794"/>
      <c r="E27" s="794"/>
      <c r="F27" s="794"/>
      <c r="G27" s="794"/>
      <c r="H27" s="752"/>
      <c r="I27" s="45"/>
      <c r="J27" s="45"/>
      <c r="K27" s="45"/>
      <c r="L27" s="45"/>
      <c r="M27" s="45"/>
      <c r="N27" s="45"/>
      <c r="O27" s="45"/>
    </row>
    <row r="28" spans="1:15" ht="35.25" customHeight="1">
      <c r="A28" s="467" t="s">
        <v>1384</v>
      </c>
      <c r="B28" s="791" t="s">
        <v>1385</v>
      </c>
      <c r="C28" s="791"/>
      <c r="D28" s="791"/>
      <c r="E28" s="791"/>
      <c r="F28" s="791"/>
      <c r="G28" s="468" t="s">
        <v>187</v>
      </c>
      <c r="H28" s="250" t="s">
        <v>150</v>
      </c>
      <c r="I28" s="45"/>
      <c r="J28" s="45"/>
      <c r="K28" s="45"/>
      <c r="L28" s="45"/>
      <c r="M28" s="45"/>
      <c r="N28" s="45"/>
      <c r="O28" s="45"/>
    </row>
    <row r="29" spans="1:15" ht="20.100000000000001" customHeight="1">
      <c r="A29" s="467" t="s">
        <v>1386</v>
      </c>
      <c r="B29" s="791" t="s">
        <v>1387</v>
      </c>
      <c r="C29" s="791"/>
      <c r="D29" s="791"/>
      <c r="E29" s="791"/>
      <c r="F29" s="791"/>
      <c r="G29" s="468" t="s">
        <v>196</v>
      </c>
      <c r="H29" s="250" t="s">
        <v>154</v>
      </c>
      <c r="I29" s="45"/>
      <c r="J29" s="45"/>
      <c r="K29" s="45"/>
      <c r="L29" s="45"/>
      <c r="M29" s="45"/>
      <c r="N29" s="45"/>
      <c r="O29" s="45"/>
    </row>
    <row r="30" spans="1:15" ht="20.100000000000001" customHeight="1">
      <c r="A30" s="467" t="s">
        <v>1388</v>
      </c>
      <c r="B30" s="792" t="s">
        <v>1389</v>
      </c>
      <c r="C30" s="790"/>
      <c r="D30" s="790"/>
      <c r="E30" s="790"/>
      <c r="F30" s="956"/>
      <c r="G30" s="468" t="s">
        <v>196</v>
      </c>
      <c r="H30" s="250" t="s">
        <v>154</v>
      </c>
    </row>
    <row r="31" spans="1:15" ht="17.850000000000001" customHeight="1">
      <c r="A31" s="751" t="s">
        <v>352</v>
      </c>
      <c r="B31" s="794"/>
      <c r="C31" s="794"/>
      <c r="D31" s="794"/>
      <c r="E31" s="794"/>
      <c r="F31" s="794"/>
      <c r="G31" s="794"/>
      <c r="H31" s="752"/>
    </row>
    <row r="32" spans="1:15" ht="36.75" customHeight="1">
      <c r="A32" s="467" t="s">
        <v>1390</v>
      </c>
      <c r="B32" s="791" t="s">
        <v>1391</v>
      </c>
      <c r="C32" s="791"/>
      <c r="D32" s="791"/>
      <c r="E32" s="791"/>
      <c r="F32" s="791"/>
      <c r="G32" s="468" t="s">
        <v>239</v>
      </c>
      <c r="H32" s="250" t="s">
        <v>150</v>
      </c>
    </row>
    <row r="33" spans="1:8" ht="34.5" customHeight="1">
      <c r="A33" s="467" t="s">
        <v>1392</v>
      </c>
      <c r="B33" s="791" t="s">
        <v>1393</v>
      </c>
      <c r="C33" s="791"/>
      <c r="D33" s="791"/>
      <c r="E33" s="791"/>
      <c r="F33" s="791"/>
      <c r="G33" s="468" t="s">
        <v>242</v>
      </c>
      <c r="H33" s="250" t="s">
        <v>154</v>
      </c>
    </row>
    <row r="34" spans="1:8" ht="10.35" customHeight="1">
      <c r="A34" s="502"/>
      <c r="B34" s="502"/>
      <c r="C34" s="502"/>
      <c r="D34" s="502"/>
      <c r="E34" s="502"/>
      <c r="F34" s="502"/>
      <c r="G34" s="502"/>
      <c r="H34" s="502"/>
    </row>
    <row r="35" spans="1:8" ht="15" customHeight="1">
      <c r="A35" s="494" t="s">
        <v>355</v>
      </c>
      <c r="B35" s="502"/>
      <c r="C35" s="502"/>
      <c r="D35" s="502"/>
      <c r="E35" s="502"/>
      <c r="F35" s="502"/>
      <c r="G35" s="502"/>
      <c r="H35" s="502"/>
    </row>
    <row r="36" spans="1:8" s="334" customFormat="1" ht="17.850000000000001" customHeight="1">
      <c r="A36" s="795" t="s">
        <v>356</v>
      </c>
      <c r="B36" s="795"/>
      <c r="C36" s="795"/>
      <c r="D36" s="795"/>
      <c r="E36" s="795"/>
      <c r="F36" s="795"/>
      <c r="G36" s="242">
        <v>20</v>
      </c>
      <c r="H36" s="464" t="s">
        <v>357</v>
      </c>
    </row>
    <row r="37" spans="1:8" ht="36" customHeight="1">
      <c r="A37" s="796" t="s">
        <v>358</v>
      </c>
      <c r="B37" s="792" t="s">
        <v>1394</v>
      </c>
      <c r="C37" s="790"/>
      <c r="D37" s="790"/>
      <c r="E37" s="790"/>
      <c r="F37" s="790"/>
      <c r="G37" s="790"/>
      <c r="H37" s="790"/>
    </row>
    <row r="38" spans="1:8" ht="33.75" customHeight="1">
      <c r="A38" s="754"/>
      <c r="B38" s="792" t="s">
        <v>1395</v>
      </c>
      <c r="C38" s="790"/>
      <c r="D38" s="790"/>
      <c r="E38" s="790"/>
      <c r="F38" s="790"/>
      <c r="G38" s="790"/>
      <c r="H38" s="790"/>
    </row>
    <row r="39" spans="1:8" ht="34.5" customHeight="1">
      <c r="A39" s="754"/>
      <c r="B39" s="792" t="s">
        <v>1396</v>
      </c>
      <c r="C39" s="790"/>
      <c r="D39" s="790"/>
      <c r="E39" s="790"/>
      <c r="F39" s="790"/>
      <c r="G39" s="790"/>
      <c r="H39" s="790"/>
    </row>
    <row r="40" spans="1:8" ht="22.5" customHeight="1">
      <c r="A40" s="754"/>
      <c r="B40" s="792" t="s">
        <v>1397</v>
      </c>
      <c r="C40" s="790"/>
      <c r="D40" s="790"/>
      <c r="E40" s="790"/>
      <c r="F40" s="790"/>
      <c r="G40" s="790"/>
      <c r="H40" s="790"/>
    </row>
    <row r="41" spans="1:8" ht="29.4" customHeight="1">
      <c r="A41" s="754"/>
      <c r="B41" s="792" t="s">
        <v>1398</v>
      </c>
      <c r="C41" s="790"/>
      <c r="D41" s="790"/>
      <c r="E41" s="790"/>
      <c r="F41" s="790"/>
      <c r="G41" s="790"/>
      <c r="H41" s="790"/>
    </row>
    <row r="42" spans="1:8" ht="21.75" customHeight="1">
      <c r="A42" s="754"/>
      <c r="B42" s="792" t="s">
        <v>1399</v>
      </c>
      <c r="C42" s="790"/>
      <c r="D42" s="790"/>
      <c r="E42" s="790"/>
      <c r="F42" s="790"/>
      <c r="G42" s="790"/>
      <c r="H42" s="790"/>
    </row>
    <row r="43" spans="1:8" ht="24.75" customHeight="1">
      <c r="A43" s="797" t="s">
        <v>366</v>
      </c>
      <c r="B43" s="785"/>
      <c r="C43" s="785"/>
      <c r="D43" s="994" t="s">
        <v>1400</v>
      </c>
      <c r="E43" s="994"/>
      <c r="F43" s="994"/>
      <c r="G43" s="994"/>
      <c r="H43" s="995"/>
    </row>
    <row r="44" spans="1:8" ht="52.5" customHeight="1">
      <c r="A44" s="798" t="s">
        <v>367</v>
      </c>
      <c r="B44" s="783"/>
      <c r="C44" s="784"/>
      <c r="D44" s="792" t="s">
        <v>1401</v>
      </c>
      <c r="E44" s="790"/>
      <c r="F44" s="790"/>
      <c r="G44" s="790"/>
      <c r="H44" s="790"/>
    </row>
    <row r="45" spans="1:8" s="334" customFormat="1" ht="17.850000000000001" customHeight="1">
      <c r="A45" s="795" t="s">
        <v>613</v>
      </c>
      <c r="B45" s="795"/>
      <c r="C45" s="795"/>
      <c r="D45" s="813"/>
      <c r="E45" s="813"/>
      <c r="F45" s="813"/>
      <c r="G45" s="396">
        <v>25</v>
      </c>
      <c r="H45" s="500" t="s">
        <v>357</v>
      </c>
    </row>
    <row r="46" spans="1:8" ht="20.100000000000001" customHeight="1">
      <c r="A46" s="796" t="s">
        <v>358</v>
      </c>
      <c r="B46" s="781" t="s">
        <v>1402</v>
      </c>
      <c r="C46" s="781"/>
      <c r="D46" s="781"/>
      <c r="E46" s="781"/>
      <c r="F46" s="781"/>
      <c r="G46" s="781"/>
      <c r="H46" s="782"/>
    </row>
    <row r="47" spans="1:8" ht="20.100000000000001" customHeight="1">
      <c r="A47" s="754"/>
      <c r="B47" s="781" t="s">
        <v>1403</v>
      </c>
      <c r="C47" s="781"/>
      <c r="D47" s="781"/>
      <c r="E47" s="781"/>
      <c r="F47" s="781"/>
      <c r="G47" s="781"/>
      <c r="H47" s="782"/>
    </row>
    <row r="48" spans="1:8" ht="20.100000000000001" customHeight="1">
      <c r="A48" s="754"/>
      <c r="B48" s="781" t="s">
        <v>1404</v>
      </c>
      <c r="C48" s="781"/>
      <c r="D48" s="781"/>
      <c r="E48" s="781"/>
      <c r="F48" s="781"/>
      <c r="G48" s="781"/>
      <c r="H48" s="782"/>
    </row>
    <row r="49" spans="1:8" ht="20.100000000000001" customHeight="1">
      <c r="A49" s="754"/>
      <c r="B49" s="781" t="s">
        <v>1405</v>
      </c>
      <c r="C49" s="781"/>
      <c r="D49" s="781"/>
      <c r="E49" s="781"/>
      <c r="F49" s="781"/>
      <c r="G49" s="781"/>
      <c r="H49" s="782"/>
    </row>
    <row r="50" spans="1:8" ht="20.100000000000001" customHeight="1">
      <c r="A50" s="754"/>
      <c r="B50" s="782" t="s">
        <v>1406</v>
      </c>
      <c r="C50" s="807"/>
      <c r="D50" s="807"/>
      <c r="E50" s="807"/>
      <c r="F50" s="807"/>
      <c r="G50" s="807"/>
      <c r="H50" s="807"/>
    </row>
    <row r="51" spans="1:8" ht="20.100000000000001" customHeight="1">
      <c r="A51" s="754"/>
      <c r="B51" s="782" t="s">
        <v>1407</v>
      </c>
      <c r="C51" s="807"/>
      <c r="D51" s="807"/>
      <c r="E51" s="807"/>
      <c r="F51" s="807"/>
      <c r="G51" s="807"/>
      <c r="H51" s="807"/>
    </row>
    <row r="52" spans="1:8" ht="20.100000000000001" customHeight="1">
      <c r="A52" s="755"/>
      <c r="B52" s="993" t="s">
        <v>1408</v>
      </c>
      <c r="C52" s="993"/>
      <c r="D52" s="993"/>
      <c r="E52" s="993"/>
      <c r="F52" s="993"/>
      <c r="G52" s="993"/>
      <c r="H52" s="775"/>
    </row>
    <row r="53" spans="1:8" ht="27" customHeight="1">
      <c r="A53" s="797" t="s">
        <v>366</v>
      </c>
      <c r="B53" s="785"/>
      <c r="C53" s="785"/>
      <c r="D53" s="785" t="s">
        <v>1417</v>
      </c>
      <c r="E53" s="785"/>
      <c r="F53" s="785"/>
      <c r="G53" s="785"/>
      <c r="H53" s="786"/>
    </row>
    <row r="54" spans="1:8" ht="36.75" customHeight="1">
      <c r="A54" s="798" t="s">
        <v>367</v>
      </c>
      <c r="B54" s="783"/>
      <c r="C54" s="783"/>
      <c r="D54" s="783" t="s">
        <v>1409</v>
      </c>
      <c r="E54" s="783"/>
      <c r="F54" s="783"/>
      <c r="G54" s="783"/>
      <c r="H54" s="784"/>
    </row>
    <row r="55" spans="1:8" ht="10.35" customHeight="1">
      <c r="A55" s="502"/>
      <c r="B55" s="502"/>
      <c r="C55" s="502"/>
      <c r="D55" s="502"/>
      <c r="E55" s="502"/>
      <c r="F55" s="502"/>
      <c r="G55" s="502"/>
      <c r="H55" s="502"/>
    </row>
    <row r="56" spans="1:8" ht="15" customHeight="1">
      <c r="A56" s="494" t="s">
        <v>369</v>
      </c>
      <c r="B56" s="502"/>
      <c r="C56" s="502"/>
      <c r="D56" s="502"/>
      <c r="E56" s="502"/>
      <c r="F56" s="502"/>
      <c r="G56" s="502"/>
      <c r="H56" s="502"/>
    </row>
    <row r="57" spans="1:8" ht="33.75" customHeight="1">
      <c r="A57" s="807" t="s">
        <v>370</v>
      </c>
      <c r="B57" s="780"/>
      <c r="C57" s="791" t="s">
        <v>1410</v>
      </c>
      <c r="D57" s="791"/>
      <c r="E57" s="791"/>
      <c r="F57" s="791"/>
      <c r="G57" s="791"/>
      <c r="H57" s="792"/>
    </row>
    <row r="58" spans="1:8" ht="30.75" customHeight="1">
      <c r="A58" s="807"/>
      <c r="B58" s="780"/>
      <c r="C58" s="792" t="s">
        <v>1411</v>
      </c>
      <c r="D58" s="790"/>
      <c r="E58" s="790"/>
      <c r="F58" s="790"/>
      <c r="G58" s="790"/>
      <c r="H58" s="790"/>
    </row>
    <row r="59" spans="1:8" ht="27" customHeight="1">
      <c r="A59" s="807"/>
      <c r="B59" s="780"/>
      <c r="C59" s="791" t="s">
        <v>1412</v>
      </c>
      <c r="D59" s="791"/>
      <c r="E59" s="791"/>
      <c r="F59" s="791"/>
      <c r="G59" s="791"/>
      <c r="H59" s="792"/>
    </row>
    <row r="60" spans="1:8" ht="29.25" customHeight="1">
      <c r="A60" s="808" t="s">
        <v>373</v>
      </c>
      <c r="B60" s="809"/>
      <c r="C60" s="791" t="s">
        <v>1413</v>
      </c>
      <c r="D60" s="791"/>
      <c r="E60" s="791"/>
      <c r="F60" s="791"/>
      <c r="G60" s="791"/>
      <c r="H60" s="792"/>
    </row>
    <row r="61" spans="1:8" ht="37.5" customHeight="1">
      <c r="A61" s="732"/>
      <c r="B61" s="810"/>
      <c r="C61" s="791" t="s">
        <v>1414</v>
      </c>
      <c r="D61" s="791"/>
      <c r="E61" s="791"/>
      <c r="F61" s="791"/>
      <c r="G61" s="791"/>
      <c r="H61" s="792"/>
    </row>
    <row r="62" spans="1:8" ht="10.35" customHeight="1">
      <c r="A62" s="502"/>
      <c r="B62" s="502"/>
      <c r="C62" s="502"/>
      <c r="D62" s="502"/>
      <c r="E62" s="502"/>
      <c r="F62" s="502"/>
      <c r="G62" s="502"/>
      <c r="H62" s="502"/>
    </row>
    <row r="63" spans="1:8" ht="15" customHeight="1">
      <c r="A63" s="494" t="s">
        <v>375</v>
      </c>
      <c r="B63" s="494"/>
      <c r="C63" s="494"/>
      <c r="D63" s="494"/>
      <c r="E63" s="494"/>
      <c r="F63" s="494"/>
      <c r="G63" s="502"/>
      <c r="H63" s="502"/>
    </row>
    <row r="64" spans="1:8" ht="16.2">
      <c r="A64" s="807" t="s">
        <v>376</v>
      </c>
      <c r="B64" s="807"/>
      <c r="C64" s="807"/>
      <c r="D64" s="807"/>
      <c r="E64" s="807"/>
      <c r="F64" s="807"/>
      <c r="G64" s="251">
        <v>2.7</v>
      </c>
      <c r="H64" s="465" t="s">
        <v>435</v>
      </c>
    </row>
    <row r="65" spans="1:8" ht="16.2">
      <c r="A65" s="807" t="s">
        <v>378</v>
      </c>
      <c r="B65" s="807"/>
      <c r="C65" s="807"/>
      <c r="D65" s="807"/>
      <c r="E65" s="807"/>
      <c r="F65" s="807"/>
      <c r="G65" s="251">
        <v>0.3</v>
      </c>
      <c r="H65" s="465" t="s">
        <v>435</v>
      </c>
    </row>
    <row r="66" spans="1:8">
      <c r="A66" s="463"/>
      <c r="B66" s="463"/>
      <c r="C66" s="463"/>
      <c r="D66" s="463"/>
      <c r="E66" s="463"/>
      <c r="F66" s="463"/>
      <c r="G66" s="253"/>
      <c r="H66" s="465"/>
    </row>
    <row r="67" spans="1:8">
      <c r="A67" s="811" t="s">
        <v>379</v>
      </c>
      <c r="B67" s="811"/>
      <c r="C67" s="811"/>
      <c r="D67" s="811"/>
      <c r="E67" s="811"/>
      <c r="F67" s="811"/>
      <c r="G67" s="480"/>
      <c r="H67" s="253"/>
    </row>
    <row r="68" spans="1:8" ht="17.850000000000001" customHeight="1">
      <c r="A68" s="790" t="s">
        <v>380</v>
      </c>
      <c r="B68" s="790"/>
      <c r="C68" s="790"/>
      <c r="D68" s="790"/>
      <c r="E68" s="465">
        <f>SUM(E69:E74)</f>
        <v>51</v>
      </c>
      <c r="F68" s="465" t="s">
        <v>357</v>
      </c>
      <c r="G68" s="254">
        <f>E68/25</f>
        <v>2.04</v>
      </c>
      <c r="H68" s="465" t="s">
        <v>435</v>
      </c>
    </row>
    <row r="69" spans="1:8" ht="17.850000000000001" customHeight="1">
      <c r="A69" s="502" t="s">
        <v>12</v>
      </c>
      <c r="B69" s="807" t="s">
        <v>14</v>
      </c>
      <c r="C69" s="807"/>
      <c r="D69" s="807"/>
      <c r="E69" s="465">
        <v>20</v>
      </c>
      <c r="F69" s="465" t="s">
        <v>357</v>
      </c>
      <c r="G69" s="40"/>
      <c r="H69" s="471"/>
    </row>
    <row r="70" spans="1:8" ht="17.850000000000001" customHeight="1">
      <c r="A70" s="502"/>
      <c r="B70" s="807" t="s">
        <v>381</v>
      </c>
      <c r="C70" s="807"/>
      <c r="D70" s="807"/>
      <c r="E70" s="465">
        <v>25</v>
      </c>
      <c r="F70" s="465" t="s">
        <v>357</v>
      </c>
      <c r="G70" s="40"/>
      <c r="H70" s="471"/>
    </row>
    <row r="71" spans="1:8" ht="17.850000000000001" customHeight="1">
      <c r="A71" s="502"/>
      <c r="B71" s="807" t="s">
        <v>382</v>
      </c>
      <c r="C71" s="807"/>
      <c r="D71" s="807"/>
      <c r="E71" s="465">
        <v>3</v>
      </c>
      <c r="F71" s="465" t="s">
        <v>357</v>
      </c>
      <c r="G71" s="40"/>
      <c r="H71" s="471"/>
    </row>
    <row r="72" spans="1:8" ht="17.850000000000001" customHeight="1">
      <c r="A72" s="502"/>
      <c r="B72" s="807" t="s">
        <v>383</v>
      </c>
      <c r="C72" s="807"/>
      <c r="D72" s="807"/>
      <c r="E72" s="465">
        <v>0</v>
      </c>
      <c r="F72" s="465" t="s">
        <v>357</v>
      </c>
      <c r="G72" s="40"/>
      <c r="H72" s="471"/>
    </row>
    <row r="73" spans="1:8" ht="17.850000000000001" customHeight="1">
      <c r="A73" s="502"/>
      <c r="B73" s="807" t="s">
        <v>384</v>
      </c>
      <c r="C73" s="807"/>
      <c r="D73" s="807"/>
      <c r="E73" s="465">
        <v>0</v>
      </c>
      <c r="F73" s="465" t="s">
        <v>357</v>
      </c>
      <c r="G73" s="40"/>
      <c r="H73" s="471"/>
    </row>
    <row r="74" spans="1:8" ht="17.850000000000001" customHeight="1">
      <c r="A74" s="502"/>
      <c r="B74" s="807" t="s">
        <v>385</v>
      </c>
      <c r="C74" s="807"/>
      <c r="D74" s="807"/>
      <c r="E74" s="465">
        <v>3</v>
      </c>
      <c r="F74" s="465" t="s">
        <v>357</v>
      </c>
      <c r="G74" s="40"/>
      <c r="H74" s="471"/>
    </row>
    <row r="75" spans="1:8" ht="31.35" customHeight="1">
      <c r="A75" s="790" t="s">
        <v>386</v>
      </c>
      <c r="B75" s="790"/>
      <c r="C75" s="790"/>
      <c r="D75" s="790"/>
      <c r="E75" s="465">
        <v>0</v>
      </c>
      <c r="F75" s="465" t="s">
        <v>357</v>
      </c>
      <c r="G75" s="254">
        <v>0</v>
      </c>
      <c r="H75" s="465" t="s">
        <v>435</v>
      </c>
    </row>
    <row r="76" spans="1:8" ht="17.850000000000001" customHeight="1">
      <c r="A76" s="807" t="s">
        <v>387</v>
      </c>
      <c r="B76" s="807"/>
      <c r="C76" s="807"/>
      <c r="D76" s="807"/>
      <c r="E76" s="465">
        <f>G76*25</f>
        <v>24</v>
      </c>
      <c r="F76" s="465" t="s">
        <v>357</v>
      </c>
      <c r="G76" s="254">
        <f>D6-G75-G68</f>
        <v>0.96</v>
      </c>
      <c r="H76" s="465" t="s">
        <v>435</v>
      </c>
    </row>
    <row r="77" spans="1:8" ht="10.35" customHeight="1"/>
    <row r="80" spans="1:8">
      <c r="A80" s="206" t="s">
        <v>388</v>
      </c>
    </row>
    <row r="81" spans="1:8" ht="16.2">
      <c r="A81" s="730" t="s">
        <v>436</v>
      </c>
      <c r="B81" s="730"/>
      <c r="C81" s="730"/>
      <c r="D81" s="730"/>
      <c r="E81" s="730"/>
      <c r="F81" s="730"/>
      <c r="G81" s="730"/>
      <c r="H81" s="730"/>
    </row>
    <row r="82" spans="1:8">
      <c r="A82" s="206" t="s">
        <v>390</v>
      </c>
    </row>
    <row r="84" spans="1:8">
      <c r="A84" s="766" t="s">
        <v>391</v>
      </c>
      <c r="B84" s="766"/>
      <c r="C84" s="766"/>
      <c r="D84" s="766"/>
      <c r="E84" s="766"/>
      <c r="F84" s="766"/>
      <c r="G84" s="766"/>
      <c r="H84" s="766"/>
    </row>
    <row r="85" spans="1:8">
      <c r="A85" s="766"/>
      <c r="B85" s="766"/>
      <c r="C85" s="766"/>
      <c r="D85" s="766"/>
      <c r="E85" s="766"/>
      <c r="F85" s="766"/>
      <c r="G85" s="766"/>
      <c r="H85" s="766"/>
    </row>
    <row r="86" spans="1:8">
      <c r="A86" s="766"/>
      <c r="B86" s="766"/>
      <c r="C86" s="766"/>
      <c r="D86" s="766"/>
      <c r="E86" s="766"/>
      <c r="F86" s="766"/>
      <c r="G86" s="766"/>
      <c r="H86" s="766"/>
    </row>
  </sheetData>
  <mergeCells count="83">
    <mergeCell ref="A81:H81"/>
    <mergeCell ref="A84:H86"/>
    <mergeCell ref="B71:D71"/>
    <mergeCell ref="B72:D72"/>
    <mergeCell ref="B73:D73"/>
    <mergeCell ref="B74:D74"/>
    <mergeCell ref="A75:D75"/>
    <mergeCell ref="A76:D76"/>
    <mergeCell ref="D53:H53"/>
    <mergeCell ref="B70:D70"/>
    <mergeCell ref="A57:B59"/>
    <mergeCell ref="C57:H57"/>
    <mergeCell ref="C58:H58"/>
    <mergeCell ref="C59:H59"/>
    <mergeCell ref="A60:B61"/>
    <mergeCell ref="C60:H60"/>
    <mergeCell ref="C61:H61"/>
    <mergeCell ref="A64:F64"/>
    <mergeCell ref="A65:F65"/>
    <mergeCell ref="A67:F67"/>
    <mergeCell ref="A68:D68"/>
    <mergeCell ref="B69:D69"/>
    <mergeCell ref="A54:C54"/>
    <mergeCell ref="D54:H54"/>
    <mergeCell ref="B50:H50"/>
    <mergeCell ref="B51:H51"/>
    <mergeCell ref="B52:H52"/>
    <mergeCell ref="A43:C43"/>
    <mergeCell ref="D43:H43"/>
    <mergeCell ref="A44:C44"/>
    <mergeCell ref="D44:H44"/>
    <mergeCell ref="A45:F45"/>
    <mergeCell ref="A53:C53"/>
    <mergeCell ref="B32:F32"/>
    <mergeCell ref="B33:F33"/>
    <mergeCell ref="A36:F36"/>
    <mergeCell ref="A37:A42"/>
    <mergeCell ref="B37:H37"/>
    <mergeCell ref="B38:H38"/>
    <mergeCell ref="B39:H39"/>
    <mergeCell ref="B40:H40"/>
    <mergeCell ref="B41:H41"/>
    <mergeCell ref="B42:H42"/>
    <mergeCell ref="A46:A52"/>
    <mergeCell ref="B46:H46"/>
    <mergeCell ref="B47:H47"/>
    <mergeCell ref="B48:H48"/>
    <mergeCell ref="B49:H49"/>
    <mergeCell ref="A31:H31"/>
    <mergeCell ref="A21:D21"/>
    <mergeCell ref="A22:A23"/>
    <mergeCell ref="B22:F23"/>
    <mergeCell ref="G22:H22"/>
    <mergeCell ref="A24:H24"/>
    <mergeCell ref="B25:F25"/>
    <mergeCell ref="B26:F26"/>
    <mergeCell ref="A27:H27"/>
    <mergeCell ref="B28:F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78"/>
  <sheetViews>
    <sheetView zoomScaleNormal="100" zoomScaleSheetLayoutView="136" workbookViewId="0"/>
  </sheetViews>
  <sheetFormatPr defaultColWidth="8.88671875" defaultRowHeight="14.25" customHeight="1"/>
  <cols>
    <col min="1" max="2" width="10.88671875" style="227" customWidth="1"/>
    <col min="3" max="6" width="8.88671875" style="227" customWidth="1"/>
    <col min="7" max="7" width="17.44140625" style="227" customWidth="1"/>
    <col min="8" max="8" width="10.88671875" style="227" customWidth="1"/>
    <col min="9" max="9" width="8.88671875" style="227" customWidth="1"/>
    <col min="10" max="10" width="2.88671875" style="227" customWidth="1"/>
    <col min="11" max="16384" width="8.88671875" style="227"/>
  </cols>
  <sheetData>
    <row r="2" spans="1:9" s="348" customFormat="1" ht="14.25" customHeight="1">
      <c r="A2" s="812" t="s">
        <v>326</v>
      </c>
      <c r="B2" s="812"/>
      <c r="C2" s="812"/>
      <c r="D2" s="812"/>
      <c r="E2" s="812"/>
      <c r="F2" s="812"/>
      <c r="G2" s="812"/>
      <c r="H2" s="812"/>
      <c r="I2" s="812"/>
    </row>
    <row r="3" spans="1:9" s="348" customFormat="1" ht="14.25" customHeight="1">
      <c r="A3" s="346"/>
      <c r="B3" s="346"/>
      <c r="C3" s="346"/>
      <c r="D3" s="346"/>
      <c r="E3" s="346"/>
      <c r="F3" s="346"/>
      <c r="G3" s="346"/>
      <c r="H3" s="346"/>
      <c r="I3" s="346"/>
    </row>
    <row r="4" spans="1:9" s="348" customFormat="1" ht="14.25" customHeight="1">
      <c r="A4" s="347" t="s">
        <v>327</v>
      </c>
      <c r="B4" s="346"/>
      <c r="C4" s="346"/>
      <c r="D4" s="346"/>
      <c r="E4" s="346"/>
      <c r="F4" s="346"/>
      <c r="G4" s="346"/>
      <c r="H4" s="346"/>
      <c r="I4" s="346"/>
    </row>
    <row r="5" spans="1:9" ht="17.399999999999999" customHeight="1">
      <c r="A5" s="227" t="s">
        <v>69</v>
      </c>
    </row>
    <row r="6" spans="1:9" ht="17.399999999999999" customHeight="1">
      <c r="A6" s="780" t="s">
        <v>10</v>
      </c>
      <c r="B6" s="781"/>
      <c r="C6" s="781"/>
      <c r="D6" s="781">
        <v>3</v>
      </c>
      <c r="E6" s="781"/>
      <c r="F6" s="781"/>
      <c r="G6" s="781"/>
      <c r="H6" s="781"/>
      <c r="I6" s="782"/>
    </row>
    <row r="7" spans="1:9" ht="17.399999999999999" customHeight="1">
      <c r="A7" s="780" t="s">
        <v>9</v>
      </c>
      <c r="B7" s="781"/>
      <c r="C7" s="781"/>
      <c r="D7" s="781" t="s">
        <v>470</v>
      </c>
      <c r="E7" s="781"/>
      <c r="F7" s="781"/>
      <c r="G7" s="781"/>
      <c r="H7" s="781"/>
      <c r="I7" s="782"/>
    </row>
    <row r="8" spans="1:9" ht="17.399999999999999" customHeight="1">
      <c r="A8" s="780" t="s">
        <v>13</v>
      </c>
      <c r="B8" s="781"/>
      <c r="C8" s="781"/>
      <c r="D8" s="781" t="s">
        <v>329</v>
      </c>
      <c r="E8" s="781"/>
      <c r="F8" s="781"/>
      <c r="G8" s="781"/>
      <c r="H8" s="781"/>
      <c r="I8" s="782"/>
    </row>
    <row r="9" spans="1:9" ht="17.399999999999999" customHeight="1">
      <c r="A9" s="780" t="s">
        <v>330</v>
      </c>
      <c r="B9" s="781"/>
      <c r="C9" s="781"/>
      <c r="D9" s="782" t="s">
        <v>1418</v>
      </c>
      <c r="E9" s="807"/>
      <c r="F9" s="807"/>
      <c r="G9" s="807"/>
      <c r="H9" s="807"/>
      <c r="I9" s="807"/>
    </row>
    <row r="10" spans="1:9" ht="14.25" customHeight="1">
      <c r="A10" s="226"/>
      <c r="B10" s="226"/>
      <c r="C10" s="226"/>
      <c r="D10" s="226"/>
      <c r="E10" s="226"/>
      <c r="F10" s="226"/>
      <c r="G10" s="226"/>
      <c r="H10" s="226"/>
      <c r="I10" s="226"/>
    </row>
    <row r="11" spans="1:9" ht="14.25" customHeight="1">
      <c r="A11" s="912" t="s">
        <v>138</v>
      </c>
      <c r="B11" s="912"/>
      <c r="C11" s="912"/>
      <c r="D11" s="912"/>
      <c r="E11" s="912"/>
      <c r="F11" s="912"/>
      <c r="G11" s="912"/>
      <c r="H11" s="912"/>
      <c r="I11" s="912"/>
    </row>
    <row r="12" spans="1:9" ht="14.25" customHeight="1">
      <c r="A12" s="951" t="s">
        <v>2916</v>
      </c>
      <c r="B12" s="951"/>
      <c r="C12" s="951"/>
      <c r="D12" s="951"/>
      <c r="E12" s="951"/>
      <c r="F12" s="951"/>
      <c r="G12" s="951"/>
      <c r="H12" s="951"/>
      <c r="I12" s="951"/>
    </row>
    <row r="13" spans="1:9" ht="17.399999999999999" customHeight="1">
      <c r="A13" s="780" t="s">
        <v>277</v>
      </c>
      <c r="B13" s="781"/>
      <c r="C13" s="781"/>
      <c r="D13" s="781"/>
      <c r="E13" s="781"/>
      <c r="F13" s="781" t="s">
        <v>139</v>
      </c>
      <c r="G13" s="781"/>
      <c r="H13" s="781"/>
      <c r="I13" s="782"/>
    </row>
    <row r="14" spans="1:9" ht="17.399999999999999" customHeight="1">
      <c r="A14" s="780" t="s">
        <v>332</v>
      </c>
      <c r="B14" s="781"/>
      <c r="C14" s="781"/>
      <c r="D14" s="781"/>
      <c r="E14" s="781"/>
      <c r="F14" s="781" t="s">
        <v>333</v>
      </c>
      <c r="G14" s="781"/>
      <c r="H14" s="781"/>
      <c r="I14" s="782"/>
    </row>
    <row r="15" spans="1:9" ht="17.399999999999999" customHeight="1">
      <c r="A15" s="780" t="s">
        <v>334</v>
      </c>
      <c r="B15" s="781"/>
      <c r="C15" s="781"/>
      <c r="D15" s="781"/>
      <c r="E15" s="781"/>
      <c r="F15" s="781">
        <v>4</v>
      </c>
      <c r="G15" s="781"/>
      <c r="H15" s="781"/>
      <c r="I15" s="782"/>
    </row>
    <row r="16" spans="1:9" ht="17.399999999999999" customHeight="1">
      <c r="A16" s="780" t="s">
        <v>282</v>
      </c>
      <c r="B16" s="781"/>
      <c r="C16" s="781"/>
      <c r="D16" s="781"/>
      <c r="E16" s="781"/>
      <c r="F16" s="781" t="s">
        <v>283</v>
      </c>
      <c r="G16" s="781"/>
      <c r="H16" s="781"/>
      <c r="I16" s="782"/>
    </row>
    <row r="17" spans="1:9" ht="14.25" customHeight="1">
      <c r="A17" s="226"/>
      <c r="B17" s="226"/>
      <c r="C17" s="226"/>
      <c r="D17" s="226"/>
      <c r="E17" s="226"/>
      <c r="F17" s="226"/>
      <c r="G17" s="226"/>
      <c r="H17" s="226"/>
      <c r="I17" s="226"/>
    </row>
    <row r="18" spans="1:9" ht="14.25" customHeight="1">
      <c r="A18" s="912" t="s">
        <v>336</v>
      </c>
      <c r="B18" s="912"/>
      <c r="C18" s="912"/>
      <c r="D18" s="912"/>
      <c r="E18" s="912"/>
      <c r="F18" s="912"/>
      <c r="G18" s="912"/>
      <c r="H18" s="912"/>
      <c r="I18" s="912"/>
    </row>
    <row r="19" spans="1:9" s="226" customFormat="1" ht="39.6" customHeight="1">
      <c r="A19" s="915" t="s">
        <v>337</v>
      </c>
      <c r="B19" s="922"/>
      <c r="C19" s="916" t="s">
        <v>2920</v>
      </c>
      <c r="D19" s="916"/>
      <c r="E19" s="916"/>
      <c r="F19" s="916"/>
      <c r="G19" s="916"/>
      <c r="H19" s="916"/>
      <c r="I19" s="917"/>
    </row>
    <row r="20" spans="1:9" ht="14.25" customHeight="1">
      <c r="A20" s="475"/>
      <c r="B20" s="475"/>
      <c r="C20" s="397"/>
      <c r="D20" s="397"/>
      <c r="E20" s="397"/>
      <c r="F20" s="397"/>
      <c r="G20" s="397"/>
      <c r="H20" s="397"/>
      <c r="I20" s="226"/>
    </row>
    <row r="21" spans="1:9" ht="14.25" customHeight="1">
      <c r="A21" s="918" t="s">
        <v>339</v>
      </c>
      <c r="B21" s="918"/>
      <c r="C21" s="918"/>
      <c r="D21" s="918"/>
      <c r="E21" s="226"/>
      <c r="F21" s="226"/>
      <c r="G21" s="226"/>
      <c r="H21" s="226"/>
      <c r="I21" s="226"/>
    </row>
    <row r="22" spans="1:9" ht="14.25" customHeight="1">
      <c r="A22" s="919" t="s">
        <v>141</v>
      </c>
      <c r="B22" s="920" t="s">
        <v>142</v>
      </c>
      <c r="C22" s="920"/>
      <c r="D22" s="920"/>
      <c r="E22" s="920"/>
      <c r="F22" s="920"/>
      <c r="G22" s="920"/>
      <c r="H22" s="920" t="s">
        <v>340</v>
      </c>
      <c r="I22" s="921"/>
    </row>
    <row r="23" spans="1:9" ht="33.9" customHeight="1">
      <c r="A23" s="919"/>
      <c r="B23" s="920"/>
      <c r="C23" s="920"/>
      <c r="D23" s="920"/>
      <c r="E23" s="920"/>
      <c r="F23" s="920"/>
      <c r="G23" s="920"/>
      <c r="H23" s="478" t="s">
        <v>341</v>
      </c>
      <c r="I23" s="479" t="s">
        <v>145</v>
      </c>
    </row>
    <row r="24" spans="1:9" s="348" customFormat="1" ht="20.100000000000001" customHeight="1">
      <c r="A24" s="919" t="s">
        <v>146</v>
      </c>
      <c r="B24" s="920"/>
      <c r="C24" s="920"/>
      <c r="D24" s="920"/>
      <c r="E24" s="920"/>
      <c r="F24" s="920"/>
      <c r="G24" s="920"/>
      <c r="H24" s="920"/>
      <c r="I24" s="921"/>
    </row>
    <row r="25" spans="1:9" ht="36" customHeight="1">
      <c r="A25" s="477" t="s">
        <v>1419</v>
      </c>
      <c r="B25" s="968" t="s">
        <v>1420</v>
      </c>
      <c r="C25" s="968"/>
      <c r="D25" s="968"/>
      <c r="E25" s="968"/>
      <c r="F25" s="968"/>
      <c r="G25" s="968"/>
      <c r="H25" s="290" t="s">
        <v>184</v>
      </c>
      <c r="I25" s="258" t="s">
        <v>150</v>
      </c>
    </row>
    <row r="26" spans="1:9" ht="36" customHeight="1">
      <c r="A26" s="477" t="s">
        <v>1421</v>
      </c>
      <c r="B26" s="968" t="s">
        <v>1422</v>
      </c>
      <c r="C26" s="968"/>
      <c r="D26" s="968"/>
      <c r="E26" s="968"/>
      <c r="F26" s="968"/>
      <c r="G26" s="968"/>
      <c r="H26" s="290" t="s">
        <v>184</v>
      </c>
      <c r="I26" s="258" t="s">
        <v>150</v>
      </c>
    </row>
    <row r="27" spans="1:9" s="348" customFormat="1" ht="20.100000000000001" customHeight="1">
      <c r="A27" s="919" t="s">
        <v>255</v>
      </c>
      <c r="B27" s="920"/>
      <c r="C27" s="920"/>
      <c r="D27" s="920"/>
      <c r="E27" s="920"/>
      <c r="F27" s="920"/>
      <c r="G27" s="920"/>
      <c r="H27" s="920"/>
      <c r="I27" s="921"/>
    </row>
    <row r="28" spans="1:9" ht="33" customHeight="1">
      <c r="A28" s="477" t="s">
        <v>1423</v>
      </c>
      <c r="B28" s="941" t="s">
        <v>1424</v>
      </c>
      <c r="C28" s="941"/>
      <c r="D28" s="941"/>
      <c r="E28" s="941"/>
      <c r="F28" s="941"/>
      <c r="G28" s="941"/>
      <c r="H28" s="290" t="s">
        <v>187</v>
      </c>
      <c r="I28" s="258" t="s">
        <v>150</v>
      </c>
    </row>
    <row r="29" spans="1:9" ht="34.5" customHeight="1">
      <c r="A29" s="477" t="s">
        <v>1425</v>
      </c>
      <c r="B29" s="941" t="s">
        <v>1426</v>
      </c>
      <c r="C29" s="941"/>
      <c r="D29" s="941"/>
      <c r="E29" s="941"/>
      <c r="F29" s="941"/>
      <c r="G29" s="941"/>
      <c r="H29" s="290" t="s">
        <v>217</v>
      </c>
      <c r="I29" s="258" t="s">
        <v>150</v>
      </c>
    </row>
    <row r="30" spans="1:9" s="348" customFormat="1" ht="20.100000000000001" customHeight="1">
      <c r="A30" s="919" t="s">
        <v>352</v>
      </c>
      <c r="B30" s="920"/>
      <c r="C30" s="920"/>
      <c r="D30" s="920"/>
      <c r="E30" s="920"/>
      <c r="F30" s="920"/>
      <c r="G30" s="920"/>
      <c r="H30" s="920"/>
      <c r="I30" s="921"/>
    </row>
    <row r="31" spans="1:9" ht="28.5" customHeight="1">
      <c r="A31" s="477" t="s">
        <v>1427</v>
      </c>
      <c r="B31" s="916" t="s">
        <v>1428</v>
      </c>
      <c r="C31" s="916"/>
      <c r="D31" s="916"/>
      <c r="E31" s="916"/>
      <c r="F31" s="916"/>
      <c r="G31" s="916"/>
      <c r="H31" s="290" t="s">
        <v>236</v>
      </c>
      <c r="I31" s="258" t="s">
        <v>1141</v>
      </c>
    </row>
    <row r="32" spans="1:9" ht="14.25" customHeight="1">
      <c r="A32" s="398"/>
      <c r="B32" s="475"/>
      <c r="C32" s="475"/>
      <c r="D32" s="475"/>
      <c r="E32" s="475"/>
      <c r="F32" s="475"/>
      <c r="G32" s="475"/>
      <c r="H32" s="456"/>
      <c r="I32" s="399"/>
    </row>
    <row r="33" spans="1:47" ht="14.25" customHeight="1">
      <c r="A33" s="476" t="s">
        <v>355</v>
      </c>
      <c r="B33" s="226"/>
      <c r="C33" s="226"/>
      <c r="D33" s="226"/>
      <c r="E33" s="226"/>
      <c r="F33" s="226"/>
      <c r="G33" s="226"/>
      <c r="H33" s="226"/>
      <c r="I33" s="226"/>
    </row>
    <row r="34" spans="1:47" s="348" customFormat="1" ht="21" customHeight="1">
      <c r="A34" s="923" t="s">
        <v>356</v>
      </c>
      <c r="B34" s="923"/>
      <c r="C34" s="923"/>
      <c r="D34" s="923"/>
      <c r="E34" s="923"/>
      <c r="F34" s="923"/>
      <c r="G34" s="923"/>
      <c r="H34" s="242">
        <v>20</v>
      </c>
      <c r="I34" s="461" t="s">
        <v>357</v>
      </c>
    </row>
    <row r="35" spans="1:47" ht="36.75" customHeight="1">
      <c r="A35" s="924" t="s">
        <v>358</v>
      </c>
      <c r="B35" s="970" t="s">
        <v>1429</v>
      </c>
      <c r="C35" s="1065"/>
      <c r="D35" s="1065"/>
      <c r="E35" s="1065"/>
      <c r="F35" s="1065"/>
      <c r="G35" s="1065"/>
      <c r="H35" s="1065"/>
      <c r="I35" s="1066"/>
    </row>
    <row r="36" spans="1:47" ht="39.75" customHeight="1">
      <c r="A36" s="925"/>
      <c r="B36" s="971" t="s">
        <v>1430</v>
      </c>
      <c r="C36" s="1067"/>
      <c r="D36" s="1067"/>
      <c r="E36" s="1067"/>
      <c r="F36" s="1067"/>
      <c r="G36" s="1067"/>
      <c r="H36" s="1067"/>
      <c r="I36" s="1067"/>
    </row>
    <row r="37" spans="1:47" ht="20.100000000000001" customHeight="1">
      <c r="A37" s="925"/>
      <c r="B37" s="1066" t="s">
        <v>1431</v>
      </c>
      <c r="C37" s="1067"/>
      <c r="D37" s="1067"/>
      <c r="E37" s="1067"/>
      <c r="F37" s="1067"/>
      <c r="G37" s="1067"/>
      <c r="H37" s="1067"/>
      <c r="I37" s="1067"/>
    </row>
    <row r="38" spans="1:47" ht="36" customHeight="1">
      <c r="A38" s="925"/>
      <c r="B38" s="971" t="s">
        <v>1432</v>
      </c>
      <c r="C38" s="1067"/>
      <c r="D38" s="1067"/>
      <c r="E38" s="1067"/>
      <c r="F38" s="1067"/>
      <c r="G38" s="1067"/>
      <c r="H38" s="1067"/>
      <c r="I38" s="1067"/>
    </row>
    <row r="39" spans="1:47" ht="35.25" customHeight="1">
      <c r="A39" s="925"/>
      <c r="B39" s="971" t="s">
        <v>1433</v>
      </c>
      <c r="C39" s="1067"/>
      <c r="D39" s="1067"/>
      <c r="E39" s="1067"/>
      <c r="F39" s="1067"/>
      <c r="G39" s="1067"/>
      <c r="H39" s="1067"/>
      <c r="I39" s="1067"/>
    </row>
    <row r="40" spans="1:47" ht="24.9" customHeight="1">
      <c r="A40" s="925"/>
      <c r="B40" s="917" t="s">
        <v>1434</v>
      </c>
      <c r="C40" s="947"/>
      <c r="D40" s="947"/>
      <c r="E40" s="947"/>
      <c r="F40" s="947"/>
      <c r="G40" s="947"/>
      <c r="H40" s="947"/>
      <c r="I40" s="947"/>
    </row>
    <row r="41" spans="1:47" ht="24.9" customHeight="1">
      <c r="A41" s="925"/>
      <c r="B41" s="972" t="s">
        <v>1435</v>
      </c>
      <c r="C41" s="951"/>
      <c r="D41" s="951"/>
      <c r="E41" s="951"/>
      <c r="F41" s="951"/>
      <c r="G41" s="951"/>
      <c r="H41" s="951"/>
      <c r="I41" s="951"/>
    </row>
    <row r="42" spans="1:47" ht="24" customHeight="1">
      <c r="A42" s="938" t="s">
        <v>366</v>
      </c>
      <c r="B42" s="939"/>
      <c r="C42" s="939"/>
      <c r="D42" s="939" t="s">
        <v>1436</v>
      </c>
      <c r="E42" s="939"/>
      <c r="F42" s="939"/>
      <c r="G42" s="939"/>
      <c r="H42" s="939"/>
      <c r="I42" s="1068"/>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row>
    <row r="43" spans="1:47" ht="39.9" customHeight="1">
      <c r="A43" s="940" t="s">
        <v>367</v>
      </c>
      <c r="B43" s="941"/>
      <c r="C43" s="941"/>
      <c r="D43" s="980" t="s">
        <v>1437</v>
      </c>
      <c r="E43" s="979"/>
      <c r="F43" s="979"/>
      <c r="G43" s="979"/>
      <c r="H43" s="979"/>
      <c r="I43" s="979"/>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row>
    <row r="44" spans="1:47" s="348" customFormat="1" ht="21" customHeight="1">
      <c r="A44" s="1069" t="s">
        <v>613</v>
      </c>
      <c r="B44" s="1069"/>
      <c r="C44" s="1069"/>
      <c r="D44" s="1069"/>
      <c r="E44" s="1069"/>
      <c r="F44" s="1069"/>
      <c r="G44" s="1069"/>
      <c r="H44" s="400">
        <v>25</v>
      </c>
      <c r="I44" s="401" t="s">
        <v>357</v>
      </c>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row>
    <row r="45" spans="1:47" s="402" customFormat="1" ht="35.1" customHeight="1">
      <c r="A45" s="924" t="s">
        <v>358</v>
      </c>
      <c r="B45" s="971" t="s">
        <v>1438</v>
      </c>
      <c r="C45" s="1070"/>
      <c r="D45" s="1070"/>
      <c r="E45" s="1070"/>
      <c r="F45" s="1070"/>
      <c r="G45" s="1070"/>
      <c r="H45" s="1070"/>
      <c r="I45" s="1070"/>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row>
    <row r="46" spans="1:47" s="226" customFormat="1" ht="35.1" customHeight="1">
      <c r="A46" s="925"/>
      <c r="B46" s="971" t="s">
        <v>1439</v>
      </c>
      <c r="C46" s="1070"/>
      <c r="D46" s="1070"/>
      <c r="E46" s="1070"/>
      <c r="F46" s="1070"/>
      <c r="G46" s="1070"/>
      <c r="H46" s="1070"/>
      <c r="I46" s="1070"/>
    </row>
    <row r="47" spans="1:47" s="226" customFormat="1" ht="24" customHeight="1">
      <c r="A47" s="925"/>
      <c r="B47" s="971" t="s">
        <v>1440</v>
      </c>
      <c r="C47" s="1070"/>
      <c r="D47" s="1070"/>
      <c r="E47" s="1070"/>
      <c r="F47" s="1070"/>
      <c r="G47" s="1070"/>
      <c r="H47" s="1070"/>
      <c r="I47" s="1070"/>
    </row>
    <row r="48" spans="1:47" s="226" customFormat="1" ht="35.1" customHeight="1">
      <c r="A48" s="925"/>
      <c r="B48" s="971" t="s">
        <v>1441</v>
      </c>
      <c r="C48" s="1070"/>
      <c r="D48" s="1070"/>
      <c r="E48" s="1070"/>
      <c r="F48" s="1070"/>
      <c r="G48" s="1070"/>
      <c r="H48" s="1070"/>
      <c r="I48" s="1070"/>
    </row>
    <row r="49" spans="1:47" s="226" customFormat="1" ht="35.1" customHeight="1">
      <c r="A49" s="925"/>
      <c r="B49" s="971" t="s">
        <v>1442</v>
      </c>
      <c r="C49" s="1070"/>
      <c r="D49" s="1070"/>
      <c r="E49" s="1070"/>
      <c r="F49" s="1070"/>
      <c r="G49" s="1070"/>
      <c r="H49" s="1070"/>
      <c r="I49" s="1070"/>
    </row>
    <row r="50" spans="1:47" s="226" customFormat="1" ht="20.100000000000001" customHeight="1">
      <c r="A50" s="925"/>
      <c r="B50" s="971" t="s">
        <v>1443</v>
      </c>
      <c r="C50" s="1070"/>
      <c r="D50" s="1070"/>
      <c r="E50" s="1070"/>
      <c r="F50" s="1070"/>
      <c r="G50" s="1070"/>
      <c r="H50" s="1070"/>
      <c r="I50" s="1070"/>
    </row>
    <row r="51" spans="1:47" s="226" customFormat="1" ht="20.100000000000001" customHeight="1">
      <c r="A51" s="925"/>
      <c r="B51" s="971" t="s">
        <v>1444</v>
      </c>
      <c r="C51" s="1070"/>
      <c r="D51" s="1070"/>
      <c r="E51" s="1070"/>
      <c r="F51" s="1070"/>
      <c r="G51" s="1070"/>
      <c r="H51" s="1070"/>
      <c r="I51" s="1070"/>
    </row>
    <row r="52" spans="1:47" s="403" customFormat="1" ht="20.100000000000001" customHeight="1">
      <c r="A52" s="1071"/>
      <c r="B52" s="917" t="s">
        <v>1445</v>
      </c>
      <c r="C52" s="915"/>
      <c r="D52" s="915"/>
      <c r="E52" s="915"/>
      <c r="F52" s="915"/>
      <c r="G52" s="915"/>
      <c r="H52" s="915"/>
      <c r="I52" s="915"/>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row>
    <row r="53" spans="1:47" ht="21" customHeight="1">
      <c r="A53" s="976" t="s">
        <v>366</v>
      </c>
      <c r="B53" s="984"/>
      <c r="C53" s="984"/>
      <c r="D53" s="984" t="s">
        <v>1446</v>
      </c>
      <c r="E53" s="984"/>
      <c r="F53" s="984"/>
      <c r="G53" s="984"/>
      <c r="H53" s="984"/>
      <c r="I53" s="985"/>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row>
    <row r="54" spans="1:47" ht="36.75" customHeight="1">
      <c r="A54" s="940" t="s">
        <v>367</v>
      </c>
      <c r="B54" s="941"/>
      <c r="C54" s="941"/>
      <c r="D54" s="980" t="s">
        <v>1447</v>
      </c>
      <c r="E54" s="979"/>
      <c r="F54" s="979"/>
      <c r="G54" s="979"/>
      <c r="H54" s="979"/>
      <c r="I54" s="979"/>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row>
    <row r="55" spans="1:47" ht="14.25" customHeight="1">
      <c r="A55" s="226"/>
      <c r="B55" s="226"/>
      <c r="C55" s="226"/>
      <c r="D55" s="226"/>
      <c r="E55" s="226"/>
      <c r="F55" s="226"/>
      <c r="G55" s="226"/>
      <c r="H55" s="226"/>
      <c r="I55" s="226"/>
    </row>
    <row r="56" spans="1:47" ht="14.25" customHeight="1">
      <c r="A56" s="476" t="s">
        <v>369</v>
      </c>
      <c r="B56" s="226"/>
      <c r="C56" s="226"/>
      <c r="D56" s="226"/>
      <c r="E56" s="226"/>
      <c r="F56" s="226"/>
      <c r="G56" s="226"/>
      <c r="H56" s="226"/>
      <c r="I56" s="226"/>
    </row>
    <row r="57" spans="1:47" ht="31.5" customHeight="1">
      <c r="A57" s="1072" t="s">
        <v>370</v>
      </c>
      <c r="B57" s="1065"/>
      <c r="C57" s="970" t="s">
        <v>1448</v>
      </c>
      <c r="D57" s="970"/>
      <c r="E57" s="970"/>
      <c r="F57" s="970"/>
      <c r="G57" s="970"/>
      <c r="H57" s="970"/>
      <c r="I57" s="971"/>
    </row>
    <row r="58" spans="1:47" ht="30" customHeight="1">
      <c r="A58" s="952"/>
      <c r="B58" s="1073"/>
      <c r="C58" s="916" t="s">
        <v>1449</v>
      </c>
      <c r="D58" s="916"/>
      <c r="E58" s="916"/>
      <c r="F58" s="916"/>
      <c r="G58" s="916"/>
      <c r="H58" s="916"/>
      <c r="I58" s="917"/>
    </row>
    <row r="59" spans="1:47" ht="36" customHeight="1">
      <c r="A59" s="954"/>
      <c r="B59" s="1074"/>
      <c r="C59" s="916" t="s">
        <v>1450</v>
      </c>
      <c r="D59" s="916"/>
      <c r="E59" s="916"/>
      <c r="F59" s="916"/>
      <c r="G59" s="916"/>
      <c r="H59" s="916"/>
      <c r="I59" s="917"/>
    </row>
    <row r="60" spans="1:47" ht="24.9" customHeight="1">
      <c r="A60" s="904" t="s">
        <v>373</v>
      </c>
      <c r="B60" s="905"/>
      <c r="C60" s="916" t="s">
        <v>1451</v>
      </c>
      <c r="D60" s="916"/>
      <c r="E60" s="916"/>
      <c r="F60" s="916"/>
      <c r="G60" s="916"/>
      <c r="H60" s="916"/>
      <c r="I60" s="917"/>
    </row>
    <row r="61" spans="1:47" ht="14.25" customHeight="1">
      <c r="A61" s="226"/>
      <c r="B61" s="226"/>
      <c r="C61" s="226"/>
      <c r="D61" s="226"/>
      <c r="E61" s="226"/>
      <c r="F61" s="226"/>
      <c r="G61" s="226"/>
      <c r="H61" s="226"/>
      <c r="I61" s="226"/>
    </row>
    <row r="62" spans="1:47" ht="14.25" customHeight="1">
      <c r="A62" s="260" t="s">
        <v>375</v>
      </c>
      <c r="B62" s="260"/>
      <c r="C62" s="260"/>
      <c r="D62" s="260"/>
      <c r="E62" s="260"/>
      <c r="F62" s="260"/>
      <c r="G62" s="260"/>
      <c r="H62" s="226"/>
      <c r="I62" s="226"/>
    </row>
    <row r="63" spans="1:47" ht="17.399999999999999" customHeight="1">
      <c r="A63" s="473" t="s">
        <v>534</v>
      </c>
      <c r="B63" s="947" t="s">
        <v>535</v>
      </c>
      <c r="C63" s="947"/>
      <c r="D63" s="947"/>
      <c r="E63" s="947"/>
      <c r="F63" s="947"/>
      <c r="G63" s="947"/>
      <c r="H63" s="261">
        <v>1</v>
      </c>
      <c r="I63" s="262" t="s">
        <v>536</v>
      </c>
    </row>
    <row r="64" spans="1:47" ht="17.399999999999999" customHeight="1">
      <c r="A64" s="473" t="s">
        <v>1452</v>
      </c>
      <c r="B64" s="947" t="s">
        <v>537</v>
      </c>
      <c r="C64" s="947"/>
      <c r="D64" s="947"/>
      <c r="E64" s="947"/>
      <c r="F64" s="947"/>
      <c r="G64" s="947"/>
      <c r="H64" s="261">
        <v>2</v>
      </c>
      <c r="I64" s="262" t="s">
        <v>536</v>
      </c>
    </row>
    <row r="65" spans="1:9" ht="17.399999999999999" customHeight="1">
      <c r="A65" s="473"/>
      <c r="B65" s="460"/>
      <c r="C65" s="460"/>
      <c r="D65" s="460"/>
      <c r="E65" s="460"/>
      <c r="F65" s="460"/>
      <c r="G65" s="460"/>
      <c r="H65" s="261"/>
      <c r="I65" s="262"/>
    </row>
    <row r="66" spans="1:9" ht="14.25" customHeight="1">
      <c r="A66" s="946" t="s">
        <v>379</v>
      </c>
      <c r="B66" s="946"/>
      <c r="C66" s="946"/>
      <c r="D66" s="946"/>
      <c r="E66" s="946"/>
      <c r="F66" s="946"/>
      <c r="G66" s="946"/>
      <c r="H66" s="404"/>
      <c r="I66" s="263"/>
    </row>
    <row r="67" spans="1:9" ht="17.399999999999999" customHeight="1">
      <c r="A67" s="915" t="s">
        <v>380</v>
      </c>
      <c r="B67" s="915"/>
      <c r="C67" s="915"/>
      <c r="D67" s="915"/>
      <c r="E67" s="915"/>
      <c r="F67" s="372">
        <f>SUM(F68:F73)</f>
        <v>49</v>
      </c>
      <c r="G67" s="372" t="s">
        <v>357</v>
      </c>
      <c r="H67" s="373">
        <f>+F67/25</f>
        <v>1.96</v>
      </c>
      <c r="I67" s="262" t="s">
        <v>536</v>
      </c>
    </row>
    <row r="68" spans="1:9" ht="17.399999999999999" customHeight="1">
      <c r="A68" s="397" t="s">
        <v>12</v>
      </c>
      <c r="B68" s="947" t="s">
        <v>14</v>
      </c>
      <c r="C68" s="947"/>
      <c r="D68" s="947"/>
      <c r="E68" s="947"/>
      <c r="F68" s="372">
        <v>20</v>
      </c>
      <c r="G68" s="372" t="s">
        <v>357</v>
      </c>
      <c r="H68" s="392"/>
      <c r="I68" s="393"/>
    </row>
    <row r="69" spans="1:9" ht="17.399999999999999" customHeight="1">
      <c r="A69" s="226"/>
      <c r="B69" s="947" t="s">
        <v>381</v>
      </c>
      <c r="C69" s="947"/>
      <c r="D69" s="947"/>
      <c r="E69" s="947"/>
      <c r="F69" s="372">
        <v>25</v>
      </c>
      <c r="G69" s="372" t="s">
        <v>357</v>
      </c>
      <c r="H69" s="575"/>
      <c r="I69" s="456"/>
    </row>
    <row r="70" spans="1:9" ht="17.399999999999999" customHeight="1">
      <c r="A70" s="226"/>
      <c r="B70" s="947" t="s">
        <v>382</v>
      </c>
      <c r="C70" s="947"/>
      <c r="D70" s="947"/>
      <c r="E70" s="947"/>
      <c r="F70" s="372">
        <v>2</v>
      </c>
      <c r="G70" s="372" t="s">
        <v>357</v>
      </c>
      <c r="H70" s="575"/>
      <c r="I70" s="456"/>
    </row>
    <row r="71" spans="1:9" ht="17.399999999999999" customHeight="1">
      <c r="A71" s="226"/>
      <c r="B71" s="947" t="s">
        <v>383</v>
      </c>
      <c r="C71" s="947"/>
      <c r="D71" s="947"/>
      <c r="E71" s="947"/>
      <c r="F71" s="263">
        <v>0</v>
      </c>
      <c r="G71" s="372" t="s">
        <v>357</v>
      </c>
      <c r="H71" s="575"/>
      <c r="I71" s="456"/>
    </row>
    <row r="72" spans="1:9" ht="17.399999999999999" customHeight="1">
      <c r="A72" s="226"/>
      <c r="B72" s="947" t="s">
        <v>384</v>
      </c>
      <c r="C72" s="947"/>
      <c r="D72" s="947"/>
      <c r="E72" s="947"/>
      <c r="F72" s="263">
        <v>0</v>
      </c>
      <c r="G72" s="372" t="s">
        <v>357</v>
      </c>
      <c r="H72" s="575"/>
      <c r="I72" s="456"/>
    </row>
    <row r="73" spans="1:9" ht="17.399999999999999" customHeight="1">
      <c r="A73" s="226"/>
      <c r="B73" s="947" t="s">
        <v>385</v>
      </c>
      <c r="C73" s="947"/>
      <c r="D73" s="947"/>
      <c r="E73" s="947"/>
      <c r="F73" s="372">
        <v>2</v>
      </c>
      <c r="G73" s="372" t="s">
        <v>357</v>
      </c>
      <c r="H73" s="392"/>
      <c r="I73" s="393"/>
    </row>
    <row r="74" spans="1:9" ht="33" customHeight="1">
      <c r="A74" s="915" t="s">
        <v>386</v>
      </c>
      <c r="B74" s="915"/>
      <c r="C74" s="915"/>
      <c r="D74" s="915"/>
      <c r="E74" s="915"/>
      <c r="F74" s="263">
        <v>0</v>
      </c>
      <c r="G74" s="372" t="s">
        <v>357</v>
      </c>
      <c r="H74" s="373">
        <v>0</v>
      </c>
      <c r="I74" s="262" t="s">
        <v>536</v>
      </c>
    </row>
    <row r="75" spans="1:9" ht="17.399999999999999" customHeight="1">
      <c r="A75" s="947" t="s">
        <v>387</v>
      </c>
      <c r="B75" s="947"/>
      <c r="C75" s="947"/>
      <c r="D75" s="947"/>
      <c r="E75" s="947"/>
      <c r="F75" s="372">
        <f>H75*25</f>
        <v>26</v>
      </c>
      <c r="G75" s="372" t="s">
        <v>357</v>
      </c>
      <c r="H75" s="373">
        <f>D6-H67-H74</f>
        <v>1.04</v>
      </c>
      <c r="I75" s="262" t="s">
        <v>536</v>
      </c>
    </row>
    <row r="78" spans="1:9" ht="14.25" customHeight="1">
      <c r="A78" s="374"/>
    </row>
  </sheetData>
  <mergeCells count="79">
    <mergeCell ref="A74:E74"/>
    <mergeCell ref="A75:E75"/>
    <mergeCell ref="B68:E68"/>
    <mergeCell ref="B69:E69"/>
    <mergeCell ref="B70:E70"/>
    <mergeCell ref="B71:E71"/>
    <mergeCell ref="B72:E72"/>
    <mergeCell ref="B73:E73"/>
    <mergeCell ref="A67:E67"/>
    <mergeCell ref="A54:C54"/>
    <mergeCell ref="D54:I54"/>
    <mergeCell ref="A57:B59"/>
    <mergeCell ref="C57:I57"/>
    <mergeCell ref="C58:I58"/>
    <mergeCell ref="C59:I59"/>
    <mergeCell ref="A60:B60"/>
    <mergeCell ref="C60:I60"/>
    <mergeCell ref="B63:G63"/>
    <mergeCell ref="B64:G64"/>
    <mergeCell ref="A66:G66"/>
    <mergeCell ref="B49:I49"/>
    <mergeCell ref="B50:I50"/>
    <mergeCell ref="B51:I51"/>
    <mergeCell ref="B52:I52"/>
    <mergeCell ref="A53:C53"/>
    <mergeCell ref="D53:I53"/>
    <mergeCell ref="A45:A52"/>
    <mergeCell ref="B45:I45"/>
    <mergeCell ref="B46:I46"/>
    <mergeCell ref="B47:I47"/>
    <mergeCell ref="B48:I48"/>
    <mergeCell ref="A42:C42"/>
    <mergeCell ref="D42:I42"/>
    <mergeCell ref="A43:C43"/>
    <mergeCell ref="D43:I43"/>
    <mergeCell ref="A44:G44"/>
    <mergeCell ref="A34:G34"/>
    <mergeCell ref="A35:A41"/>
    <mergeCell ref="B35:I35"/>
    <mergeCell ref="B36:I36"/>
    <mergeCell ref="B37:I37"/>
    <mergeCell ref="B38:I38"/>
    <mergeCell ref="B39:I39"/>
    <mergeCell ref="B40:I40"/>
    <mergeCell ref="B41:I41"/>
    <mergeCell ref="B31:G31"/>
    <mergeCell ref="A21:D21"/>
    <mergeCell ref="A22:A23"/>
    <mergeCell ref="B22:G23"/>
    <mergeCell ref="H22:I22"/>
    <mergeCell ref="A24:I24"/>
    <mergeCell ref="B25:G25"/>
    <mergeCell ref="B26:G26"/>
    <mergeCell ref="A27:I27"/>
    <mergeCell ref="B28:G28"/>
    <mergeCell ref="B29:G29"/>
    <mergeCell ref="A30:I30"/>
    <mergeCell ref="A18:I18"/>
    <mergeCell ref="A19:B19"/>
    <mergeCell ref="C19:I19"/>
    <mergeCell ref="A14:E14"/>
    <mergeCell ref="F14:I14"/>
    <mergeCell ref="A15:E15"/>
    <mergeCell ref="F15:I15"/>
    <mergeCell ref="A16:E16"/>
    <mergeCell ref="F16:I16"/>
    <mergeCell ref="A9:C9"/>
    <mergeCell ref="D9:I9"/>
    <mergeCell ref="A11:I11"/>
    <mergeCell ref="A12:I12"/>
    <mergeCell ref="A13:E13"/>
    <mergeCell ref="F13:I13"/>
    <mergeCell ref="A8:C8"/>
    <mergeCell ref="D8:I8"/>
    <mergeCell ref="A2:I2"/>
    <mergeCell ref="A6:C6"/>
    <mergeCell ref="D6:I6"/>
    <mergeCell ref="A7:C7"/>
    <mergeCell ref="D7:I7"/>
  </mergeCells>
  <pageMargins left="0.25" right="0.25"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zoomScaleNormal="100" zoomScaleSheetLayoutView="124" workbookViewId="0"/>
  </sheetViews>
  <sheetFormatPr defaultColWidth="8.88671875" defaultRowHeight="13.8"/>
  <cols>
    <col min="1" max="1" width="9.109375" style="45"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45" customWidth="1"/>
    <col min="9" max="9" width="2.88671875" style="45" customWidth="1"/>
    <col min="10" max="11" width="8.88671875" style="45"/>
    <col min="12" max="16384" width="8.88671875" style="206"/>
  </cols>
  <sheetData>
    <row r="1" spans="1:11" ht="10.35" customHeight="1"/>
    <row r="2" spans="1:11" s="334" customFormat="1">
      <c r="A2" s="731" t="s">
        <v>326</v>
      </c>
      <c r="B2" s="731"/>
      <c r="C2" s="731"/>
      <c r="D2" s="731"/>
      <c r="E2" s="731"/>
      <c r="F2" s="731"/>
      <c r="G2" s="731"/>
      <c r="H2" s="731"/>
      <c r="J2" s="352"/>
      <c r="K2" s="352"/>
    </row>
    <row r="3" spans="1:11" ht="10.35" customHeight="1"/>
    <row r="4" spans="1:11" ht="15" customHeight="1">
      <c r="A4" s="352" t="s">
        <v>327</v>
      </c>
    </row>
    <row r="5" spans="1:11" ht="17.850000000000001" customHeight="1">
      <c r="A5" s="732" t="s">
        <v>70</v>
      </c>
      <c r="B5" s="732"/>
      <c r="C5" s="732"/>
      <c r="D5" s="732"/>
      <c r="E5" s="732"/>
      <c r="F5" s="732"/>
      <c r="G5" s="732"/>
      <c r="H5" s="732"/>
    </row>
    <row r="6" spans="1:11" ht="17.850000000000001" customHeight="1">
      <c r="A6" s="780" t="s">
        <v>10</v>
      </c>
      <c r="B6" s="781"/>
      <c r="C6" s="781"/>
      <c r="D6" s="781">
        <v>3</v>
      </c>
      <c r="E6" s="781"/>
      <c r="F6" s="781"/>
      <c r="G6" s="781"/>
      <c r="H6" s="782"/>
    </row>
    <row r="7" spans="1:11" ht="17.850000000000001" customHeight="1">
      <c r="A7" s="780" t="s">
        <v>9</v>
      </c>
      <c r="B7" s="781"/>
      <c r="C7" s="781"/>
      <c r="D7" s="781" t="s">
        <v>470</v>
      </c>
      <c r="E7" s="781"/>
      <c r="F7" s="781"/>
      <c r="G7" s="781"/>
      <c r="H7" s="782"/>
    </row>
    <row r="8" spans="1:11" ht="17.850000000000001" customHeight="1">
      <c r="A8" s="780" t="s">
        <v>13</v>
      </c>
      <c r="B8" s="781"/>
      <c r="C8" s="781"/>
      <c r="D8" s="781" t="s">
        <v>329</v>
      </c>
      <c r="E8" s="781"/>
      <c r="F8" s="781"/>
      <c r="G8" s="781"/>
      <c r="H8" s="782"/>
    </row>
    <row r="9" spans="1:11" ht="17.850000000000001" customHeight="1">
      <c r="A9" s="780" t="s">
        <v>330</v>
      </c>
      <c r="B9" s="781"/>
      <c r="C9" s="781"/>
      <c r="D9" s="781" t="s">
        <v>331</v>
      </c>
      <c r="E9" s="781"/>
      <c r="F9" s="781"/>
      <c r="G9" s="781"/>
      <c r="H9" s="782"/>
    </row>
    <row r="10" spans="1:11" ht="10.35" customHeight="1">
      <c r="A10" s="502"/>
      <c r="B10" s="502"/>
      <c r="C10" s="502"/>
      <c r="D10" s="502"/>
      <c r="E10" s="502"/>
      <c r="F10" s="502"/>
      <c r="G10" s="502"/>
      <c r="H10" s="502"/>
    </row>
    <row r="11" spans="1:11" ht="15" customHeight="1">
      <c r="A11" s="787" t="s">
        <v>138</v>
      </c>
      <c r="B11" s="787"/>
      <c r="C11" s="787"/>
      <c r="D11" s="787"/>
      <c r="E11" s="787"/>
      <c r="F11" s="787"/>
      <c r="G11" s="787"/>
      <c r="H11" s="787"/>
    </row>
    <row r="12" spans="1:11" ht="17.850000000000001" customHeight="1">
      <c r="A12" s="779" t="s">
        <v>2916</v>
      </c>
      <c r="B12" s="779"/>
      <c r="C12" s="779"/>
      <c r="D12" s="779"/>
      <c r="E12" s="779"/>
      <c r="F12" s="779"/>
      <c r="G12" s="779"/>
      <c r="H12" s="779"/>
    </row>
    <row r="13" spans="1:11" ht="17.850000000000001" customHeight="1">
      <c r="A13" s="780" t="s">
        <v>277</v>
      </c>
      <c r="B13" s="781"/>
      <c r="C13" s="781"/>
      <c r="D13" s="781"/>
      <c r="E13" s="781" t="s">
        <v>139</v>
      </c>
      <c r="F13" s="781"/>
      <c r="G13" s="781"/>
      <c r="H13" s="782"/>
    </row>
    <row r="14" spans="1:11" ht="17.850000000000001" customHeight="1">
      <c r="A14" s="780" t="s">
        <v>332</v>
      </c>
      <c r="B14" s="781"/>
      <c r="C14" s="781"/>
      <c r="D14" s="781"/>
      <c r="E14" s="781" t="s">
        <v>333</v>
      </c>
      <c r="F14" s="781"/>
      <c r="G14" s="781"/>
      <c r="H14" s="782"/>
    </row>
    <row r="15" spans="1:11" ht="17.850000000000001" customHeight="1">
      <c r="A15" s="780" t="s">
        <v>334</v>
      </c>
      <c r="B15" s="781"/>
      <c r="C15" s="781"/>
      <c r="D15" s="781"/>
      <c r="E15" s="781">
        <v>4</v>
      </c>
      <c r="F15" s="781"/>
      <c r="G15" s="781"/>
      <c r="H15" s="782"/>
    </row>
    <row r="16" spans="1:11" ht="17.850000000000001" customHeight="1">
      <c r="A16" s="780" t="s">
        <v>282</v>
      </c>
      <c r="B16" s="781"/>
      <c r="C16" s="781"/>
      <c r="D16" s="781"/>
      <c r="E16" s="781" t="s">
        <v>283</v>
      </c>
      <c r="F16" s="781"/>
      <c r="G16" s="781"/>
      <c r="H16" s="782"/>
    </row>
    <row r="17" spans="1:20" ht="10.35" customHeight="1">
      <c r="A17" s="502"/>
      <c r="B17" s="502"/>
      <c r="C17" s="502"/>
      <c r="D17" s="502"/>
      <c r="E17" s="502"/>
      <c r="F17" s="502"/>
      <c r="G17" s="502"/>
      <c r="H17" s="502"/>
    </row>
    <row r="18" spans="1:20" ht="15" customHeight="1">
      <c r="A18" s="787" t="s">
        <v>336</v>
      </c>
      <c r="B18" s="787"/>
      <c r="C18" s="787"/>
      <c r="D18" s="787"/>
      <c r="E18" s="787"/>
      <c r="F18" s="787"/>
      <c r="G18" s="787"/>
      <c r="H18" s="787"/>
    </row>
    <row r="19" spans="1:20" ht="41.1" customHeight="1">
      <c r="A19" s="790" t="s">
        <v>337</v>
      </c>
      <c r="B19" s="790"/>
      <c r="C19" s="791" t="s">
        <v>338</v>
      </c>
      <c r="D19" s="791"/>
      <c r="E19" s="791"/>
      <c r="F19" s="791"/>
      <c r="G19" s="791"/>
      <c r="H19" s="792"/>
    </row>
    <row r="20" spans="1:20" ht="10.35" customHeight="1">
      <c r="A20" s="502"/>
      <c r="B20" s="502"/>
      <c r="C20" s="502"/>
      <c r="D20" s="502"/>
      <c r="E20" s="502"/>
      <c r="F20" s="502"/>
      <c r="G20" s="502"/>
      <c r="H20" s="502"/>
    </row>
    <row r="21" spans="1:20" ht="15" customHeight="1">
      <c r="A21" s="793" t="s">
        <v>339</v>
      </c>
      <c r="B21" s="793"/>
      <c r="C21" s="793"/>
      <c r="D21" s="793"/>
      <c r="E21" s="502"/>
      <c r="F21" s="502"/>
      <c r="G21" s="502"/>
      <c r="H21" s="502"/>
    </row>
    <row r="22" spans="1:20">
      <c r="A22" s="751" t="s">
        <v>141</v>
      </c>
      <c r="B22" s="794" t="s">
        <v>142</v>
      </c>
      <c r="C22" s="794"/>
      <c r="D22" s="794"/>
      <c r="E22" s="794"/>
      <c r="F22" s="794"/>
      <c r="G22" s="794" t="s">
        <v>340</v>
      </c>
      <c r="H22" s="752"/>
    </row>
    <row r="23" spans="1:20" ht="34.5" customHeight="1">
      <c r="A23" s="751"/>
      <c r="B23" s="794"/>
      <c r="C23" s="794"/>
      <c r="D23" s="794"/>
      <c r="E23" s="794"/>
      <c r="F23" s="794"/>
      <c r="G23" s="468" t="s">
        <v>341</v>
      </c>
      <c r="H23" s="469" t="s">
        <v>145</v>
      </c>
      <c r="L23" s="45"/>
      <c r="M23" s="45"/>
      <c r="N23" s="45"/>
      <c r="O23" s="45"/>
      <c r="P23" s="45"/>
      <c r="Q23" s="45"/>
      <c r="R23" s="45"/>
      <c r="S23" s="45"/>
      <c r="T23" s="45"/>
    </row>
    <row r="24" spans="1:20" ht="17.850000000000001" customHeight="1">
      <c r="A24" s="751" t="s">
        <v>146</v>
      </c>
      <c r="B24" s="794"/>
      <c r="C24" s="794"/>
      <c r="D24" s="794"/>
      <c r="E24" s="794"/>
      <c r="F24" s="794"/>
      <c r="G24" s="794"/>
      <c r="H24" s="752"/>
      <c r="L24" s="45"/>
      <c r="M24" s="45"/>
      <c r="N24" s="45"/>
      <c r="O24" s="45"/>
      <c r="P24" s="45"/>
      <c r="Q24" s="45"/>
      <c r="R24" s="45"/>
      <c r="S24" s="45"/>
      <c r="T24" s="45"/>
    </row>
    <row r="25" spans="1:20" ht="29.25" customHeight="1">
      <c r="A25" s="467" t="s">
        <v>1453</v>
      </c>
      <c r="B25" s="791" t="s">
        <v>1454</v>
      </c>
      <c r="C25" s="791"/>
      <c r="D25" s="791"/>
      <c r="E25" s="791"/>
      <c r="F25" s="791"/>
      <c r="G25" s="468" t="s">
        <v>174</v>
      </c>
      <c r="H25" s="469" t="s">
        <v>150</v>
      </c>
      <c r="L25" s="45"/>
      <c r="M25" s="45"/>
      <c r="N25" s="45"/>
      <c r="O25" s="350"/>
      <c r="P25" s="45"/>
      <c r="Q25" s="45"/>
      <c r="R25" s="45"/>
      <c r="S25" s="45"/>
      <c r="T25" s="45"/>
    </row>
    <row r="26" spans="1:20" ht="51.75" customHeight="1">
      <c r="A26" s="467" t="s">
        <v>1455</v>
      </c>
      <c r="B26" s="791" t="s">
        <v>1456</v>
      </c>
      <c r="C26" s="791"/>
      <c r="D26" s="791"/>
      <c r="E26" s="791"/>
      <c r="F26" s="791"/>
      <c r="G26" s="468" t="s">
        <v>174</v>
      </c>
      <c r="H26" s="469" t="s">
        <v>150</v>
      </c>
      <c r="L26" s="45"/>
      <c r="M26" s="45"/>
      <c r="N26" s="45"/>
      <c r="O26" s="45"/>
      <c r="P26" s="45"/>
      <c r="Q26" s="45"/>
      <c r="R26" s="45"/>
      <c r="S26" s="45"/>
      <c r="T26" s="45"/>
    </row>
    <row r="27" spans="1:20" ht="29.25" customHeight="1">
      <c r="A27" s="467" t="s">
        <v>1457</v>
      </c>
      <c r="B27" s="791" t="s">
        <v>1458</v>
      </c>
      <c r="C27" s="791"/>
      <c r="D27" s="791"/>
      <c r="E27" s="791"/>
      <c r="F27" s="791"/>
      <c r="G27" s="468" t="s">
        <v>159</v>
      </c>
      <c r="H27" s="469" t="s">
        <v>154</v>
      </c>
      <c r="L27" s="45"/>
      <c r="M27" s="45"/>
      <c r="N27" s="45"/>
      <c r="O27" s="45"/>
      <c r="P27" s="45"/>
      <c r="Q27" s="45"/>
      <c r="R27" s="45"/>
      <c r="S27" s="45"/>
      <c r="T27" s="45"/>
    </row>
    <row r="28" spans="1:20" ht="17.850000000000001" customHeight="1">
      <c r="A28" s="751" t="s">
        <v>255</v>
      </c>
      <c r="B28" s="794"/>
      <c r="C28" s="794"/>
      <c r="D28" s="794"/>
      <c r="E28" s="794"/>
      <c r="F28" s="794"/>
      <c r="G28" s="794"/>
      <c r="H28" s="752"/>
      <c r="L28" s="45"/>
      <c r="M28" s="45"/>
      <c r="N28" s="45"/>
      <c r="O28" s="45"/>
      <c r="P28" s="45"/>
      <c r="Q28" s="45"/>
      <c r="R28" s="45"/>
      <c r="S28" s="45"/>
      <c r="T28" s="45"/>
    </row>
    <row r="29" spans="1:20" ht="51" customHeight="1">
      <c r="A29" s="467" t="s">
        <v>1459</v>
      </c>
      <c r="B29" s="791" t="s">
        <v>1460</v>
      </c>
      <c r="C29" s="791"/>
      <c r="D29" s="791"/>
      <c r="E29" s="791"/>
      <c r="F29" s="791"/>
      <c r="G29" s="468" t="s">
        <v>200</v>
      </c>
      <c r="H29" s="469" t="s">
        <v>150</v>
      </c>
      <c r="L29" s="45"/>
      <c r="M29" s="45"/>
      <c r="N29" s="45"/>
      <c r="O29" s="350"/>
      <c r="P29" s="45"/>
      <c r="Q29" s="45"/>
      <c r="R29" s="45"/>
      <c r="S29" s="45"/>
      <c r="T29" s="45"/>
    </row>
    <row r="30" spans="1:20" ht="35.25" customHeight="1">
      <c r="A30" s="467" t="s">
        <v>1461</v>
      </c>
      <c r="B30" s="791" t="s">
        <v>1462</v>
      </c>
      <c r="C30" s="791"/>
      <c r="D30" s="791"/>
      <c r="E30" s="791"/>
      <c r="F30" s="791"/>
      <c r="G30" s="468" t="s">
        <v>206</v>
      </c>
      <c r="H30" s="469" t="s">
        <v>150</v>
      </c>
      <c r="L30" s="45"/>
      <c r="M30" s="45"/>
      <c r="N30" s="45"/>
      <c r="O30" s="45"/>
      <c r="P30" s="45"/>
      <c r="Q30" s="45"/>
      <c r="R30" s="45"/>
      <c r="S30" s="45"/>
      <c r="T30" s="45"/>
    </row>
    <row r="31" spans="1:20" ht="35.25" customHeight="1">
      <c r="A31" s="467" t="s">
        <v>1463</v>
      </c>
      <c r="B31" s="791" t="s">
        <v>1464</v>
      </c>
      <c r="C31" s="791"/>
      <c r="D31" s="791"/>
      <c r="E31" s="791"/>
      <c r="F31" s="791"/>
      <c r="G31" s="468" t="s">
        <v>217</v>
      </c>
      <c r="H31" s="469" t="s">
        <v>150</v>
      </c>
      <c r="L31" s="45"/>
      <c r="M31" s="45"/>
      <c r="N31" s="45"/>
      <c r="O31" s="45"/>
      <c r="P31" s="45"/>
      <c r="Q31" s="45"/>
      <c r="R31" s="45"/>
      <c r="S31" s="45"/>
      <c r="T31" s="45"/>
    </row>
    <row r="32" spans="1:20" ht="17.850000000000001" customHeight="1">
      <c r="A32" s="751" t="s">
        <v>352</v>
      </c>
      <c r="B32" s="794"/>
      <c r="C32" s="794"/>
      <c r="D32" s="794"/>
      <c r="E32" s="794"/>
      <c r="F32" s="794"/>
      <c r="G32" s="794"/>
      <c r="H32" s="752"/>
      <c r="L32" s="45"/>
      <c r="M32" s="45"/>
      <c r="N32" s="45"/>
      <c r="O32" s="45"/>
      <c r="P32" s="45"/>
      <c r="Q32" s="45"/>
      <c r="R32" s="45"/>
      <c r="S32" s="45"/>
      <c r="T32" s="45"/>
    </row>
    <row r="33" spans="1:20" ht="51.75" customHeight="1">
      <c r="A33" s="467" t="s">
        <v>1465</v>
      </c>
      <c r="B33" s="791" t="s">
        <v>1466</v>
      </c>
      <c r="C33" s="791"/>
      <c r="D33" s="791"/>
      <c r="E33" s="791"/>
      <c r="F33" s="791"/>
      <c r="G33" s="468" t="s">
        <v>233</v>
      </c>
      <c r="H33" s="469" t="s">
        <v>150</v>
      </c>
      <c r="L33" s="45"/>
      <c r="M33" s="45"/>
      <c r="N33" s="45"/>
      <c r="O33" s="45"/>
      <c r="P33" s="45"/>
      <c r="Q33" s="45"/>
      <c r="R33" s="45"/>
      <c r="S33" s="45"/>
      <c r="T33" s="45"/>
    </row>
    <row r="34" spans="1:20" ht="33.75" customHeight="1">
      <c r="A34" s="467" t="s">
        <v>1467</v>
      </c>
      <c r="B34" s="791" t="s">
        <v>1468</v>
      </c>
      <c r="C34" s="791"/>
      <c r="D34" s="791"/>
      <c r="E34" s="791"/>
      <c r="F34" s="791"/>
      <c r="G34" s="468" t="s">
        <v>233</v>
      </c>
      <c r="H34" s="469" t="s">
        <v>150</v>
      </c>
      <c r="L34" s="45"/>
      <c r="M34" s="45"/>
      <c r="N34" s="45"/>
      <c r="O34" s="350"/>
      <c r="P34" s="45"/>
      <c r="Q34" s="45"/>
      <c r="R34" s="45"/>
      <c r="S34" s="45"/>
      <c r="T34" s="45"/>
    </row>
    <row r="35" spans="1:20" ht="10.35" customHeight="1">
      <c r="A35" s="502"/>
      <c r="B35" s="502"/>
      <c r="C35" s="502"/>
      <c r="D35" s="502"/>
      <c r="E35" s="502"/>
      <c r="F35" s="502"/>
      <c r="G35" s="502"/>
      <c r="H35" s="502"/>
      <c r="L35" s="45"/>
      <c r="M35" s="45"/>
      <c r="N35" s="45"/>
      <c r="O35" s="45"/>
      <c r="P35" s="45"/>
      <c r="Q35" s="45"/>
      <c r="R35" s="45"/>
      <c r="S35" s="45"/>
      <c r="T35" s="45"/>
    </row>
    <row r="36" spans="1:20" ht="15" customHeight="1">
      <c r="A36" s="494" t="s">
        <v>355</v>
      </c>
      <c r="B36" s="502"/>
      <c r="C36" s="502"/>
      <c r="D36" s="502"/>
      <c r="E36" s="502"/>
      <c r="F36" s="502"/>
      <c r="G36" s="502"/>
      <c r="H36" s="502"/>
      <c r="L36" s="45"/>
      <c r="M36" s="45"/>
      <c r="N36" s="45"/>
      <c r="O36" s="45"/>
      <c r="P36" s="45"/>
      <c r="Q36" s="45"/>
      <c r="R36" s="45"/>
      <c r="S36" s="45"/>
      <c r="T36" s="45"/>
    </row>
    <row r="37" spans="1:20" s="334" customFormat="1" ht="17.850000000000001" customHeight="1">
      <c r="A37" s="795" t="s">
        <v>356</v>
      </c>
      <c r="B37" s="795"/>
      <c r="C37" s="795"/>
      <c r="D37" s="795"/>
      <c r="E37" s="795"/>
      <c r="F37" s="795"/>
      <c r="G37" s="242">
        <v>12</v>
      </c>
      <c r="H37" s="464" t="s">
        <v>357</v>
      </c>
      <c r="I37" s="352"/>
      <c r="J37" s="352"/>
      <c r="K37" s="352"/>
      <c r="L37" s="352"/>
      <c r="M37" s="352"/>
      <c r="N37" s="352"/>
      <c r="O37" s="352"/>
      <c r="P37" s="352"/>
      <c r="Q37" s="352"/>
      <c r="R37" s="352"/>
      <c r="S37" s="352"/>
      <c r="T37" s="352"/>
    </row>
    <row r="38" spans="1:20" s="45" customFormat="1" ht="20.100000000000001" customHeight="1">
      <c r="A38" s="796" t="s">
        <v>358</v>
      </c>
      <c r="B38" s="1075" t="s">
        <v>1469</v>
      </c>
      <c r="C38" s="1075"/>
      <c r="D38" s="1075"/>
      <c r="E38" s="1075"/>
      <c r="F38" s="1075"/>
      <c r="G38" s="1075"/>
      <c r="H38" s="815"/>
    </row>
    <row r="39" spans="1:20" s="45" customFormat="1" ht="20.100000000000001" customHeight="1">
      <c r="A39" s="754"/>
      <c r="B39" s="805" t="s">
        <v>1470</v>
      </c>
      <c r="C39" s="805"/>
      <c r="D39" s="805"/>
      <c r="E39" s="805"/>
      <c r="F39" s="805"/>
      <c r="G39" s="805"/>
      <c r="H39" s="806"/>
    </row>
    <row r="40" spans="1:20" s="45" customFormat="1" ht="20.100000000000001" customHeight="1">
      <c r="A40" s="754"/>
      <c r="B40" s="791" t="s">
        <v>1471</v>
      </c>
      <c r="C40" s="791"/>
      <c r="D40" s="791"/>
      <c r="E40" s="791"/>
      <c r="F40" s="791"/>
      <c r="G40" s="791"/>
      <c r="H40" s="792"/>
    </row>
    <row r="41" spans="1:20" s="45" customFormat="1" ht="20.100000000000001" customHeight="1">
      <c r="A41" s="754"/>
      <c r="B41" s="805" t="s">
        <v>1472</v>
      </c>
      <c r="C41" s="805"/>
      <c r="D41" s="805"/>
      <c r="E41" s="805"/>
      <c r="F41" s="805"/>
      <c r="G41" s="805"/>
      <c r="H41" s="806"/>
    </row>
    <row r="42" spans="1:20" s="45" customFormat="1" ht="20.100000000000001" customHeight="1">
      <c r="A42" s="755"/>
      <c r="B42" s="791" t="s">
        <v>1473</v>
      </c>
      <c r="C42" s="791"/>
      <c r="D42" s="791"/>
      <c r="E42" s="791"/>
      <c r="F42" s="791"/>
      <c r="G42" s="791"/>
      <c r="H42" s="792"/>
    </row>
    <row r="43" spans="1:20" ht="24.75" customHeight="1">
      <c r="A43" s="797" t="s">
        <v>366</v>
      </c>
      <c r="B43" s="785"/>
      <c r="C43" s="785"/>
      <c r="D43" s="785" t="s">
        <v>1474</v>
      </c>
      <c r="E43" s="785"/>
      <c r="F43" s="785"/>
      <c r="G43" s="785"/>
      <c r="H43" s="786"/>
    </row>
    <row r="44" spans="1:20" ht="43.35" customHeight="1">
      <c r="A44" s="798" t="s">
        <v>367</v>
      </c>
      <c r="B44" s="783"/>
      <c r="C44" s="783"/>
      <c r="D44" s="792" t="s">
        <v>1475</v>
      </c>
      <c r="E44" s="790"/>
      <c r="F44" s="790"/>
      <c r="G44" s="790"/>
      <c r="H44" s="790"/>
      <c r="I44" s="40"/>
    </row>
    <row r="45" spans="1:20" s="334" customFormat="1" ht="17.850000000000001" customHeight="1">
      <c r="A45" s="795" t="s">
        <v>613</v>
      </c>
      <c r="B45" s="795"/>
      <c r="C45" s="795"/>
      <c r="D45" s="795"/>
      <c r="E45" s="795"/>
      <c r="F45" s="795"/>
      <c r="G45" s="242">
        <v>25</v>
      </c>
      <c r="H45" s="464" t="s">
        <v>357</v>
      </c>
      <c r="I45" s="352"/>
      <c r="J45" s="352"/>
      <c r="K45" s="352"/>
    </row>
    <row r="46" spans="1:20" s="45" customFormat="1" ht="20.100000000000001" customHeight="1">
      <c r="A46" s="796" t="s">
        <v>358</v>
      </c>
      <c r="B46" s="1075" t="s">
        <v>1476</v>
      </c>
      <c r="C46" s="1075"/>
      <c r="D46" s="1075"/>
      <c r="E46" s="1075"/>
      <c r="F46" s="1075"/>
      <c r="G46" s="1075"/>
      <c r="H46" s="815"/>
    </row>
    <row r="47" spans="1:20" s="45" customFormat="1" ht="20.100000000000001" customHeight="1">
      <c r="A47" s="754"/>
      <c r="B47" s="1075" t="s">
        <v>1477</v>
      </c>
      <c r="C47" s="1075"/>
      <c r="D47" s="1075"/>
      <c r="E47" s="1075"/>
      <c r="F47" s="1075"/>
      <c r="G47" s="1075"/>
      <c r="H47" s="815"/>
    </row>
    <row r="48" spans="1:20" s="45" customFormat="1" ht="20.100000000000001" customHeight="1">
      <c r="A48" s="754"/>
      <c r="B48" s="1075" t="s">
        <v>1478</v>
      </c>
      <c r="C48" s="1075"/>
      <c r="D48" s="1075"/>
      <c r="E48" s="1075"/>
      <c r="F48" s="1075"/>
      <c r="G48" s="1075"/>
      <c r="H48" s="815"/>
    </row>
    <row r="49" spans="1:9" s="45" customFormat="1" ht="20.100000000000001" customHeight="1">
      <c r="A49" s="754"/>
      <c r="B49" s="1075" t="s">
        <v>1479</v>
      </c>
      <c r="C49" s="1075"/>
      <c r="D49" s="1075"/>
      <c r="E49" s="1075"/>
      <c r="F49" s="1075"/>
      <c r="G49" s="1075"/>
      <c r="H49" s="815"/>
    </row>
    <row r="50" spans="1:9" s="45" customFormat="1" ht="20.100000000000001" customHeight="1">
      <c r="A50" s="754"/>
      <c r="B50" s="1076" t="s">
        <v>1480</v>
      </c>
      <c r="C50" s="1076"/>
      <c r="D50" s="1076"/>
      <c r="E50" s="1076"/>
      <c r="F50" s="1076"/>
      <c r="G50" s="1076"/>
      <c r="H50" s="983"/>
    </row>
    <row r="51" spans="1:9" s="45" customFormat="1" ht="20.100000000000001" customHeight="1">
      <c r="A51" s="754"/>
      <c r="B51" s="781" t="s">
        <v>1481</v>
      </c>
      <c r="C51" s="781"/>
      <c r="D51" s="781"/>
      <c r="E51" s="781"/>
      <c r="F51" s="781"/>
      <c r="G51" s="781"/>
      <c r="H51" s="782"/>
    </row>
    <row r="52" spans="1:9" s="45" customFormat="1" ht="20.100000000000001" customHeight="1">
      <c r="A52" s="754"/>
      <c r="B52" s="994" t="s">
        <v>1482</v>
      </c>
      <c r="C52" s="994"/>
      <c r="D52" s="994"/>
      <c r="E52" s="994"/>
      <c r="F52" s="994"/>
      <c r="G52" s="994"/>
      <c r="H52" s="995"/>
    </row>
    <row r="53" spans="1:9" s="45" customFormat="1" ht="20.100000000000001" customHeight="1">
      <c r="A53" s="755"/>
      <c r="B53" s="1077" t="s">
        <v>1483</v>
      </c>
      <c r="C53" s="1077"/>
      <c r="D53" s="1077"/>
      <c r="E53" s="1077"/>
      <c r="F53" s="1077"/>
      <c r="G53" s="1077"/>
      <c r="H53" s="776"/>
    </row>
    <row r="54" spans="1:9" ht="24" customHeight="1">
      <c r="A54" s="797" t="s">
        <v>366</v>
      </c>
      <c r="B54" s="785"/>
      <c r="C54" s="785"/>
      <c r="D54" s="785" t="s">
        <v>1484</v>
      </c>
      <c r="E54" s="785"/>
      <c r="F54" s="785"/>
      <c r="G54" s="785"/>
      <c r="H54" s="786"/>
    </row>
    <row r="55" spans="1:9" ht="43.35" customHeight="1">
      <c r="A55" s="798" t="s">
        <v>367</v>
      </c>
      <c r="B55" s="783"/>
      <c r="C55" s="783"/>
      <c r="D55" s="792" t="s">
        <v>1485</v>
      </c>
      <c r="E55" s="790"/>
      <c r="F55" s="790"/>
      <c r="G55" s="790"/>
      <c r="H55" s="790"/>
      <c r="I55" s="40"/>
    </row>
    <row r="56" spans="1:9" ht="10.35" customHeight="1">
      <c r="A56" s="502"/>
      <c r="B56" s="502"/>
      <c r="C56" s="502"/>
      <c r="D56" s="502"/>
      <c r="E56" s="502"/>
      <c r="F56" s="502"/>
      <c r="G56" s="502"/>
      <c r="H56" s="502"/>
    </row>
    <row r="57" spans="1:9" ht="15" customHeight="1">
      <c r="A57" s="494" t="s">
        <v>369</v>
      </c>
      <c r="B57" s="502"/>
      <c r="C57" s="502"/>
      <c r="D57" s="502"/>
      <c r="E57" s="502"/>
      <c r="F57" s="502"/>
      <c r="G57" s="502"/>
      <c r="H57" s="502"/>
    </row>
    <row r="58" spans="1:9" ht="27" customHeight="1">
      <c r="A58" s="807" t="s">
        <v>370</v>
      </c>
      <c r="B58" s="780"/>
      <c r="C58" s="792" t="s">
        <v>1486</v>
      </c>
      <c r="D58" s="790"/>
      <c r="E58" s="790"/>
      <c r="F58" s="790"/>
      <c r="G58" s="790"/>
      <c r="H58" s="790"/>
    </row>
    <row r="59" spans="1:9" ht="35.25" customHeight="1">
      <c r="A59" s="807"/>
      <c r="B59" s="780"/>
      <c r="C59" s="791" t="s">
        <v>1487</v>
      </c>
      <c r="D59" s="791"/>
      <c r="E59" s="791"/>
      <c r="F59" s="791"/>
      <c r="G59" s="791"/>
      <c r="H59" s="792"/>
    </row>
    <row r="60" spans="1:9" ht="37.5" customHeight="1">
      <c r="A60" s="807"/>
      <c r="B60" s="780"/>
      <c r="C60" s="791" t="s">
        <v>1488</v>
      </c>
      <c r="D60" s="791"/>
      <c r="E60" s="791"/>
      <c r="F60" s="791"/>
      <c r="G60" s="791"/>
      <c r="H60" s="792"/>
    </row>
    <row r="61" spans="1:9" ht="24.75" customHeight="1">
      <c r="A61" s="808" t="s">
        <v>373</v>
      </c>
      <c r="B61" s="809"/>
      <c r="C61" s="791" t="s">
        <v>1489</v>
      </c>
      <c r="D61" s="791"/>
      <c r="E61" s="791"/>
      <c r="F61" s="791"/>
      <c r="G61" s="791"/>
      <c r="H61" s="792"/>
    </row>
    <row r="62" spans="1:9" ht="34.5" customHeight="1">
      <c r="A62" s="732"/>
      <c r="B62" s="810"/>
      <c r="C62" s="791" t="s">
        <v>1490</v>
      </c>
      <c r="D62" s="791"/>
      <c r="E62" s="791"/>
      <c r="F62" s="791"/>
      <c r="G62" s="791"/>
      <c r="H62" s="792"/>
    </row>
    <row r="63" spans="1:9" ht="10.35" customHeight="1">
      <c r="A63" s="502"/>
      <c r="B63" s="502"/>
      <c r="C63" s="502"/>
      <c r="D63" s="502"/>
      <c r="E63" s="502"/>
      <c r="F63" s="502"/>
      <c r="G63" s="502"/>
      <c r="H63" s="502"/>
    </row>
    <row r="64" spans="1:9" ht="15" customHeight="1">
      <c r="A64" s="494" t="s">
        <v>375</v>
      </c>
      <c r="B64" s="494"/>
      <c r="C64" s="494"/>
      <c r="D64" s="494"/>
      <c r="E64" s="494"/>
      <c r="F64" s="494"/>
      <c r="G64" s="502"/>
      <c r="H64" s="502"/>
    </row>
    <row r="65" spans="1:11">
      <c r="A65" s="807" t="s">
        <v>376</v>
      </c>
      <c r="B65" s="807"/>
      <c r="C65" s="807"/>
      <c r="D65" s="807"/>
      <c r="E65" s="807"/>
      <c r="F65" s="807"/>
      <c r="G65" s="251">
        <v>2</v>
      </c>
      <c r="H65" s="465" t="s">
        <v>536</v>
      </c>
    </row>
    <row r="66" spans="1:11">
      <c r="A66" s="807" t="s">
        <v>378</v>
      </c>
      <c r="B66" s="807"/>
      <c r="C66" s="807"/>
      <c r="D66" s="807"/>
      <c r="E66" s="807"/>
      <c r="F66" s="807"/>
      <c r="G66" s="251">
        <v>1</v>
      </c>
      <c r="H66" s="465" t="s">
        <v>536</v>
      </c>
    </row>
    <row r="67" spans="1:11">
      <c r="A67" s="463"/>
      <c r="B67" s="463"/>
      <c r="C67" s="463"/>
      <c r="D67" s="463"/>
      <c r="E67" s="463"/>
      <c r="F67" s="463"/>
      <c r="G67" s="253"/>
      <c r="H67" s="465"/>
    </row>
    <row r="68" spans="1:11">
      <c r="A68" s="811" t="s">
        <v>379</v>
      </c>
      <c r="B68" s="811"/>
      <c r="C68" s="811"/>
      <c r="D68" s="811"/>
      <c r="E68" s="811"/>
      <c r="F68" s="811"/>
      <c r="G68" s="480"/>
      <c r="H68" s="253"/>
    </row>
    <row r="69" spans="1:11" ht="17.850000000000001" customHeight="1">
      <c r="A69" s="790" t="s">
        <v>380</v>
      </c>
      <c r="B69" s="790"/>
      <c r="C69" s="790"/>
      <c r="D69" s="790"/>
      <c r="E69" s="465">
        <f>SUM(E70:E75)</f>
        <v>43</v>
      </c>
      <c r="F69" s="465" t="s">
        <v>357</v>
      </c>
      <c r="G69" s="254">
        <f>E69/25</f>
        <v>1.72</v>
      </c>
      <c r="H69" s="465" t="s">
        <v>536</v>
      </c>
    </row>
    <row r="70" spans="1:11" ht="17.850000000000001" customHeight="1">
      <c r="A70" s="502" t="s">
        <v>12</v>
      </c>
      <c r="B70" s="807" t="s">
        <v>14</v>
      </c>
      <c r="C70" s="807"/>
      <c r="D70" s="807"/>
      <c r="E70" s="465">
        <v>12</v>
      </c>
      <c r="F70" s="465" t="s">
        <v>357</v>
      </c>
      <c r="G70" s="40"/>
      <c r="H70" s="471"/>
    </row>
    <row r="71" spans="1:11" ht="17.850000000000001" customHeight="1">
      <c r="A71" s="502"/>
      <c r="B71" s="807" t="s">
        <v>381</v>
      </c>
      <c r="C71" s="807"/>
      <c r="D71" s="807"/>
      <c r="E71" s="465">
        <v>25</v>
      </c>
      <c r="F71" s="465" t="s">
        <v>357</v>
      </c>
      <c r="G71" s="40"/>
      <c r="H71" s="471"/>
    </row>
    <row r="72" spans="1:11" ht="17.850000000000001" customHeight="1">
      <c r="A72" s="502"/>
      <c r="B72" s="807" t="s">
        <v>382</v>
      </c>
      <c r="C72" s="807"/>
      <c r="D72" s="807"/>
      <c r="E72" s="465">
        <v>3</v>
      </c>
      <c r="F72" s="465" t="s">
        <v>357</v>
      </c>
      <c r="G72" s="40"/>
      <c r="H72" s="471"/>
    </row>
    <row r="73" spans="1:11" ht="17.850000000000001" customHeight="1">
      <c r="A73" s="502"/>
      <c r="B73" s="807" t="s">
        <v>383</v>
      </c>
      <c r="C73" s="807"/>
      <c r="D73" s="807"/>
      <c r="E73" s="465">
        <v>0</v>
      </c>
      <c r="F73" s="465" t="s">
        <v>357</v>
      </c>
      <c r="G73" s="40"/>
      <c r="H73" s="471"/>
    </row>
    <row r="74" spans="1:11" ht="17.850000000000001" customHeight="1">
      <c r="A74" s="502"/>
      <c r="B74" s="807" t="s">
        <v>384</v>
      </c>
      <c r="C74" s="807"/>
      <c r="D74" s="807"/>
      <c r="E74" s="465">
        <v>0</v>
      </c>
      <c r="F74" s="465" t="s">
        <v>357</v>
      </c>
      <c r="G74" s="40"/>
      <c r="H74" s="471"/>
    </row>
    <row r="75" spans="1:11" ht="17.850000000000001" customHeight="1">
      <c r="A75" s="502"/>
      <c r="B75" s="807" t="s">
        <v>385</v>
      </c>
      <c r="C75" s="807"/>
      <c r="D75" s="807"/>
      <c r="E75" s="465">
        <v>3</v>
      </c>
      <c r="F75" s="465" t="s">
        <v>357</v>
      </c>
      <c r="G75" s="40"/>
      <c r="H75" s="471"/>
    </row>
    <row r="76" spans="1:11" ht="31.35" customHeight="1">
      <c r="A76" s="790" t="s">
        <v>386</v>
      </c>
      <c r="B76" s="790"/>
      <c r="C76" s="790"/>
      <c r="D76" s="790"/>
      <c r="E76" s="465">
        <v>0</v>
      </c>
      <c r="F76" s="465" t="s">
        <v>357</v>
      </c>
      <c r="G76" s="254">
        <v>0</v>
      </c>
      <c r="H76" s="465" t="s">
        <v>536</v>
      </c>
    </row>
    <row r="77" spans="1:11" ht="17.850000000000001" customHeight="1">
      <c r="A77" s="807" t="s">
        <v>387</v>
      </c>
      <c r="B77" s="807"/>
      <c r="C77" s="807"/>
      <c r="D77" s="807"/>
      <c r="E77" s="465">
        <f>G77*25</f>
        <v>32</v>
      </c>
      <c r="F77" s="465" t="s">
        <v>357</v>
      </c>
      <c r="G77" s="254">
        <f>D6-G76-G69</f>
        <v>1.28</v>
      </c>
      <c r="H77" s="465" t="s">
        <v>536</v>
      </c>
    </row>
    <row r="78" spans="1:11" ht="10.35" customHeight="1"/>
    <row r="79" spans="1:11">
      <c r="K79" s="206"/>
    </row>
    <row r="80" spans="1:11">
      <c r="A80" s="45" t="s">
        <v>388</v>
      </c>
      <c r="K80" s="206"/>
    </row>
    <row r="81" spans="1:11" ht="16.2">
      <c r="A81" s="206" t="s">
        <v>1491</v>
      </c>
      <c r="H81" s="206"/>
      <c r="I81" s="206"/>
      <c r="K81" s="206"/>
    </row>
    <row r="82" spans="1:11">
      <c r="A82" s="45" t="s">
        <v>390</v>
      </c>
      <c r="K82" s="206"/>
    </row>
    <row r="83" spans="1:11">
      <c r="K83" s="206"/>
    </row>
    <row r="84" spans="1:11" ht="14.1" customHeight="1">
      <c r="A84" s="766" t="s">
        <v>391</v>
      </c>
      <c r="B84" s="766"/>
      <c r="C84" s="766"/>
      <c r="D84" s="766"/>
      <c r="E84" s="766"/>
      <c r="F84" s="766"/>
      <c r="G84" s="766"/>
      <c r="H84" s="766"/>
      <c r="I84" s="217"/>
      <c r="J84" s="217"/>
      <c r="K84" s="206"/>
    </row>
    <row r="85" spans="1:11">
      <c r="A85" s="766"/>
      <c r="B85" s="766"/>
      <c r="C85" s="766"/>
      <c r="D85" s="766"/>
      <c r="E85" s="766"/>
      <c r="F85" s="766"/>
      <c r="G85" s="766"/>
      <c r="H85" s="766"/>
      <c r="I85" s="217"/>
      <c r="J85" s="217"/>
      <c r="K85" s="206"/>
    </row>
    <row r="86" spans="1:11">
      <c r="A86" s="217"/>
      <c r="B86" s="217"/>
      <c r="C86" s="217"/>
      <c r="D86" s="217"/>
      <c r="E86" s="217"/>
      <c r="F86" s="217"/>
      <c r="G86" s="217"/>
      <c r="H86" s="217"/>
      <c r="I86" s="217"/>
      <c r="J86" s="217"/>
      <c r="K86" s="206"/>
    </row>
    <row r="87" spans="1:11">
      <c r="K87" s="206"/>
    </row>
    <row r="88" spans="1:11">
      <c r="K88" s="206"/>
    </row>
    <row r="89" spans="1:11">
      <c r="K89" s="206"/>
    </row>
  </sheetData>
  <mergeCells count="83">
    <mergeCell ref="B75:D75"/>
    <mergeCell ref="A76:D76"/>
    <mergeCell ref="A77:D77"/>
    <mergeCell ref="A84:H85"/>
    <mergeCell ref="A69:D69"/>
    <mergeCell ref="B70:D70"/>
    <mergeCell ref="B71:D71"/>
    <mergeCell ref="B72:D72"/>
    <mergeCell ref="B73:D73"/>
    <mergeCell ref="B74:D74"/>
    <mergeCell ref="A68:F68"/>
    <mergeCell ref="A55:C55"/>
    <mergeCell ref="D55:H55"/>
    <mergeCell ref="A58:B60"/>
    <mergeCell ref="C58:H58"/>
    <mergeCell ref="C59:H59"/>
    <mergeCell ref="C60:H60"/>
    <mergeCell ref="A61:B62"/>
    <mergeCell ref="C61:H61"/>
    <mergeCell ref="C62:H62"/>
    <mergeCell ref="A65:F65"/>
    <mergeCell ref="A66:F66"/>
    <mergeCell ref="B50:H50"/>
    <mergeCell ref="B51:H51"/>
    <mergeCell ref="B52:H52"/>
    <mergeCell ref="B53:H53"/>
    <mergeCell ref="A54:C54"/>
    <mergeCell ref="D54:H54"/>
    <mergeCell ref="A46:A53"/>
    <mergeCell ref="B46:H46"/>
    <mergeCell ref="B47:H47"/>
    <mergeCell ref="B48:H48"/>
    <mergeCell ref="B49:H49"/>
    <mergeCell ref="A43:C43"/>
    <mergeCell ref="D43:H43"/>
    <mergeCell ref="A44:C44"/>
    <mergeCell ref="D44:H44"/>
    <mergeCell ref="A45:F45"/>
    <mergeCell ref="A32:H32"/>
    <mergeCell ref="B33:F33"/>
    <mergeCell ref="B34:F34"/>
    <mergeCell ref="A37:F37"/>
    <mergeCell ref="A38:A42"/>
    <mergeCell ref="B38:H38"/>
    <mergeCell ref="B39:H39"/>
    <mergeCell ref="B40:H40"/>
    <mergeCell ref="B41:H41"/>
    <mergeCell ref="B42:H42"/>
    <mergeCell ref="B31:F31"/>
    <mergeCell ref="A21:D21"/>
    <mergeCell ref="A22:A23"/>
    <mergeCell ref="B22:F23"/>
    <mergeCell ref="G22:H22"/>
    <mergeCell ref="A24:H24"/>
    <mergeCell ref="B25:F25"/>
    <mergeCell ref="B26:F26"/>
    <mergeCell ref="B27:F27"/>
    <mergeCell ref="A28:H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Normal="100" zoomScaleSheetLayoutView="106" workbookViewId="0"/>
  </sheetViews>
  <sheetFormatPr defaultColWidth="8.88671875" defaultRowHeight="13.8"/>
  <cols>
    <col min="1" max="1" width="9.109375" style="201" customWidth="1"/>
    <col min="2" max="2" width="11.88671875" style="201" customWidth="1"/>
    <col min="3" max="3" width="5.88671875" style="201" customWidth="1"/>
    <col min="4" max="4" width="21.88671875" style="201" customWidth="1"/>
    <col min="5" max="5" width="9.109375" style="201" customWidth="1"/>
    <col min="6" max="6" width="8.88671875" style="201" customWidth="1"/>
    <col min="7" max="7" width="12.88671875" style="201" customWidth="1"/>
    <col min="8" max="8" width="9.88671875" style="201" customWidth="1"/>
    <col min="9" max="16384" width="8.88671875" style="201"/>
  </cols>
  <sheetData>
    <row r="1" spans="1:8" ht="10.35" customHeight="1"/>
    <row r="2" spans="1:8" s="202" customFormat="1">
      <c r="A2" s="1078" t="s">
        <v>326</v>
      </c>
      <c r="B2" s="1078"/>
      <c r="C2" s="1078"/>
      <c r="D2" s="1078"/>
      <c r="E2" s="1078"/>
      <c r="F2" s="1078"/>
      <c r="G2" s="1078"/>
      <c r="H2" s="1078"/>
    </row>
    <row r="3" spans="1:8" ht="10.35" customHeight="1"/>
    <row r="4" spans="1:8" ht="15" customHeight="1">
      <c r="A4" s="202" t="s">
        <v>327</v>
      </c>
    </row>
    <row r="5" spans="1:8" ht="17.850000000000001" customHeight="1">
      <c r="A5" s="1017" t="s">
        <v>71</v>
      </c>
      <c r="B5" s="1017"/>
      <c r="C5" s="1017"/>
      <c r="D5" s="1017"/>
      <c r="E5" s="1017"/>
      <c r="F5" s="1017"/>
      <c r="G5" s="1017"/>
      <c r="H5" s="1017"/>
    </row>
    <row r="6" spans="1:8" ht="17.399999999999999" customHeight="1">
      <c r="A6" s="1006" t="s">
        <v>10</v>
      </c>
      <c r="B6" s="1040"/>
      <c r="C6" s="1040"/>
      <c r="D6" s="1040">
        <v>3</v>
      </c>
      <c r="E6" s="1040"/>
      <c r="F6" s="1040"/>
      <c r="G6" s="1040"/>
      <c r="H6" s="1041"/>
    </row>
    <row r="7" spans="1:8" ht="17.399999999999999" customHeight="1">
      <c r="A7" s="1006" t="s">
        <v>9</v>
      </c>
      <c r="B7" s="1040"/>
      <c r="C7" s="1040"/>
      <c r="D7" s="1005" t="s">
        <v>470</v>
      </c>
      <c r="E7" s="1005"/>
      <c r="F7" s="1005"/>
      <c r="G7" s="1005"/>
      <c r="H7" s="1044"/>
    </row>
    <row r="8" spans="1:8" ht="17.399999999999999" customHeight="1">
      <c r="A8" s="1006" t="s">
        <v>13</v>
      </c>
      <c r="B8" s="1040"/>
      <c r="C8" s="1040"/>
      <c r="D8" s="1002" t="s">
        <v>403</v>
      </c>
      <c r="E8" s="1002"/>
      <c r="F8" s="1002"/>
      <c r="G8" s="1002"/>
      <c r="H8" s="1003"/>
    </row>
    <row r="9" spans="1:8" ht="17.399999999999999" customHeight="1">
      <c r="A9" s="1006" t="s">
        <v>330</v>
      </c>
      <c r="B9" s="1040"/>
      <c r="C9" s="1040"/>
      <c r="D9" s="1002" t="s">
        <v>857</v>
      </c>
      <c r="E9" s="1002"/>
      <c r="F9" s="1002"/>
      <c r="G9" s="1002"/>
      <c r="H9" s="1003"/>
    </row>
    <row r="10" spans="1:8" ht="10.35" customHeight="1">
      <c r="A10" s="205"/>
      <c r="B10" s="205"/>
      <c r="C10" s="205"/>
      <c r="D10" s="205"/>
      <c r="E10" s="205"/>
      <c r="F10" s="205"/>
      <c r="G10" s="205"/>
      <c r="H10" s="205"/>
    </row>
    <row r="11" spans="1:8" ht="15" customHeight="1">
      <c r="A11" s="1038" t="s">
        <v>138</v>
      </c>
      <c r="B11" s="1038"/>
      <c r="C11" s="1038"/>
      <c r="D11" s="1038"/>
      <c r="E11" s="1038"/>
      <c r="F11" s="1038"/>
      <c r="G11" s="1038"/>
      <c r="H11" s="1038"/>
    </row>
    <row r="12" spans="1:8" ht="17.850000000000001" customHeight="1">
      <c r="A12" s="779" t="s">
        <v>2916</v>
      </c>
      <c r="B12" s="779"/>
      <c r="C12" s="779"/>
      <c r="D12" s="779"/>
      <c r="E12" s="779"/>
      <c r="F12" s="779"/>
      <c r="G12" s="779"/>
      <c r="H12" s="779"/>
    </row>
    <row r="13" spans="1:8" ht="17.850000000000001" customHeight="1">
      <c r="A13" s="1006" t="s">
        <v>277</v>
      </c>
      <c r="B13" s="1040"/>
      <c r="C13" s="1040"/>
      <c r="D13" s="1040"/>
      <c r="E13" s="1040" t="s">
        <v>139</v>
      </c>
      <c r="F13" s="1040"/>
      <c r="G13" s="1040"/>
      <c r="H13" s="1041"/>
    </row>
    <row r="14" spans="1:8" ht="17.850000000000001" customHeight="1">
      <c r="A14" s="1006" t="s">
        <v>332</v>
      </c>
      <c r="B14" s="1040"/>
      <c r="C14" s="1040"/>
      <c r="D14" s="1040"/>
      <c r="E14" s="1040" t="s">
        <v>333</v>
      </c>
      <c r="F14" s="1040"/>
      <c r="G14" s="1040"/>
      <c r="H14" s="1041"/>
    </row>
    <row r="15" spans="1:8" ht="17.850000000000001" customHeight="1">
      <c r="A15" s="1006" t="s">
        <v>334</v>
      </c>
      <c r="B15" s="1040"/>
      <c r="C15" s="1040"/>
      <c r="D15" s="1040"/>
      <c r="E15" s="1042" t="s">
        <v>1245</v>
      </c>
      <c r="F15" s="1042"/>
      <c r="G15" s="1042"/>
      <c r="H15" s="1043"/>
    </row>
    <row r="16" spans="1:8" ht="17.850000000000001" customHeight="1">
      <c r="A16" s="1006" t="s">
        <v>282</v>
      </c>
      <c r="B16" s="1040"/>
      <c r="C16" s="1040"/>
      <c r="D16" s="1040"/>
      <c r="E16" s="1040" t="s">
        <v>283</v>
      </c>
      <c r="F16" s="1040"/>
      <c r="G16" s="1040"/>
      <c r="H16" s="1041"/>
    </row>
    <row r="17" spans="1:9" ht="10.35" customHeight="1">
      <c r="A17" s="205"/>
      <c r="B17" s="205"/>
      <c r="C17" s="205"/>
      <c r="D17" s="205"/>
      <c r="E17" s="205"/>
      <c r="F17" s="205"/>
      <c r="G17" s="205"/>
      <c r="H17" s="205"/>
    </row>
    <row r="18" spans="1:9" ht="15" customHeight="1">
      <c r="A18" s="1038" t="s">
        <v>336</v>
      </c>
      <c r="B18" s="1038"/>
      <c r="C18" s="1038"/>
      <c r="D18" s="1038"/>
      <c r="E18" s="1038"/>
      <c r="F18" s="1038"/>
      <c r="G18" s="1038"/>
      <c r="H18" s="1038"/>
    </row>
    <row r="19" spans="1:9" ht="51" customHeight="1">
      <c r="A19" s="998" t="s">
        <v>337</v>
      </c>
      <c r="B19" s="998"/>
      <c r="C19" s="1027" t="s">
        <v>338</v>
      </c>
      <c r="D19" s="1027"/>
      <c r="E19" s="1027"/>
      <c r="F19" s="1027"/>
      <c r="G19" s="1027"/>
      <c r="H19" s="1019"/>
    </row>
    <row r="20" spans="1:9" ht="10.35" customHeight="1">
      <c r="A20" s="205"/>
      <c r="B20" s="205"/>
      <c r="C20" s="205"/>
      <c r="D20" s="205"/>
      <c r="E20" s="205"/>
      <c r="F20" s="205"/>
      <c r="G20" s="205"/>
      <c r="H20" s="205"/>
    </row>
    <row r="21" spans="1:9" ht="15" customHeight="1">
      <c r="A21" s="1039" t="s">
        <v>339</v>
      </c>
      <c r="B21" s="1039"/>
      <c r="C21" s="1039"/>
      <c r="D21" s="1039"/>
      <c r="E21" s="205"/>
      <c r="F21" s="205"/>
      <c r="G21" s="205"/>
      <c r="H21" s="205"/>
    </row>
    <row r="22" spans="1:9" ht="14.1" customHeight="1">
      <c r="A22" s="1024" t="s">
        <v>141</v>
      </c>
      <c r="B22" s="1025" t="s">
        <v>142</v>
      </c>
      <c r="C22" s="1025"/>
      <c r="D22" s="1025"/>
      <c r="E22" s="1025"/>
      <c r="F22" s="1025"/>
      <c r="G22" s="1025" t="s">
        <v>340</v>
      </c>
      <c r="H22" s="1026"/>
    </row>
    <row r="23" spans="1:9" ht="45.75" customHeight="1">
      <c r="A23" s="1024"/>
      <c r="B23" s="1025"/>
      <c r="C23" s="1025"/>
      <c r="D23" s="1025"/>
      <c r="E23" s="1025"/>
      <c r="F23" s="1025"/>
      <c r="G23" s="485" t="s">
        <v>341</v>
      </c>
      <c r="H23" s="486" t="s">
        <v>145</v>
      </c>
    </row>
    <row r="24" spans="1:9" ht="17.850000000000001" customHeight="1">
      <c r="A24" s="1024" t="s">
        <v>146</v>
      </c>
      <c r="B24" s="1025"/>
      <c r="C24" s="1025"/>
      <c r="D24" s="1025"/>
      <c r="E24" s="1025"/>
      <c r="F24" s="1025"/>
      <c r="G24" s="1025"/>
      <c r="H24" s="1026"/>
    </row>
    <row r="25" spans="1:9" ht="35.25" customHeight="1">
      <c r="A25" s="467" t="s">
        <v>1492</v>
      </c>
      <c r="B25" s="792" t="s">
        <v>1493</v>
      </c>
      <c r="C25" s="790"/>
      <c r="D25" s="790"/>
      <c r="E25" s="790"/>
      <c r="F25" s="956"/>
      <c r="G25" s="485" t="s">
        <v>174</v>
      </c>
      <c r="H25" s="241" t="s">
        <v>524</v>
      </c>
      <c r="I25" s="206"/>
    </row>
    <row r="26" spans="1:9" ht="35.25" customHeight="1">
      <c r="A26" s="484" t="s">
        <v>1494</v>
      </c>
      <c r="B26" s="1019" t="s">
        <v>1495</v>
      </c>
      <c r="C26" s="998"/>
      <c r="D26" s="998"/>
      <c r="E26" s="998"/>
      <c r="F26" s="1053"/>
      <c r="G26" s="485" t="s">
        <v>174</v>
      </c>
      <c r="H26" s="241" t="s">
        <v>524</v>
      </c>
    </row>
    <row r="27" spans="1:9" ht="29.25" customHeight="1">
      <c r="A27" s="484" t="s">
        <v>1496</v>
      </c>
      <c r="B27" s="1019" t="s">
        <v>1497</v>
      </c>
      <c r="C27" s="998"/>
      <c r="D27" s="998"/>
      <c r="E27" s="998"/>
      <c r="F27" s="1053"/>
      <c r="G27" s="485" t="s">
        <v>174</v>
      </c>
      <c r="H27" s="241" t="s">
        <v>524</v>
      </c>
    </row>
    <row r="28" spans="1:9" ht="17.850000000000001" customHeight="1">
      <c r="A28" s="1079" t="s">
        <v>255</v>
      </c>
      <c r="B28" s="1079"/>
      <c r="C28" s="1079"/>
      <c r="D28" s="1079"/>
      <c r="E28" s="1079"/>
      <c r="F28" s="1079"/>
      <c r="G28" s="1079"/>
      <c r="H28" s="1079"/>
    </row>
    <row r="29" spans="1:9" ht="45" customHeight="1">
      <c r="A29" s="484" t="s">
        <v>1498</v>
      </c>
      <c r="B29" s="1019" t="s">
        <v>1499</v>
      </c>
      <c r="C29" s="998"/>
      <c r="D29" s="998"/>
      <c r="E29" s="998"/>
      <c r="F29" s="1053"/>
      <c r="G29" s="485" t="s">
        <v>213</v>
      </c>
      <c r="H29" s="241" t="s">
        <v>524</v>
      </c>
    </row>
    <row r="30" spans="1:9" ht="47.1" customHeight="1">
      <c r="A30" s="484" t="s">
        <v>1500</v>
      </c>
      <c r="B30" s="1019" t="s">
        <v>1501</v>
      </c>
      <c r="C30" s="998"/>
      <c r="D30" s="998"/>
      <c r="E30" s="998"/>
      <c r="F30" s="1053"/>
      <c r="G30" s="485" t="s">
        <v>213</v>
      </c>
      <c r="H30" s="241" t="s">
        <v>524</v>
      </c>
    </row>
    <row r="31" spans="1:9" ht="36" customHeight="1">
      <c r="A31" s="484" t="s">
        <v>1502</v>
      </c>
      <c r="B31" s="1019" t="s">
        <v>1503</v>
      </c>
      <c r="C31" s="998"/>
      <c r="D31" s="998"/>
      <c r="E31" s="998"/>
      <c r="F31" s="1053"/>
      <c r="G31" s="485" t="s">
        <v>217</v>
      </c>
      <c r="H31" s="241" t="s">
        <v>524</v>
      </c>
    </row>
    <row r="32" spans="1:9" ht="17.850000000000001" customHeight="1">
      <c r="A32" s="1079" t="s">
        <v>352</v>
      </c>
      <c r="B32" s="1079"/>
      <c r="C32" s="1079"/>
      <c r="D32" s="1079"/>
      <c r="E32" s="1079"/>
      <c r="F32" s="1079"/>
      <c r="G32" s="1079"/>
      <c r="H32" s="1079"/>
    </row>
    <row r="33" spans="1:8" ht="50.25" customHeight="1">
      <c r="A33" s="484" t="s">
        <v>1504</v>
      </c>
      <c r="B33" s="1019" t="s">
        <v>1505</v>
      </c>
      <c r="C33" s="998"/>
      <c r="D33" s="998"/>
      <c r="E33" s="998"/>
      <c r="F33" s="1053"/>
      <c r="G33" s="485" t="s">
        <v>233</v>
      </c>
      <c r="H33" s="241" t="s">
        <v>524</v>
      </c>
    </row>
    <row r="34" spans="1:8" ht="39.75" customHeight="1">
      <c r="A34" s="484" t="s">
        <v>1506</v>
      </c>
      <c r="B34" s="1019" t="s">
        <v>1507</v>
      </c>
      <c r="C34" s="998"/>
      <c r="D34" s="998"/>
      <c r="E34" s="998"/>
      <c r="F34" s="1053"/>
      <c r="G34" s="485" t="s">
        <v>239</v>
      </c>
      <c r="H34" s="241" t="s">
        <v>524</v>
      </c>
    </row>
    <row r="35" spans="1:8" ht="10.35" customHeight="1">
      <c r="A35" s="205"/>
      <c r="B35" s="205"/>
      <c r="C35" s="205"/>
      <c r="D35" s="205"/>
      <c r="E35" s="205"/>
      <c r="F35" s="205"/>
      <c r="G35" s="205"/>
      <c r="H35" s="205"/>
    </row>
    <row r="36" spans="1:8" ht="15" customHeight="1">
      <c r="A36" s="291" t="s">
        <v>355</v>
      </c>
      <c r="B36" s="205"/>
      <c r="C36" s="205"/>
      <c r="D36" s="205"/>
      <c r="E36" s="205"/>
      <c r="F36" s="205"/>
      <c r="G36" s="205"/>
      <c r="H36" s="205"/>
    </row>
    <row r="37" spans="1:8" s="202" customFormat="1" ht="17.850000000000001" customHeight="1">
      <c r="A37" s="1031" t="s">
        <v>356</v>
      </c>
      <c r="B37" s="1031"/>
      <c r="C37" s="1031"/>
      <c r="D37" s="1031"/>
      <c r="E37" s="1031"/>
      <c r="F37" s="1031"/>
      <c r="G37" s="242">
        <v>15</v>
      </c>
      <c r="H37" s="482" t="s">
        <v>357</v>
      </c>
    </row>
    <row r="38" spans="1:8" ht="33.6" customHeight="1">
      <c r="A38" s="1020" t="s">
        <v>358</v>
      </c>
      <c r="B38" s="1019" t="s">
        <v>1508</v>
      </c>
      <c r="C38" s="998"/>
      <c r="D38" s="998"/>
      <c r="E38" s="998"/>
      <c r="F38" s="998"/>
      <c r="G38" s="998"/>
      <c r="H38" s="998"/>
    </row>
    <row r="39" spans="1:8" ht="17.25" customHeight="1">
      <c r="A39" s="1021"/>
      <c r="B39" s="1019" t="s">
        <v>1509</v>
      </c>
      <c r="C39" s="998"/>
      <c r="D39" s="998"/>
      <c r="E39" s="998"/>
      <c r="F39" s="998"/>
      <c r="G39" s="998"/>
      <c r="H39" s="998"/>
    </row>
    <row r="40" spans="1:8" ht="34.35" customHeight="1">
      <c r="A40" s="1021"/>
      <c r="B40" s="1019" t="s">
        <v>1510</v>
      </c>
      <c r="C40" s="998"/>
      <c r="D40" s="998"/>
      <c r="E40" s="998"/>
      <c r="F40" s="998"/>
      <c r="G40" s="998"/>
      <c r="H40" s="998"/>
    </row>
    <row r="41" spans="1:8" ht="17.25" customHeight="1">
      <c r="A41" s="1021"/>
      <c r="B41" s="1081" t="s">
        <v>1511</v>
      </c>
      <c r="C41" s="1082"/>
      <c r="D41" s="1082"/>
      <c r="E41" s="1082"/>
      <c r="F41" s="1082"/>
      <c r="G41" s="1082"/>
      <c r="H41" s="1082"/>
    </row>
    <row r="42" spans="1:8" ht="17.25" customHeight="1">
      <c r="A42" s="1021"/>
      <c r="B42" s="1083"/>
      <c r="C42" s="1084"/>
      <c r="D42" s="1084"/>
      <c r="E42" s="1084"/>
      <c r="F42" s="1084"/>
      <c r="G42" s="1084"/>
      <c r="H42" s="1084"/>
    </row>
    <row r="43" spans="1:8" ht="17.25" customHeight="1">
      <c r="A43" s="1021"/>
      <c r="B43" s="1081" t="s">
        <v>1512</v>
      </c>
      <c r="C43" s="1082"/>
      <c r="D43" s="1082"/>
      <c r="E43" s="1082"/>
      <c r="F43" s="1082"/>
      <c r="G43" s="1082"/>
      <c r="H43" s="1082"/>
    </row>
    <row r="44" spans="1:8" ht="17.25" customHeight="1">
      <c r="A44" s="1080"/>
      <c r="B44" s="1083"/>
      <c r="C44" s="1084"/>
      <c r="D44" s="1084"/>
      <c r="E44" s="1084"/>
      <c r="F44" s="1084"/>
      <c r="G44" s="1084"/>
      <c r="H44" s="1084"/>
    </row>
    <row r="45" spans="1:8" ht="24.75" customHeight="1">
      <c r="A45" s="1001" t="s">
        <v>366</v>
      </c>
      <c r="B45" s="1002"/>
      <c r="C45" s="1002"/>
      <c r="D45" s="1002" t="s">
        <v>1513</v>
      </c>
      <c r="E45" s="1002"/>
      <c r="F45" s="1002"/>
      <c r="G45" s="1002"/>
      <c r="H45" s="1003"/>
    </row>
    <row r="46" spans="1:8" ht="52.5" customHeight="1">
      <c r="A46" s="1004" t="s">
        <v>367</v>
      </c>
      <c r="B46" s="1005"/>
      <c r="C46" s="1005"/>
      <c r="D46" s="1005" t="s">
        <v>1514</v>
      </c>
      <c r="E46" s="1005"/>
      <c r="F46" s="1005"/>
      <c r="G46" s="1005"/>
      <c r="H46" s="1044"/>
    </row>
    <row r="47" spans="1:8" s="202" customFormat="1" ht="17.850000000000001" customHeight="1">
      <c r="A47" s="795" t="s">
        <v>368</v>
      </c>
      <c r="B47" s="795"/>
      <c r="C47" s="795"/>
      <c r="D47" s="795"/>
      <c r="E47" s="795"/>
      <c r="F47" s="795"/>
      <c r="G47" s="242">
        <v>30</v>
      </c>
      <c r="H47" s="464" t="s">
        <v>357</v>
      </c>
    </row>
    <row r="48" spans="1:8" ht="20.100000000000001" customHeight="1">
      <c r="A48" s="1020" t="s">
        <v>358</v>
      </c>
      <c r="B48" s="1086" t="s">
        <v>1515</v>
      </c>
      <c r="C48" s="1086"/>
      <c r="D48" s="1086"/>
      <c r="E48" s="1086"/>
      <c r="F48" s="1086"/>
      <c r="G48" s="1086"/>
      <c r="H48" s="1081"/>
    </row>
    <row r="49" spans="1:8" ht="20.100000000000001" customHeight="1">
      <c r="A49" s="1021"/>
      <c r="B49" s="1019" t="s">
        <v>1516</v>
      </c>
      <c r="C49" s="998"/>
      <c r="D49" s="998"/>
      <c r="E49" s="998"/>
      <c r="F49" s="998"/>
      <c r="G49" s="998"/>
      <c r="H49" s="998"/>
    </row>
    <row r="50" spans="1:8" ht="20.100000000000001" customHeight="1">
      <c r="A50" s="1021"/>
      <c r="B50" s="1019" t="s">
        <v>1517</v>
      </c>
      <c r="C50" s="998"/>
      <c r="D50" s="998"/>
      <c r="E50" s="998"/>
      <c r="F50" s="998"/>
      <c r="G50" s="998"/>
      <c r="H50" s="998"/>
    </row>
    <row r="51" spans="1:8" ht="20.100000000000001" customHeight="1">
      <c r="A51" s="1021"/>
      <c r="B51" s="1027" t="s">
        <v>1518</v>
      </c>
      <c r="C51" s="1027"/>
      <c r="D51" s="1027"/>
      <c r="E51" s="1027"/>
      <c r="F51" s="1027"/>
      <c r="G51" s="1027"/>
      <c r="H51" s="1019"/>
    </row>
    <row r="52" spans="1:8" ht="20.100000000000001" customHeight="1">
      <c r="A52" s="1021"/>
      <c r="B52" s="1019" t="s">
        <v>1519</v>
      </c>
      <c r="C52" s="998"/>
      <c r="D52" s="998"/>
      <c r="E52" s="998"/>
      <c r="F52" s="998"/>
      <c r="G52" s="998"/>
      <c r="H52" s="998"/>
    </row>
    <row r="53" spans="1:8" ht="20.100000000000001" customHeight="1">
      <c r="A53" s="1080"/>
      <c r="B53" s="1085" t="s">
        <v>1520</v>
      </c>
      <c r="C53" s="1085"/>
      <c r="D53" s="1085"/>
      <c r="E53" s="1085"/>
      <c r="F53" s="1085"/>
      <c r="G53" s="1085"/>
      <c r="H53" s="1083"/>
    </row>
    <row r="54" spans="1:8" ht="20.25" customHeight="1">
      <c r="A54" s="1001" t="s">
        <v>366</v>
      </c>
      <c r="B54" s="1002"/>
      <c r="C54" s="1002"/>
      <c r="D54" s="1002" t="s">
        <v>1527</v>
      </c>
      <c r="E54" s="1002"/>
      <c r="F54" s="1002"/>
      <c r="G54" s="1002"/>
      <c r="H54" s="1003"/>
    </row>
    <row r="55" spans="1:8" ht="45" customHeight="1">
      <c r="A55" s="1004" t="s">
        <v>367</v>
      </c>
      <c r="B55" s="1005"/>
      <c r="C55" s="1005"/>
      <c r="D55" s="792" t="s">
        <v>1521</v>
      </c>
      <c r="E55" s="790"/>
      <c r="F55" s="790"/>
      <c r="G55" s="790"/>
      <c r="H55" s="790"/>
    </row>
    <row r="56" spans="1:8" ht="10.35" customHeight="1">
      <c r="A56" s="205"/>
      <c r="B56" s="205"/>
      <c r="C56" s="205"/>
      <c r="D56" s="205"/>
      <c r="E56" s="205"/>
      <c r="F56" s="205"/>
      <c r="G56" s="205"/>
      <c r="H56" s="205"/>
    </row>
    <row r="57" spans="1:8" ht="15" customHeight="1">
      <c r="A57" s="291" t="s">
        <v>369</v>
      </c>
      <c r="B57" s="205"/>
      <c r="C57" s="205"/>
      <c r="D57" s="205"/>
      <c r="E57" s="205"/>
      <c r="F57" s="205"/>
      <c r="G57" s="205"/>
      <c r="H57" s="205"/>
    </row>
    <row r="58" spans="1:8" ht="43.5" customHeight="1">
      <c r="A58" s="997" t="s">
        <v>370</v>
      </c>
      <c r="B58" s="1006"/>
      <c r="C58" s="1019" t="s">
        <v>1522</v>
      </c>
      <c r="D58" s="998"/>
      <c r="E58" s="998"/>
      <c r="F58" s="998"/>
      <c r="G58" s="998"/>
      <c r="H58" s="998"/>
    </row>
    <row r="59" spans="1:8" ht="36.75" customHeight="1">
      <c r="A59" s="997"/>
      <c r="B59" s="1006"/>
      <c r="C59" s="1027" t="s">
        <v>1523</v>
      </c>
      <c r="D59" s="1027"/>
      <c r="E59" s="1027"/>
      <c r="F59" s="1027"/>
      <c r="G59" s="1027"/>
      <c r="H59" s="1019"/>
    </row>
    <row r="60" spans="1:8" ht="54" customHeight="1">
      <c r="A60" s="997"/>
      <c r="B60" s="1006"/>
      <c r="C60" s="1027" t="s">
        <v>1524</v>
      </c>
      <c r="D60" s="1027"/>
      <c r="E60" s="1027"/>
      <c r="F60" s="1027"/>
      <c r="G60" s="1027"/>
      <c r="H60" s="1019"/>
    </row>
    <row r="61" spans="1:8" ht="35.25" customHeight="1">
      <c r="A61" s="1013" t="s">
        <v>373</v>
      </c>
      <c r="B61" s="1014"/>
      <c r="C61" s="1027" t="s">
        <v>1525</v>
      </c>
      <c r="D61" s="1027"/>
      <c r="E61" s="1027"/>
      <c r="F61" s="1027"/>
      <c r="G61" s="1027"/>
      <c r="H61" s="1019"/>
    </row>
    <row r="62" spans="1:8" ht="27" customHeight="1">
      <c r="A62" s="1017"/>
      <c r="B62" s="1018"/>
      <c r="C62" s="1027" t="s">
        <v>1526</v>
      </c>
      <c r="D62" s="1027"/>
      <c r="E62" s="1027"/>
      <c r="F62" s="1027"/>
      <c r="G62" s="1027"/>
      <c r="H62" s="1019"/>
    </row>
    <row r="63" spans="1:8" ht="10.35" customHeight="1">
      <c r="A63" s="205"/>
      <c r="B63" s="205"/>
      <c r="C63" s="205"/>
      <c r="D63" s="205"/>
      <c r="E63" s="205"/>
      <c r="F63" s="205"/>
      <c r="G63" s="205"/>
      <c r="H63" s="205"/>
    </row>
    <row r="64" spans="1:8" ht="15" customHeight="1">
      <c r="A64" s="291" t="s">
        <v>375</v>
      </c>
      <c r="B64" s="291"/>
      <c r="C64" s="291"/>
      <c r="D64" s="291"/>
      <c r="E64" s="291"/>
      <c r="F64" s="291"/>
      <c r="G64" s="205"/>
      <c r="H64" s="205"/>
    </row>
    <row r="65" spans="1:8" ht="16.2">
      <c r="A65" s="997" t="s">
        <v>376</v>
      </c>
      <c r="B65" s="997"/>
      <c r="C65" s="997"/>
      <c r="D65" s="997"/>
      <c r="E65" s="997"/>
      <c r="F65" s="997"/>
      <c r="G65" s="237">
        <v>1.5</v>
      </c>
      <c r="H65" s="492" t="s">
        <v>435</v>
      </c>
    </row>
    <row r="66" spans="1:8" ht="16.2">
      <c r="A66" s="997" t="s">
        <v>378</v>
      </c>
      <c r="B66" s="997"/>
      <c r="C66" s="997"/>
      <c r="D66" s="997"/>
      <c r="E66" s="997"/>
      <c r="F66" s="997"/>
      <c r="G66" s="237">
        <v>1.5</v>
      </c>
      <c r="H66" s="492" t="s">
        <v>435</v>
      </c>
    </row>
    <row r="67" spans="1:8">
      <c r="A67" s="481"/>
      <c r="B67" s="481"/>
      <c r="C67" s="481"/>
      <c r="D67" s="481"/>
      <c r="E67" s="481"/>
      <c r="F67" s="481"/>
      <c r="G67" s="238"/>
      <c r="H67" s="492"/>
    </row>
    <row r="68" spans="1:8">
      <c r="A68" s="1000" t="s">
        <v>379</v>
      </c>
      <c r="B68" s="1000"/>
      <c r="C68" s="1000"/>
      <c r="D68" s="1000"/>
      <c r="E68" s="1000"/>
      <c r="F68" s="1000"/>
      <c r="G68" s="503"/>
      <c r="H68" s="238"/>
    </row>
    <row r="69" spans="1:8" ht="17.850000000000001" customHeight="1">
      <c r="A69" s="998" t="s">
        <v>380</v>
      </c>
      <c r="B69" s="998"/>
      <c r="C69" s="998"/>
      <c r="D69" s="998"/>
      <c r="E69" s="492">
        <f>SUM(E70:E75)</f>
        <v>49</v>
      </c>
      <c r="F69" s="492" t="s">
        <v>357</v>
      </c>
      <c r="G69" s="240">
        <f>E69/25</f>
        <v>1.96</v>
      </c>
      <c r="H69" s="492" t="s">
        <v>435</v>
      </c>
    </row>
    <row r="70" spans="1:8" ht="17.850000000000001" customHeight="1">
      <c r="A70" s="205" t="s">
        <v>12</v>
      </c>
      <c r="B70" s="997" t="s">
        <v>14</v>
      </c>
      <c r="C70" s="997"/>
      <c r="D70" s="997"/>
      <c r="E70" s="492">
        <v>15</v>
      </c>
      <c r="F70" s="492" t="s">
        <v>357</v>
      </c>
      <c r="G70" s="219"/>
      <c r="H70" s="493"/>
    </row>
    <row r="71" spans="1:8" ht="17.850000000000001" customHeight="1">
      <c r="A71" s="205"/>
      <c r="B71" s="997" t="s">
        <v>381</v>
      </c>
      <c r="C71" s="997"/>
      <c r="D71" s="997"/>
      <c r="E71" s="492">
        <v>30</v>
      </c>
      <c r="F71" s="492" t="s">
        <v>357</v>
      </c>
      <c r="G71" s="219"/>
      <c r="H71" s="493"/>
    </row>
    <row r="72" spans="1:8" ht="17.850000000000001" customHeight="1">
      <c r="A72" s="205"/>
      <c r="B72" s="997" t="s">
        <v>382</v>
      </c>
      <c r="C72" s="997"/>
      <c r="D72" s="997"/>
      <c r="E72" s="492">
        <v>2</v>
      </c>
      <c r="F72" s="492" t="s">
        <v>357</v>
      </c>
      <c r="G72" s="219"/>
      <c r="H72" s="493"/>
    </row>
    <row r="73" spans="1:8" ht="17.850000000000001" customHeight="1">
      <c r="A73" s="205"/>
      <c r="B73" s="997" t="s">
        <v>383</v>
      </c>
      <c r="C73" s="997"/>
      <c r="D73" s="997"/>
      <c r="E73" s="492">
        <v>0</v>
      </c>
      <c r="F73" s="492" t="s">
        <v>357</v>
      </c>
      <c r="G73" s="219"/>
      <c r="H73" s="493"/>
    </row>
    <row r="74" spans="1:8" ht="17.850000000000001" customHeight="1">
      <c r="A74" s="205"/>
      <c r="B74" s="997" t="s">
        <v>384</v>
      </c>
      <c r="C74" s="997"/>
      <c r="D74" s="997"/>
      <c r="E74" s="492">
        <v>0</v>
      </c>
      <c r="F74" s="492" t="s">
        <v>357</v>
      </c>
      <c r="G74" s="219"/>
      <c r="H74" s="493"/>
    </row>
    <row r="75" spans="1:8" ht="17.850000000000001" customHeight="1">
      <c r="A75" s="205"/>
      <c r="B75" s="997" t="s">
        <v>385</v>
      </c>
      <c r="C75" s="997"/>
      <c r="D75" s="997"/>
      <c r="E75" s="492">
        <v>2</v>
      </c>
      <c r="F75" s="492" t="s">
        <v>357</v>
      </c>
      <c r="G75" s="219"/>
      <c r="H75" s="493"/>
    </row>
    <row r="76" spans="1:8" ht="31.35" customHeight="1">
      <c r="A76" s="998" t="s">
        <v>386</v>
      </c>
      <c r="B76" s="998"/>
      <c r="C76" s="998"/>
      <c r="D76" s="998"/>
      <c r="E76" s="492">
        <v>0</v>
      </c>
      <c r="F76" s="492" t="s">
        <v>357</v>
      </c>
      <c r="G76" s="240">
        <v>0</v>
      </c>
      <c r="H76" s="492" t="s">
        <v>435</v>
      </c>
    </row>
    <row r="77" spans="1:8" ht="17.850000000000001" customHeight="1">
      <c r="A77" s="997" t="s">
        <v>387</v>
      </c>
      <c r="B77" s="997"/>
      <c r="C77" s="997"/>
      <c r="D77" s="997"/>
      <c r="E77" s="492">
        <f>G77*25</f>
        <v>26</v>
      </c>
      <c r="F77" s="492" t="s">
        <v>357</v>
      </c>
      <c r="G77" s="240">
        <f>D6-G76-G69</f>
        <v>1.04</v>
      </c>
      <c r="H77" s="492" t="s">
        <v>435</v>
      </c>
    </row>
    <row r="78" spans="1:8" ht="10.35" customHeight="1"/>
    <row r="81" spans="1:8">
      <c r="A81" s="201" t="s">
        <v>388</v>
      </c>
    </row>
    <row r="82" spans="1:8" ht="16.2">
      <c r="A82" s="999" t="s">
        <v>436</v>
      </c>
      <c r="B82" s="999"/>
      <c r="C82" s="999"/>
      <c r="D82" s="999"/>
      <c r="E82" s="999"/>
      <c r="F82" s="999"/>
      <c r="G82" s="999"/>
      <c r="H82" s="999"/>
    </row>
    <row r="83" spans="1:8">
      <c r="A83" s="201" t="s">
        <v>390</v>
      </c>
    </row>
    <row r="85" spans="1:8">
      <c r="A85" s="996" t="s">
        <v>391</v>
      </c>
      <c r="B85" s="996"/>
      <c r="C85" s="996"/>
      <c r="D85" s="996"/>
      <c r="E85" s="996"/>
      <c r="F85" s="996"/>
      <c r="G85" s="996"/>
      <c r="H85" s="996"/>
    </row>
    <row r="86" spans="1:8">
      <c r="A86" s="996"/>
      <c r="B86" s="996"/>
      <c r="C86" s="996"/>
      <c r="D86" s="996"/>
      <c r="E86" s="996"/>
      <c r="F86" s="996"/>
      <c r="G86" s="996"/>
      <c r="H86" s="996"/>
    </row>
    <row r="87" spans="1:8">
      <c r="A87" s="996"/>
      <c r="B87" s="996"/>
      <c r="C87" s="996"/>
      <c r="D87" s="996"/>
      <c r="E87" s="996"/>
      <c r="F87" s="996"/>
      <c r="G87" s="996"/>
      <c r="H87" s="996"/>
    </row>
  </sheetData>
  <mergeCells count="82">
    <mergeCell ref="A82:H82"/>
    <mergeCell ref="A85:H87"/>
    <mergeCell ref="B72:D72"/>
    <mergeCell ref="B73:D73"/>
    <mergeCell ref="B74:D74"/>
    <mergeCell ref="B75:D75"/>
    <mergeCell ref="A76:D76"/>
    <mergeCell ref="A77:D77"/>
    <mergeCell ref="B71:D71"/>
    <mergeCell ref="A58:B60"/>
    <mergeCell ref="C58:H58"/>
    <mergeCell ref="C59:H59"/>
    <mergeCell ref="C60:H60"/>
    <mergeCell ref="A61:B62"/>
    <mergeCell ref="C61:H61"/>
    <mergeCell ref="C62:H62"/>
    <mergeCell ref="A65:F65"/>
    <mergeCell ref="A66:F66"/>
    <mergeCell ref="A68:F68"/>
    <mergeCell ref="A69:D69"/>
    <mergeCell ref="B70:D70"/>
    <mergeCell ref="B52:H52"/>
    <mergeCell ref="B53:H53"/>
    <mergeCell ref="A54:C54"/>
    <mergeCell ref="D54:H54"/>
    <mergeCell ref="A55:C55"/>
    <mergeCell ref="D55:H55"/>
    <mergeCell ref="A48:A53"/>
    <mergeCell ref="B48:H48"/>
    <mergeCell ref="B49:H49"/>
    <mergeCell ref="B50:H50"/>
    <mergeCell ref="B51:H51"/>
    <mergeCell ref="A45:C45"/>
    <mergeCell ref="D45:H45"/>
    <mergeCell ref="A46:C46"/>
    <mergeCell ref="D46:H46"/>
    <mergeCell ref="A47:F47"/>
    <mergeCell ref="A32:H32"/>
    <mergeCell ref="B33:F33"/>
    <mergeCell ref="B34:F34"/>
    <mergeCell ref="A37:F37"/>
    <mergeCell ref="A38:A44"/>
    <mergeCell ref="B38:H38"/>
    <mergeCell ref="B39:H39"/>
    <mergeCell ref="B40:H40"/>
    <mergeCell ref="B41:H42"/>
    <mergeCell ref="B43:H44"/>
    <mergeCell ref="B31:F31"/>
    <mergeCell ref="A21:D21"/>
    <mergeCell ref="A22:A23"/>
    <mergeCell ref="B22:F23"/>
    <mergeCell ref="G22:H22"/>
    <mergeCell ref="A24:H24"/>
    <mergeCell ref="B25:F25"/>
    <mergeCell ref="B26:F26"/>
    <mergeCell ref="B27:F27"/>
    <mergeCell ref="A28:H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Normal="100" zoomScaleSheetLayoutView="96" workbookViewId="0"/>
  </sheetViews>
  <sheetFormatPr defaultColWidth="8.88671875" defaultRowHeight="13.8"/>
  <cols>
    <col min="1" max="1" width="9.44140625" style="227" customWidth="1"/>
    <col min="2" max="2" width="11.5546875" style="227" customWidth="1"/>
    <col min="3" max="3" width="5.5546875" style="227" customWidth="1"/>
    <col min="4" max="4" width="21.5546875" style="227" customWidth="1"/>
    <col min="5" max="5" width="9.44140625" style="227" customWidth="1"/>
    <col min="6" max="6" width="8.5546875" style="227" customWidth="1"/>
    <col min="7" max="7" width="12.5546875" style="227" customWidth="1"/>
    <col min="8" max="8" width="9.5546875" style="227" customWidth="1"/>
    <col min="9" max="16384" width="8.88671875" style="227"/>
  </cols>
  <sheetData>
    <row r="1" spans="1:8" ht="10.35" customHeight="1"/>
    <row r="2" spans="1:8" s="348" customFormat="1">
      <c r="A2" s="812" t="s">
        <v>326</v>
      </c>
      <c r="B2" s="812"/>
      <c r="C2" s="812"/>
      <c r="D2" s="812"/>
      <c r="E2" s="812"/>
      <c r="F2" s="812"/>
      <c r="G2" s="812"/>
      <c r="H2" s="812"/>
    </row>
    <row r="3" spans="1:8" ht="10.35" customHeight="1"/>
    <row r="4" spans="1:8" ht="15" customHeight="1">
      <c r="A4" s="348" t="s">
        <v>327</v>
      </c>
    </row>
    <row r="5" spans="1:8" ht="17.850000000000001" customHeight="1">
      <c r="A5" s="833" t="s">
        <v>74</v>
      </c>
      <c r="B5" s="833"/>
      <c r="C5" s="833"/>
      <c r="D5" s="833"/>
      <c r="E5" s="833"/>
      <c r="F5" s="833"/>
      <c r="G5" s="833"/>
      <c r="H5" s="833"/>
    </row>
    <row r="6" spans="1:8" ht="17.399999999999999" customHeight="1">
      <c r="A6" s="834" t="s">
        <v>10</v>
      </c>
      <c r="B6" s="835"/>
      <c r="C6" s="835"/>
      <c r="D6" s="835">
        <v>3</v>
      </c>
      <c r="E6" s="835"/>
      <c r="F6" s="835"/>
      <c r="G6" s="835"/>
      <c r="H6" s="836"/>
    </row>
    <row r="7" spans="1:8" ht="17.399999999999999" customHeight="1">
      <c r="A7" s="834" t="s">
        <v>9</v>
      </c>
      <c r="B7" s="835"/>
      <c r="C7" s="835"/>
      <c r="D7" s="837" t="s">
        <v>470</v>
      </c>
      <c r="E7" s="837"/>
      <c r="F7" s="837"/>
      <c r="G7" s="837"/>
      <c r="H7" s="838"/>
    </row>
    <row r="8" spans="1:8" ht="17.399999999999999" customHeight="1">
      <c r="A8" s="834" t="s">
        <v>13</v>
      </c>
      <c r="B8" s="835"/>
      <c r="C8" s="835"/>
      <c r="D8" s="839" t="s">
        <v>403</v>
      </c>
      <c r="E8" s="839"/>
      <c r="F8" s="839"/>
      <c r="G8" s="839"/>
      <c r="H8" s="840"/>
    </row>
    <row r="9" spans="1:8" ht="17.399999999999999" customHeight="1">
      <c r="A9" s="834" t="s">
        <v>330</v>
      </c>
      <c r="B9" s="835"/>
      <c r="C9" s="835"/>
      <c r="D9" s="839" t="s">
        <v>1528</v>
      </c>
      <c r="E9" s="839"/>
      <c r="F9" s="839"/>
      <c r="G9" s="839"/>
      <c r="H9" s="840"/>
    </row>
    <row r="10" spans="1:8" ht="10.35" customHeight="1">
      <c r="A10" s="226"/>
      <c r="B10" s="226"/>
      <c r="C10" s="226"/>
      <c r="D10" s="226"/>
      <c r="E10" s="226"/>
      <c r="F10" s="226"/>
      <c r="G10" s="226"/>
      <c r="H10" s="226"/>
    </row>
    <row r="11" spans="1:8" ht="15" customHeight="1">
      <c r="A11" s="841" t="s">
        <v>138</v>
      </c>
      <c r="B11" s="841"/>
      <c r="C11" s="841"/>
      <c r="D11" s="841"/>
      <c r="E11" s="841"/>
      <c r="F11" s="841"/>
      <c r="G11" s="841"/>
      <c r="H11" s="841"/>
    </row>
    <row r="12" spans="1:8" ht="17.850000000000001" customHeight="1">
      <c r="A12" s="832" t="s">
        <v>2916</v>
      </c>
      <c r="B12" s="832"/>
      <c r="C12" s="832"/>
      <c r="D12" s="832"/>
      <c r="E12" s="832"/>
      <c r="F12" s="832"/>
      <c r="G12" s="832"/>
      <c r="H12" s="832"/>
    </row>
    <row r="13" spans="1:8" ht="17.850000000000001" customHeight="1">
      <c r="A13" s="834" t="s">
        <v>277</v>
      </c>
      <c r="B13" s="835"/>
      <c r="C13" s="835"/>
      <c r="D13" s="835"/>
      <c r="E13" s="835" t="s">
        <v>139</v>
      </c>
      <c r="F13" s="835"/>
      <c r="G13" s="835"/>
      <c r="H13" s="836"/>
    </row>
    <row r="14" spans="1:8" ht="17.850000000000001" customHeight="1">
      <c r="A14" s="834" t="s">
        <v>332</v>
      </c>
      <c r="B14" s="835"/>
      <c r="C14" s="835"/>
      <c r="D14" s="835"/>
      <c r="E14" s="835" t="s">
        <v>333</v>
      </c>
      <c r="F14" s="835"/>
      <c r="G14" s="835"/>
      <c r="H14" s="836"/>
    </row>
    <row r="15" spans="1:8" ht="17.850000000000001" customHeight="1">
      <c r="A15" s="834" t="s">
        <v>334</v>
      </c>
      <c r="B15" s="835"/>
      <c r="C15" s="835"/>
      <c r="D15" s="835"/>
      <c r="E15" s="843" t="s">
        <v>1529</v>
      </c>
      <c r="F15" s="843"/>
      <c r="G15" s="843"/>
      <c r="H15" s="844"/>
    </row>
    <row r="16" spans="1:8" ht="17.850000000000001" customHeight="1">
      <c r="A16" s="834" t="s">
        <v>282</v>
      </c>
      <c r="B16" s="835"/>
      <c r="C16" s="835"/>
      <c r="D16" s="835"/>
      <c r="E16" s="835" t="s">
        <v>283</v>
      </c>
      <c r="F16" s="835"/>
      <c r="G16" s="835"/>
      <c r="H16" s="836"/>
    </row>
    <row r="17" spans="1:8" ht="10.35" customHeight="1">
      <c r="A17" s="226"/>
      <c r="B17" s="226"/>
      <c r="C17" s="226"/>
      <c r="D17" s="226"/>
      <c r="E17" s="226"/>
      <c r="F17" s="226"/>
      <c r="G17" s="226"/>
      <c r="H17" s="226"/>
    </row>
    <row r="18" spans="1:8" ht="15" customHeight="1">
      <c r="A18" s="841" t="s">
        <v>336</v>
      </c>
      <c r="B18" s="841"/>
      <c r="C18" s="841"/>
      <c r="D18" s="841"/>
      <c r="E18" s="841"/>
      <c r="F18" s="841"/>
      <c r="G18" s="841"/>
      <c r="H18" s="841"/>
    </row>
    <row r="19" spans="1:8" ht="40.5" customHeight="1">
      <c r="A19" s="846" t="s">
        <v>337</v>
      </c>
      <c r="B19" s="846"/>
      <c r="C19" s="845" t="s">
        <v>1530</v>
      </c>
      <c r="D19" s="845"/>
      <c r="E19" s="845"/>
      <c r="F19" s="845"/>
      <c r="G19" s="845"/>
      <c r="H19" s="847"/>
    </row>
    <row r="20" spans="1:8" ht="10.35" customHeight="1">
      <c r="A20" s="226"/>
      <c r="B20" s="226"/>
      <c r="C20" s="226"/>
      <c r="D20" s="226"/>
      <c r="E20" s="226"/>
      <c r="F20" s="226"/>
      <c r="G20" s="226"/>
      <c r="H20" s="226"/>
    </row>
    <row r="21" spans="1:8" ht="15" customHeight="1">
      <c r="A21" s="848" t="s">
        <v>339</v>
      </c>
      <c r="B21" s="848"/>
      <c r="C21" s="848"/>
      <c r="D21" s="848"/>
      <c r="E21" s="226"/>
      <c r="F21" s="226"/>
      <c r="G21" s="226"/>
      <c r="H21" s="226"/>
    </row>
    <row r="22" spans="1:8">
      <c r="A22" s="849" t="s">
        <v>141</v>
      </c>
      <c r="B22" s="850" t="s">
        <v>142</v>
      </c>
      <c r="C22" s="850"/>
      <c r="D22" s="850"/>
      <c r="E22" s="850"/>
      <c r="F22" s="850"/>
      <c r="G22" s="850" t="s">
        <v>340</v>
      </c>
      <c r="H22" s="851"/>
    </row>
    <row r="23" spans="1:8" ht="27" customHeight="1">
      <c r="A23" s="849"/>
      <c r="B23" s="850"/>
      <c r="C23" s="850"/>
      <c r="D23" s="850"/>
      <c r="E23" s="850"/>
      <c r="F23" s="850"/>
      <c r="G23" s="490" t="s">
        <v>341</v>
      </c>
      <c r="H23" s="491" t="s">
        <v>145</v>
      </c>
    </row>
    <row r="24" spans="1:8" ht="17.850000000000001" customHeight="1">
      <c r="A24" s="849" t="s">
        <v>146</v>
      </c>
      <c r="B24" s="850"/>
      <c r="C24" s="850"/>
      <c r="D24" s="850"/>
      <c r="E24" s="850"/>
      <c r="F24" s="850"/>
      <c r="G24" s="850"/>
      <c r="H24" s="851"/>
    </row>
    <row r="25" spans="1:8" ht="29.25" customHeight="1">
      <c r="A25" s="576" t="s">
        <v>1531</v>
      </c>
      <c r="B25" s="847" t="s">
        <v>1532</v>
      </c>
      <c r="C25" s="846" t="s">
        <v>1533</v>
      </c>
      <c r="D25" s="846" t="s">
        <v>1533</v>
      </c>
      <c r="E25" s="846" t="s">
        <v>1533</v>
      </c>
      <c r="F25" s="1090" t="s">
        <v>1533</v>
      </c>
      <c r="G25" s="290" t="s">
        <v>184</v>
      </c>
      <c r="H25" s="258" t="s">
        <v>150</v>
      </c>
    </row>
    <row r="26" spans="1:8" ht="17.850000000000001" customHeight="1">
      <c r="A26" s="849" t="s">
        <v>255</v>
      </c>
      <c r="B26" s="850"/>
      <c r="C26" s="850"/>
      <c r="D26" s="850"/>
      <c r="E26" s="850"/>
      <c r="F26" s="850"/>
      <c r="G26" s="850"/>
      <c r="H26" s="851"/>
    </row>
    <row r="27" spans="1:8" ht="55.5" customHeight="1">
      <c r="A27" s="576" t="s">
        <v>1534</v>
      </c>
      <c r="B27" s="847" t="s">
        <v>1535</v>
      </c>
      <c r="C27" s="846" t="s">
        <v>1536</v>
      </c>
      <c r="D27" s="846" t="s">
        <v>1536</v>
      </c>
      <c r="E27" s="846" t="s">
        <v>1536</v>
      </c>
      <c r="F27" s="1090" t="s">
        <v>1536</v>
      </c>
      <c r="G27" s="290" t="s">
        <v>213</v>
      </c>
      <c r="H27" s="258" t="s">
        <v>150</v>
      </c>
    </row>
    <row r="28" spans="1:8" ht="33" customHeight="1">
      <c r="A28" s="576" t="s">
        <v>1537</v>
      </c>
      <c r="B28" s="847" t="s">
        <v>1538</v>
      </c>
      <c r="C28" s="846" t="s">
        <v>1539</v>
      </c>
      <c r="D28" s="846" t="s">
        <v>1539</v>
      </c>
      <c r="E28" s="846" t="s">
        <v>1539</v>
      </c>
      <c r="F28" s="1090" t="s">
        <v>1539</v>
      </c>
      <c r="G28" s="290" t="s">
        <v>221</v>
      </c>
      <c r="H28" s="258" t="s">
        <v>150</v>
      </c>
    </row>
    <row r="29" spans="1:8" ht="17.850000000000001" customHeight="1">
      <c r="A29" s="849" t="s">
        <v>352</v>
      </c>
      <c r="B29" s="850"/>
      <c r="C29" s="850"/>
      <c r="D29" s="850"/>
      <c r="E29" s="850"/>
      <c r="F29" s="850"/>
      <c r="G29" s="850"/>
      <c r="H29" s="851"/>
    </row>
    <row r="30" spans="1:8" ht="36.75" customHeight="1">
      <c r="A30" s="576" t="s">
        <v>1540</v>
      </c>
      <c r="B30" s="847" t="s">
        <v>1541</v>
      </c>
      <c r="C30" s="846" t="s">
        <v>1542</v>
      </c>
      <c r="D30" s="846" t="s">
        <v>1542</v>
      </c>
      <c r="E30" s="846" t="s">
        <v>1542</v>
      </c>
      <c r="F30" s="1090" t="s">
        <v>1542</v>
      </c>
      <c r="G30" s="290" t="s">
        <v>239</v>
      </c>
      <c r="H30" s="258" t="s">
        <v>150</v>
      </c>
    </row>
    <row r="31" spans="1:8" ht="36" customHeight="1">
      <c r="A31" s="576" t="s">
        <v>1543</v>
      </c>
      <c r="B31" s="847" t="s">
        <v>1544</v>
      </c>
      <c r="C31" s="846" t="s">
        <v>1542</v>
      </c>
      <c r="D31" s="846" t="s">
        <v>1542</v>
      </c>
      <c r="E31" s="846" t="s">
        <v>1542</v>
      </c>
      <c r="F31" s="1090" t="s">
        <v>1542</v>
      </c>
      <c r="G31" s="290" t="s">
        <v>242</v>
      </c>
      <c r="H31" s="258" t="s">
        <v>150</v>
      </c>
    </row>
    <row r="32" spans="1:8" ht="10.35" customHeight="1">
      <c r="A32" s="226"/>
      <c r="B32" s="226"/>
      <c r="C32" s="226"/>
      <c r="D32" s="226"/>
      <c r="E32" s="226"/>
      <c r="F32" s="226"/>
      <c r="G32" s="226"/>
      <c r="H32" s="226"/>
    </row>
    <row r="33" spans="1:8" ht="15" customHeight="1">
      <c r="A33" s="260" t="s">
        <v>355</v>
      </c>
      <c r="B33" s="226"/>
      <c r="C33" s="226"/>
      <c r="D33" s="226"/>
      <c r="E33" s="226"/>
      <c r="F33" s="226"/>
      <c r="G33" s="226"/>
      <c r="H33" s="226"/>
    </row>
    <row r="34" spans="1:8" s="348" customFormat="1" ht="17.850000000000001" customHeight="1">
      <c r="A34" s="854" t="s">
        <v>356</v>
      </c>
      <c r="B34" s="854"/>
      <c r="C34" s="854"/>
      <c r="D34" s="854"/>
      <c r="E34" s="854"/>
      <c r="F34" s="854"/>
      <c r="G34" s="259">
        <v>15</v>
      </c>
      <c r="H34" s="487" t="s">
        <v>357</v>
      </c>
    </row>
    <row r="35" spans="1:8" ht="20.100000000000001" customHeight="1">
      <c r="A35" s="1054" t="s">
        <v>358</v>
      </c>
      <c r="B35" s="845" t="s">
        <v>1545</v>
      </c>
      <c r="C35" s="845"/>
      <c r="D35" s="845"/>
      <c r="E35" s="845"/>
      <c r="F35" s="845"/>
      <c r="G35" s="845"/>
      <c r="H35" s="847"/>
    </row>
    <row r="36" spans="1:8" ht="20.100000000000001" customHeight="1">
      <c r="A36" s="1055"/>
      <c r="B36" s="845" t="s">
        <v>1546</v>
      </c>
      <c r="C36" s="845"/>
      <c r="D36" s="845"/>
      <c r="E36" s="845"/>
      <c r="F36" s="845"/>
      <c r="G36" s="845"/>
      <c r="H36" s="847"/>
    </row>
    <row r="37" spans="1:8" ht="20.100000000000001" customHeight="1">
      <c r="A37" s="1055"/>
      <c r="B37" s="845" t="s">
        <v>1547</v>
      </c>
      <c r="C37" s="845"/>
      <c r="D37" s="845"/>
      <c r="E37" s="845"/>
      <c r="F37" s="845"/>
      <c r="G37" s="845"/>
      <c r="H37" s="847"/>
    </row>
    <row r="38" spans="1:8" ht="20.100000000000001" customHeight="1">
      <c r="A38" s="1055"/>
      <c r="B38" s="845" t="s">
        <v>1548</v>
      </c>
      <c r="C38" s="845"/>
      <c r="D38" s="845"/>
      <c r="E38" s="845"/>
      <c r="F38" s="845"/>
      <c r="G38" s="845"/>
      <c r="H38" s="847"/>
    </row>
    <row r="39" spans="1:8" ht="20.100000000000001" customHeight="1">
      <c r="A39" s="1055"/>
      <c r="B39" s="845" t="s">
        <v>1549</v>
      </c>
      <c r="C39" s="845"/>
      <c r="D39" s="845"/>
      <c r="E39" s="845"/>
      <c r="F39" s="845"/>
      <c r="G39" s="845"/>
      <c r="H39" s="847"/>
    </row>
    <row r="40" spans="1:8" ht="20.100000000000001" customHeight="1">
      <c r="A40" s="1055"/>
      <c r="B40" s="845" t="s">
        <v>1550</v>
      </c>
      <c r="C40" s="845"/>
      <c r="D40" s="845"/>
      <c r="E40" s="845"/>
      <c r="F40" s="845"/>
      <c r="G40" s="845"/>
      <c r="H40" s="847"/>
    </row>
    <row r="41" spans="1:8" ht="20.100000000000001" customHeight="1">
      <c r="A41" s="1055"/>
      <c r="B41" s="845" t="s">
        <v>1551</v>
      </c>
      <c r="C41" s="845"/>
      <c r="D41" s="845"/>
      <c r="E41" s="845"/>
      <c r="F41" s="845"/>
      <c r="G41" s="845"/>
      <c r="H41" s="847"/>
    </row>
    <row r="42" spans="1:8" ht="20.100000000000001" customHeight="1">
      <c r="A42" s="1055"/>
      <c r="B42" s="845" t="s">
        <v>1552</v>
      </c>
      <c r="C42" s="845"/>
      <c r="D42" s="845"/>
      <c r="E42" s="845"/>
      <c r="F42" s="845"/>
      <c r="G42" s="845"/>
      <c r="H42" s="847"/>
    </row>
    <row r="43" spans="1:8" ht="20.100000000000001" customHeight="1">
      <c r="A43" s="1055"/>
      <c r="B43" s="845" t="s">
        <v>1553</v>
      </c>
      <c r="C43" s="845"/>
      <c r="D43" s="845"/>
      <c r="E43" s="845"/>
      <c r="F43" s="845"/>
      <c r="G43" s="845"/>
      <c r="H43" s="847"/>
    </row>
    <row r="44" spans="1:8" ht="20.100000000000001" customHeight="1">
      <c r="A44" s="1055"/>
      <c r="B44" s="845" t="s">
        <v>1554</v>
      </c>
      <c r="C44" s="845"/>
      <c r="D44" s="845"/>
      <c r="E44" s="845"/>
      <c r="F44" s="845"/>
      <c r="G44" s="845"/>
      <c r="H44" s="847"/>
    </row>
    <row r="45" spans="1:8" ht="21.9" customHeight="1">
      <c r="A45" s="853" t="s">
        <v>366</v>
      </c>
      <c r="B45" s="839"/>
      <c r="C45" s="839"/>
      <c r="D45" s="839" t="s">
        <v>1555</v>
      </c>
      <c r="E45" s="839"/>
      <c r="F45" s="839"/>
      <c r="G45" s="839"/>
      <c r="H45" s="840"/>
    </row>
    <row r="46" spans="1:8" ht="44.4" customHeight="1">
      <c r="A46" s="859" t="s">
        <v>367</v>
      </c>
      <c r="B46" s="837"/>
      <c r="C46" s="837"/>
      <c r="D46" s="837" t="s">
        <v>1556</v>
      </c>
      <c r="E46" s="837"/>
      <c r="F46" s="837"/>
      <c r="G46" s="837"/>
      <c r="H46" s="838"/>
    </row>
    <row r="47" spans="1:8" s="348" customFormat="1" ht="17.850000000000001" customHeight="1">
      <c r="A47" s="854" t="s">
        <v>613</v>
      </c>
      <c r="B47" s="854"/>
      <c r="C47" s="854"/>
      <c r="D47" s="854"/>
      <c r="E47" s="854"/>
      <c r="F47" s="854"/>
      <c r="G47" s="259">
        <v>30</v>
      </c>
      <c r="H47" s="487" t="s">
        <v>357</v>
      </c>
    </row>
    <row r="48" spans="1:8" s="348" customFormat="1" ht="20.100000000000001" customHeight="1">
      <c r="A48" s="1087" t="s">
        <v>358</v>
      </c>
      <c r="B48" s="845" t="s">
        <v>1557</v>
      </c>
      <c r="C48" s="845"/>
      <c r="D48" s="845"/>
      <c r="E48" s="845"/>
      <c r="F48" s="845"/>
      <c r="G48" s="845"/>
      <c r="H48" s="847"/>
    </row>
    <row r="49" spans="1:8" ht="20.100000000000001" customHeight="1">
      <c r="A49" s="1088"/>
      <c r="B49" s="845" t="s">
        <v>1558</v>
      </c>
      <c r="C49" s="845"/>
      <c r="D49" s="845"/>
      <c r="E49" s="845"/>
      <c r="F49" s="845"/>
      <c r="G49" s="845"/>
      <c r="H49" s="847"/>
    </row>
    <row r="50" spans="1:8" ht="20.100000000000001" customHeight="1">
      <c r="A50" s="1088"/>
      <c r="B50" s="845" t="s">
        <v>1559</v>
      </c>
      <c r="C50" s="845"/>
      <c r="D50" s="845"/>
      <c r="E50" s="845"/>
      <c r="F50" s="845"/>
      <c r="G50" s="845"/>
      <c r="H50" s="847"/>
    </row>
    <row r="51" spans="1:8" ht="20.100000000000001" customHeight="1">
      <c r="A51" s="1089"/>
      <c r="B51" s="845" t="s">
        <v>1560</v>
      </c>
      <c r="C51" s="845"/>
      <c r="D51" s="845"/>
      <c r="E51" s="845"/>
      <c r="F51" s="845"/>
      <c r="G51" s="845"/>
      <c r="H51" s="847"/>
    </row>
    <row r="52" spans="1:8" ht="22.5" customHeight="1">
      <c r="A52" s="853" t="s">
        <v>366</v>
      </c>
      <c r="B52" s="839"/>
      <c r="C52" s="839"/>
      <c r="D52" s="839" t="s">
        <v>1567</v>
      </c>
      <c r="E52" s="839"/>
      <c r="F52" s="839"/>
      <c r="G52" s="839"/>
      <c r="H52" s="840"/>
    </row>
    <row r="53" spans="1:8" ht="33.6" customHeight="1">
      <c r="A53" s="859" t="s">
        <v>367</v>
      </c>
      <c r="B53" s="837"/>
      <c r="C53" s="837"/>
      <c r="D53" s="837" t="s">
        <v>1561</v>
      </c>
      <c r="E53" s="837"/>
      <c r="F53" s="837"/>
      <c r="G53" s="837"/>
      <c r="H53" s="838"/>
    </row>
    <row r="54" spans="1:8" ht="10.35" customHeight="1">
      <c r="A54" s="226"/>
      <c r="B54" s="226"/>
      <c r="C54" s="226"/>
      <c r="D54" s="226"/>
      <c r="E54" s="226"/>
      <c r="F54" s="226"/>
      <c r="G54" s="226"/>
      <c r="H54" s="226"/>
    </row>
    <row r="55" spans="1:8" ht="15" customHeight="1">
      <c r="A55" s="260" t="s">
        <v>369</v>
      </c>
      <c r="B55" s="226"/>
      <c r="C55" s="226"/>
      <c r="D55" s="226"/>
      <c r="E55" s="226"/>
      <c r="F55" s="226"/>
      <c r="G55" s="226"/>
      <c r="H55" s="226"/>
    </row>
    <row r="56" spans="1:8" ht="36.75" customHeight="1">
      <c r="A56" s="863" t="s">
        <v>370</v>
      </c>
      <c r="B56" s="834"/>
      <c r="C56" s="847" t="s">
        <v>1562</v>
      </c>
      <c r="D56" s="846"/>
      <c r="E56" s="846"/>
      <c r="F56" s="846"/>
      <c r="G56" s="846"/>
      <c r="H56" s="846"/>
    </row>
    <row r="57" spans="1:8" ht="27" customHeight="1">
      <c r="A57" s="863"/>
      <c r="B57" s="834"/>
      <c r="C57" s="847" t="s">
        <v>1563</v>
      </c>
      <c r="D57" s="846"/>
      <c r="E57" s="846"/>
      <c r="F57" s="846"/>
      <c r="G57" s="846"/>
      <c r="H57" s="846"/>
    </row>
    <row r="58" spans="1:8" ht="76.5" customHeight="1">
      <c r="A58" s="863"/>
      <c r="B58" s="834"/>
      <c r="C58" s="847" t="s">
        <v>1564</v>
      </c>
      <c r="D58" s="846"/>
      <c r="E58" s="846"/>
      <c r="F58" s="846"/>
      <c r="G58" s="846"/>
      <c r="H58" s="846"/>
    </row>
    <row r="59" spans="1:8" ht="27" customHeight="1">
      <c r="A59" s="860" t="s">
        <v>373</v>
      </c>
      <c r="B59" s="1057"/>
      <c r="C59" s="847" t="s">
        <v>1565</v>
      </c>
      <c r="D59" s="846"/>
      <c r="E59" s="846"/>
      <c r="F59" s="846"/>
      <c r="G59" s="846"/>
      <c r="H59" s="846"/>
    </row>
    <row r="60" spans="1:8" ht="38.4" customHeight="1">
      <c r="A60" s="832"/>
      <c r="B60" s="1058"/>
      <c r="C60" s="847" t="s">
        <v>1566</v>
      </c>
      <c r="D60" s="846"/>
      <c r="E60" s="846"/>
      <c r="F60" s="846"/>
      <c r="G60" s="846"/>
      <c r="H60" s="846"/>
    </row>
    <row r="61" spans="1:8" ht="10.35" customHeight="1">
      <c r="A61" s="226"/>
      <c r="B61" s="226"/>
      <c r="C61" s="226"/>
      <c r="D61" s="226"/>
      <c r="E61" s="226"/>
      <c r="F61" s="226"/>
      <c r="G61" s="226"/>
      <c r="H61" s="226"/>
    </row>
    <row r="62" spans="1:8" ht="15" customHeight="1">
      <c r="A62" s="260" t="s">
        <v>375</v>
      </c>
      <c r="B62" s="260"/>
      <c r="C62" s="260"/>
      <c r="D62" s="260"/>
      <c r="E62" s="260"/>
      <c r="F62" s="260"/>
      <c r="G62" s="226"/>
      <c r="H62" s="226"/>
    </row>
    <row r="63" spans="1:8" ht="16.2">
      <c r="A63" s="863" t="s">
        <v>376</v>
      </c>
      <c r="B63" s="863"/>
      <c r="C63" s="863"/>
      <c r="D63" s="863"/>
      <c r="E63" s="863"/>
      <c r="F63" s="863"/>
      <c r="G63" s="261">
        <v>2</v>
      </c>
      <c r="H63" s="262" t="s">
        <v>582</v>
      </c>
    </row>
    <row r="64" spans="1:8" ht="16.2">
      <c r="A64" s="863" t="s">
        <v>378</v>
      </c>
      <c r="B64" s="863"/>
      <c r="C64" s="863"/>
      <c r="D64" s="863"/>
      <c r="E64" s="863"/>
      <c r="F64" s="863"/>
      <c r="G64" s="261">
        <v>1</v>
      </c>
      <c r="H64" s="262" t="s">
        <v>582</v>
      </c>
    </row>
    <row r="65" spans="1:8">
      <c r="A65" s="462"/>
      <c r="B65" s="462"/>
      <c r="C65" s="462"/>
      <c r="D65" s="462"/>
      <c r="E65" s="462"/>
      <c r="F65" s="462"/>
      <c r="G65" s="263"/>
      <c r="H65" s="262"/>
    </row>
    <row r="66" spans="1:8">
      <c r="A66" s="864" t="s">
        <v>379</v>
      </c>
      <c r="B66" s="864"/>
      <c r="C66" s="864"/>
      <c r="D66" s="864"/>
      <c r="E66" s="864"/>
      <c r="F66" s="864"/>
      <c r="G66" s="264"/>
      <c r="H66" s="263"/>
    </row>
    <row r="67" spans="1:8" ht="17.850000000000001" customHeight="1">
      <c r="A67" s="846" t="s">
        <v>380</v>
      </c>
      <c r="B67" s="846"/>
      <c r="C67" s="846"/>
      <c r="D67" s="846"/>
      <c r="E67" s="262">
        <f>SUM(E68:E73)</f>
        <v>49</v>
      </c>
      <c r="F67" s="262" t="s">
        <v>357</v>
      </c>
      <c r="G67" s="265">
        <f>E67/25</f>
        <v>1.96</v>
      </c>
      <c r="H67" s="262" t="s">
        <v>582</v>
      </c>
    </row>
    <row r="68" spans="1:8" ht="17.850000000000001" customHeight="1">
      <c r="A68" s="226" t="s">
        <v>12</v>
      </c>
      <c r="B68" s="863" t="s">
        <v>14</v>
      </c>
      <c r="C68" s="863"/>
      <c r="D68" s="863"/>
      <c r="E68" s="262">
        <v>15</v>
      </c>
      <c r="F68" s="262" t="s">
        <v>357</v>
      </c>
      <c r="G68" s="304"/>
      <c r="H68" s="456"/>
    </row>
    <row r="69" spans="1:8" ht="17.850000000000001" customHeight="1">
      <c r="A69" s="226"/>
      <c r="B69" s="863" t="s">
        <v>381</v>
      </c>
      <c r="C69" s="863"/>
      <c r="D69" s="863"/>
      <c r="E69" s="262">
        <v>30</v>
      </c>
      <c r="F69" s="262" t="s">
        <v>357</v>
      </c>
      <c r="G69" s="304"/>
      <c r="H69" s="456"/>
    </row>
    <row r="70" spans="1:8" ht="17.850000000000001" customHeight="1">
      <c r="A70" s="226"/>
      <c r="B70" s="863" t="s">
        <v>382</v>
      </c>
      <c r="C70" s="863"/>
      <c r="D70" s="863"/>
      <c r="E70" s="262">
        <v>2</v>
      </c>
      <c r="F70" s="262" t="s">
        <v>357</v>
      </c>
      <c r="G70" s="304"/>
      <c r="H70" s="456"/>
    </row>
    <row r="71" spans="1:8" ht="17.850000000000001" customHeight="1">
      <c r="A71" s="226"/>
      <c r="B71" s="863" t="s">
        <v>383</v>
      </c>
      <c r="C71" s="863"/>
      <c r="D71" s="863"/>
      <c r="E71" s="262">
        <v>0</v>
      </c>
      <c r="F71" s="262" t="s">
        <v>357</v>
      </c>
      <c r="G71" s="304"/>
      <c r="H71" s="456"/>
    </row>
    <row r="72" spans="1:8" ht="17.850000000000001" customHeight="1">
      <c r="A72" s="226"/>
      <c r="B72" s="863" t="s">
        <v>384</v>
      </c>
      <c r="C72" s="863"/>
      <c r="D72" s="863"/>
      <c r="E72" s="262">
        <v>0</v>
      </c>
      <c r="F72" s="262" t="s">
        <v>357</v>
      </c>
      <c r="G72" s="304"/>
      <c r="H72" s="456"/>
    </row>
    <row r="73" spans="1:8" ht="17.850000000000001" customHeight="1">
      <c r="A73" s="226"/>
      <c r="B73" s="863" t="s">
        <v>385</v>
      </c>
      <c r="C73" s="863"/>
      <c r="D73" s="863"/>
      <c r="E73" s="262">
        <v>2</v>
      </c>
      <c r="F73" s="262" t="s">
        <v>357</v>
      </c>
      <c r="G73" s="304"/>
      <c r="H73" s="456"/>
    </row>
    <row r="74" spans="1:8" ht="31.35" customHeight="1">
      <c r="A74" s="846" t="s">
        <v>386</v>
      </c>
      <c r="B74" s="846"/>
      <c r="C74" s="846"/>
      <c r="D74" s="846"/>
      <c r="E74" s="262">
        <v>15</v>
      </c>
      <c r="F74" s="262" t="s">
        <v>357</v>
      </c>
      <c r="G74" s="265">
        <v>0</v>
      </c>
      <c r="H74" s="262" t="s">
        <v>582</v>
      </c>
    </row>
    <row r="75" spans="1:8" ht="17.850000000000001" customHeight="1">
      <c r="A75" s="863" t="s">
        <v>387</v>
      </c>
      <c r="B75" s="863"/>
      <c r="C75" s="863"/>
      <c r="D75" s="863"/>
      <c r="E75" s="262">
        <f>G75*25</f>
        <v>26</v>
      </c>
      <c r="F75" s="262" t="s">
        <v>357</v>
      </c>
      <c r="G75" s="265">
        <f>D6-G74-G67</f>
        <v>1.04</v>
      </c>
      <c r="H75" s="262" t="s">
        <v>582</v>
      </c>
    </row>
    <row r="76" spans="1:8" ht="10.35" customHeight="1"/>
    <row r="79" spans="1:8">
      <c r="A79" s="227" t="s">
        <v>388</v>
      </c>
    </row>
    <row r="80" spans="1:8" ht="16.2">
      <c r="A80" s="865" t="s">
        <v>584</v>
      </c>
      <c r="B80" s="865"/>
      <c r="C80" s="865"/>
      <c r="D80" s="865"/>
      <c r="E80" s="865"/>
      <c r="F80" s="865"/>
      <c r="G80" s="865"/>
      <c r="H80" s="865"/>
    </row>
    <row r="81" spans="1:8">
      <c r="A81" s="227" t="s">
        <v>390</v>
      </c>
    </row>
    <row r="83" spans="1:8">
      <c r="A83" s="866" t="s">
        <v>3040</v>
      </c>
      <c r="B83" s="866"/>
      <c r="C83" s="866"/>
      <c r="D83" s="866"/>
      <c r="E83" s="866"/>
      <c r="F83" s="866"/>
      <c r="G83" s="866"/>
      <c r="H83" s="866"/>
    </row>
    <row r="84" spans="1:8">
      <c r="A84" s="866"/>
      <c r="B84" s="866"/>
      <c r="C84" s="866"/>
      <c r="D84" s="866"/>
      <c r="E84" s="866"/>
      <c r="F84" s="866"/>
      <c r="G84" s="866"/>
      <c r="H84" s="866"/>
    </row>
    <row r="85" spans="1:8">
      <c r="A85" s="866"/>
      <c r="B85" s="866"/>
      <c r="C85" s="866"/>
      <c r="D85" s="866"/>
      <c r="E85" s="866"/>
      <c r="F85" s="866"/>
      <c r="G85" s="866"/>
      <c r="H85" s="866"/>
    </row>
  </sheetData>
  <mergeCells count="82">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A26:H26"/>
    <mergeCell ref="B27:F27"/>
    <mergeCell ref="B28:F28"/>
    <mergeCell ref="A29:H29"/>
    <mergeCell ref="B30:F30"/>
    <mergeCell ref="A34:F34"/>
    <mergeCell ref="A35:A44"/>
    <mergeCell ref="B35:H35"/>
    <mergeCell ref="B36:H36"/>
    <mergeCell ref="B37:H37"/>
    <mergeCell ref="B38:H38"/>
    <mergeCell ref="B39:H39"/>
    <mergeCell ref="B40:H40"/>
    <mergeCell ref="B41:H41"/>
    <mergeCell ref="B42:H42"/>
    <mergeCell ref="B43:H43"/>
    <mergeCell ref="B44:H44"/>
    <mergeCell ref="A45:C45"/>
    <mergeCell ref="D45:H45"/>
    <mergeCell ref="A46:C46"/>
    <mergeCell ref="D46:H46"/>
    <mergeCell ref="A47:F47"/>
    <mergeCell ref="A48:A51"/>
    <mergeCell ref="B48:H48"/>
    <mergeCell ref="B49:H49"/>
    <mergeCell ref="B50:H50"/>
    <mergeCell ref="B51:H51"/>
    <mergeCell ref="A52:C52"/>
    <mergeCell ref="D52:H52"/>
    <mergeCell ref="A53:C53"/>
    <mergeCell ref="D53:H53"/>
    <mergeCell ref="A56:B58"/>
    <mergeCell ref="C56:H56"/>
    <mergeCell ref="C57:H57"/>
    <mergeCell ref="C58:H58"/>
    <mergeCell ref="B72:D72"/>
    <mergeCell ref="A59:B60"/>
    <mergeCell ref="C59:H59"/>
    <mergeCell ref="C60:H60"/>
    <mergeCell ref="A63:F63"/>
    <mergeCell ref="A64:F64"/>
    <mergeCell ref="A66:F66"/>
    <mergeCell ref="A67:D67"/>
    <mergeCell ref="B68:D68"/>
    <mergeCell ref="B69:D69"/>
    <mergeCell ref="B70:D70"/>
    <mergeCell ref="B71:D71"/>
    <mergeCell ref="B73:D73"/>
    <mergeCell ref="A74:D74"/>
    <mergeCell ref="A75:D75"/>
    <mergeCell ref="A80:H80"/>
    <mergeCell ref="A83:H85"/>
  </mergeCells>
  <pageMargins left="0.25" right="0.25"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zoomScaleNormal="100" zoomScaleSheetLayoutView="96" workbookViewId="0"/>
  </sheetViews>
  <sheetFormatPr defaultColWidth="8.88671875" defaultRowHeight="13.8"/>
  <cols>
    <col min="1" max="1" width="9.109375" style="220" customWidth="1"/>
    <col min="2" max="2" width="11.88671875" style="220" customWidth="1"/>
    <col min="3" max="3" width="5.88671875" style="220" customWidth="1"/>
    <col min="4" max="4" width="21.88671875" style="220" customWidth="1"/>
    <col min="5" max="5" width="9.109375" style="220" customWidth="1"/>
    <col min="6" max="6" width="8.88671875" style="220" customWidth="1"/>
    <col min="7" max="7" width="12.88671875" style="220" customWidth="1"/>
    <col min="8" max="8" width="9.88671875" style="220" customWidth="1"/>
    <col min="9" max="16384" width="8.88671875" style="220"/>
  </cols>
  <sheetData>
    <row r="1" spans="1:8" ht="10.35" customHeight="1"/>
    <row r="2" spans="1:8" s="203" customFormat="1">
      <c r="A2" s="1078" t="s">
        <v>326</v>
      </c>
      <c r="B2" s="1078"/>
      <c r="C2" s="1078"/>
      <c r="D2" s="1078"/>
      <c r="E2" s="1078"/>
      <c r="F2" s="1078"/>
      <c r="G2" s="1078"/>
      <c r="H2" s="1078"/>
    </row>
    <row r="3" spans="1:8" ht="10.35" customHeight="1"/>
    <row r="4" spans="1:8" ht="15" customHeight="1">
      <c r="A4" s="203" t="s">
        <v>327</v>
      </c>
    </row>
    <row r="5" spans="1:8" ht="17.850000000000001" customHeight="1">
      <c r="A5" s="1017" t="s">
        <v>75</v>
      </c>
      <c r="B5" s="1017"/>
      <c r="C5" s="1017"/>
      <c r="D5" s="1017"/>
      <c r="E5" s="1017"/>
      <c r="F5" s="1017"/>
      <c r="G5" s="1017"/>
      <c r="H5" s="1017"/>
    </row>
    <row r="6" spans="1:8" ht="17.399999999999999" customHeight="1">
      <c r="A6" s="1006" t="s">
        <v>10</v>
      </c>
      <c r="B6" s="1040"/>
      <c r="C6" s="1040"/>
      <c r="D6" s="1040">
        <v>3</v>
      </c>
      <c r="E6" s="1040"/>
      <c r="F6" s="1040"/>
      <c r="G6" s="1040"/>
      <c r="H6" s="1041"/>
    </row>
    <row r="7" spans="1:8" ht="17.399999999999999" customHeight="1">
      <c r="A7" s="1006" t="s">
        <v>9</v>
      </c>
      <c r="B7" s="1040"/>
      <c r="C7" s="1040"/>
      <c r="D7" s="1005" t="s">
        <v>470</v>
      </c>
      <c r="E7" s="1005"/>
      <c r="F7" s="1005"/>
      <c r="G7" s="1005"/>
      <c r="H7" s="1044"/>
    </row>
    <row r="8" spans="1:8" ht="17.399999999999999" customHeight="1">
      <c r="A8" s="1006" t="s">
        <v>13</v>
      </c>
      <c r="B8" s="1040"/>
      <c r="C8" s="1040"/>
      <c r="D8" s="1002" t="s">
        <v>403</v>
      </c>
      <c r="E8" s="1002"/>
      <c r="F8" s="1002"/>
      <c r="G8" s="1002"/>
      <c r="H8" s="1003"/>
    </row>
    <row r="9" spans="1:8" ht="17.399999999999999" customHeight="1">
      <c r="A9" s="1006" t="s">
        <v>330</v>
      </c>
      <c r="B9" s="1040"/>
      <c r="C9" s="1040"/>
      <c r="D9" s="1002" t="s">
        <v>1568</v>
      </c>
      <c r="E9" s="1002"/>
      <c r="F9" s="1002"/>
      <c r="G9" s="1002"/>
      <c r="H9" s="1003"/>
    </row>
    <row r="10" spans="1:8" ht="10.35" customHeight="1">
      <c r="A10" s="205"/>
      <c r="B10" s="205"/>
      <c r="C10" s="205"/>
      <c r="D10" s="205"/>
      <c r="E10" s="205"/>
      <c r="F10" s="205"/>
      <c r="G10" s="205"/>
      <c r="H10" s="205"/>
    </row>
    <row r="11" spans="1:8" ht="15" customHeight="1">
      <c r="A11" s="1038" t="s">
        <v>138</v>
      </c>
      <c r="B11" s="1038"/>
      <c r="C11" s="1038"/>
      <c r="D11" s="1038"/>
      <c r="E11" s="1038"/>
      <c r="F11" s="1038"/>
      <c r="G11" s="1038"/>
      <c r="H11" s="1038"/>
    </row>
    <row r="12" spans="1:8" ht="17.850000000000001" customHeight="1">
      <c r="A12" s="779" t="s">
        <v>2921</v>
      </c>
      <c r="B12" s="779"/>
      <c r="C12" s="779"/>
      <c r="D12" s="779"/>
      <c r="E12" s="779"/>
      <c r="F12" s="779"/>
      <c r="G12" s="779"/>
      <c r="H12" s="779"/>
    </row>
    <row r="13" spans="1:8" ht="17.850000000000001" customHeight="1">
      <c r="A13" s="1006" t="s">
        <v>277</v>
      </c>
      <c r="B13" s="1040"/>
      <c r="C13" s="1040"/>
      <c r="D13" s="1040"/>
      <c r="E13" s="1040" t="s">
        <v>139</v>
      </c>
      <c r="F13" s="1040"/>
      <c r="G13" s="1040"/>
      <c r="H13" s="1041"/>
    </row>
    <row r="14" spans="1:8" ht="17.850000000000001" customHeight="1">
      <c r="A14" s="1006" t="s">
        <v>332</v>
      </c>
      <c r="B14" s="1040"/>
      <c r="C14" s="1040"/>
      <c r="D14" s="1040"/>
      <c r="E14" s="1040" t="s">
        <v>333</v>
      </c>
      <c r="F14" s="1040"/>
      <c r="G14" s="1040"/>
      <c r="H14" s="1041"/>
    </row>
    <row r="15" spans="1:8" ht="17.850000000000001" customHeight="1">
      <c r="A15" s="1006" t="s">
        <v>334</v>
      </c>
      <c r="B15" s="1040"/>
      <c r="C15" s="1040"/>
      <c r="D15" s="1040"/>
      <c r="E15" s="1042" t="s">
        <v>1529</v>
      </c>
      <c r="F15" s="1042"/>
      <c r="G15" s="1042"/>
      <c r="H15" s="1043"/>
    </row>
    <row r="16" spans="1:8" ht="17.850000000000001" customHeight="1">
      <c r="A16" s="1006" t="s">
        <v>282</v>
      </c>
      <c r="B16" s="1040"/>
      <c r="C16" s="1040"/>
      <c r="D16" s="1040"/>
      <c r="E16" s="1040" t="s">
        <v>283</v>
      </c>
      <c r="F16" s="1040"/>
      <c r="G16" s="1040"/>
      <c r="H16" s="1041"/>
    </row>
    <row r="17" spans="1:8" ht="10.35" customHeight="1">
      <c r="A17" s="205"/>
      <c r="B17" s="205"/>
      <c r="C17" s="205"/>
      <c r="D17" s="205"/>
      <c r="E17" s="205"/>
      <c r="F17" s="205"/>
      <c r="G17" s="205"/>
      <c r="H17" s="205"/>
    </row>
    <row r="18" spans="1:8" ht="15" customHeight="1">
      <c r="A18" s="1038" t="s">
        <v>336</v>
      </c>
      <c r="B18" s="1038"/>
      <c r="C18" s="1038"/>
      <c r="D18" s="1038"/>
      <c r="E18" s="1038"/>
      <c r="F18" s="1038"/>
      <c r="G18" s="1038"/>
      <c r="H18" s="1038"/>
    </row>
    <row r="19" spans="1:8" ht="48.75" customHeight="1">
      <c r="A19" s="998" t="s">
        <v>337</v>
      </c>
      <c r="B19" s="998"/>
      <c r="C19" s="1027" t="s">
        <v>586</v>
      </c>
      <c r="D19" s="1027"/>
      <c r="E19" s="1027"/>
      <c r="F19" s="1027"/>
      <c r="G19" s="1027"/>
      <c r="H19" s="1019"/>
    </row>
    <row r="20" spans="1:8" ht="10.35" customHeight="1">
      <c r="A20" s="205"/>
      <c r="B20" s="205"/>
      <c r="C20" s="205"/>
      <c r="D20" s="205"/>
      <c r="E20" s="205"/>
      <c r="F20" s="205"/>
      <c r="G20" s="205"/>
      <c r="H20" s="205"/>
    </row>
    <row r="21" spans="1:8" ht="15" customHeight="1">
      <c r="A21" s="1039" t="s">
        <v>339</v>
      </c>
      <c r="B21" s="1039"/>
      <c r="C21" s="1039"/>
      <c r="D21" s="1039"/>
      <c r="E21" s="205"/>
      <c r="F21" s="205"/>
      <c r="G21" s="205"/>
      <c r="H21" s="205"/>
    </row>
    <row r="22" spans="1:8">
      <c r="A22" s="1024" t="s">
        <v>141</v>
      </c>
      <c r="B22" s="1025" t="s">
        <v>142</v>
      </c>
      <c r="C22" s="1025"/>
      <c r="D22" s="1025"/>
      <c r="E22" s="1025"/>
      <c r="F22" s="1025"/>
      <c r="G22" s="1025" t="s">
        <v>340</v>
      </c>
      <c r="H22" s="1026"/>
    </row>
    <row r="23" spans="1:8" ht="27" customHeight="1">
      <c r="A23" s="1024"/>
      <c r="B23" s="1025"/>
      <c r="C23" s="1025"/>
      <c r="D23" s="1025"/>
      <c r="E23" s="1025"/>
      <c r="F23" s="1025"/>
      <c r="G23" s="485" t="s">
        <v>341</v>
      </c>
      <c r="H23" s="486" t="s">
        <v>145</v>
      </c>
    </row>
    <row r="24" spans="1:8" ht="17.850000000000001" customHeight="1">
      <c r="A24" s="1024" t="s">
        <v>146</v>
      </c>
      <c r="B24" s="1025"/>
      <c r="C24" s="1025"/>
      <c r="D24" s="1025"/>
      <c r="E24" s="1025"/>
      <c r="F24" s="1025"/>
      <c r="G24" s="1025"/>
      <c r="H24" s="1026"/>
    </row>
    <row r="25" spans="1:8" ht="38.25" customHeight="1">
      <c r="A25" s="467" t="s">
        <v>1569</v>
      </c>
      <c r="B25" s="791" t="s">
        <v>1595</v>
      </c>
      <c r="C25" s="791"/>
      <c r="D25" s="791"/>
      <c r="E25" s="791"/>
      <c r="F25" s="791"/>
      <c r="G25" s="485" t="s">
        <v>151</v>
      </c>
      <c r="H25" s="241" t="s">
        <v>154</v>
      </c>
    </row>
    <row r="26" spans="1:8" ht="29.25" customHeight="1">
      <c r="A26" s="484" t="s">
        <v>1570</v>
      </c>
      <c r="B26" s="1027" t="s">
        <v>1571</v>
      </c>
      <c r="C26" s="1027"/>
      <c r="D26" s="1027"/>
      <c r="E26" s="1027"/>
      <c r="F26" s="1027"/>
      <c r="G26" s="485" t="s">
        <v>182</v>
      </c>
      <c r="H26" s="241" t="s">
        <v>154</v>
      </c>
    </row>
    <row r="27" spans="1:8" ht="17.850000000000001" customHeight="1">
      <c r="A27" s="1024" t="s">
        <v>255</v>
      </c>
      <c r="B27" s="1025"/>
      <c r="C27" s="1025"/>
      <c r="D27" s="1025"/>
      <c r="E27" s="1025"/>
      <c r="F27" s="1025"/>
      <c r="G27" s="1025"/>
      <c r="H27" s="1026"/>
    </row>
    <row r="28" spans="1:8" ht="42" customHeight="1">
      <c r="A28" s="484" t="s">
        <v>1572</v>
      </c>
      <c r="B28" s="1027" t="s">
        <v>1573</v>
      </c>
      <c r="C28" s="1027"/>
      <c r="D28" s="1027"/>
      <c r="E28" s="1027"/>
      <c r="F28" s="1027"/>
      <c r="G28" s="485" t="s">
        <v>1574</v>
      </c>
      <c r="H28" s="241" t="s">
        <v>150</v>
      </c>
    </row>
    <row r="29" spans="1:8" ht="39.75" customHeight="1">
      <c r="A29" s="484" t="s">
        <v>1575</v>
      </c>
      <c r="B29" s="1027" t="s">
        <v>1576</v>
      </c>
      <c r="C29" s="1027"/>
      <c r="D29" s="1027"/>
      <c r="E29" s="1027"/>
      <c r="F29" s="1027"/>
      <c r="G29" s="485" t="s">
        <v>198</v>
      </c>
      <c r="H29" s="241" t="s">
        <v>154</v>
      </c>
    </row>
    <row r="30" spans="1:8" ht="17.850000000000001" customHeight="1">
      <c r="A30" s="1024" t="s">
        <v>352</v>
      </c>
      <c r="B30" s="1025"/>
      <c r="C30" s="1025"/>
      <c r="D30" s="1025"/>
      <c r="E30" s="1025"/>
      <c r="F30" s="1025"/>
      <c r="G30" s="1025"/>
      <c r="H30" s="1026"/>
    </row>
    <row r="31" spans="1:8" ht="29.25" customHeight="1">
      <c r="A31" s="484" t="s">
        <v>1577</v>
      </c>
      <c r="B31" s="1027" t="s">
        <v>1578</v>
      </c>
      <c r="C31" s="1027"/>
      <c r="D31" s="1027"/>
      <c r="E31" s="1027"/>
      <c r="F31" s="1027"/>
      <c r="G31" s="485" t="s">
        <v>236</v>
      </c>
      <c r="H31" s="241" t="s">
        <v>150</v>
      </c>
    </row>
    <row r="32" spans="1:8" ht="10.35" customHeight="1">
      <c r="A32" s="205"/>
      <c r="B32" s="205"/>
      <c r="C32" s="205"/>
      <c r="D32" s="205"/>
      <c r="E32" s="205"/>
      <c r="F32" s="205"/>
      <c r="G32" s="205"/>
      <c r="H32" s="205"/>
    </row>
    <row r="33" spans="1:14" ht="15" customHeight="1">
      <c r="A33" s="291" t="s">
        <v>355</v>
      </c>
      <c r="B33" s="205"/>
      <c r="C33" s="205"/>
      <c r="D33" s="205"/>
      <c r="E33" s="205"/>
      <c r="F33" s="205"/>
      <c r="G33" s="205"/>
      <c r="H33" s="205"/>
    </row>
    <row r="34" spans="1:14" s="203" customFormat="1" ht="17.850000000000001" customHeight="1">
      <c r="A34" s="1031" t="s">
        <v>356</v>
      </c>
      <c r="B34" s="1031"/>
      <c r="C34" s="1031"/>
      <c r="D34" s="1031"/>
      <c r="E34" s="1031"/>
      <c r="F34" s="1031"/>
      <c r="G34" s="242">
        <v>20</v>
      </c>
      <c r="H34" s="482" t="s">
        <v>357</v>
      </c>
    </row>
    <row r="35" spans="1:14" ht="94.5" customHeight="1">
      <c r="A35" s="1020" t="s">
        <v>358</v>
      </c>
      <c r="B35" s="1027" t="s">
        <v>1579</v>
      </c>
      <c r="C35" s="1027"/>
      <c r="D35" s="1027"/>
      <c r="E35" s="1027"/>
      <c r="F35" s="1027"/>
      <c r="G35" s="1027"/>
      <c r="H35" s="1019"/>
    </row>
    <row r="36" spans="1:14" ht="51" customHeight="1">
      <c r="A36" s="1021"/>
      <c r="B36" s="1027" t="s">
        <v>1580</v>
      </c>
      <c r="C36" s="1027"/>
      <c r="D36" s="1027"/>
      <c r="E36" s="1027"/>
      <c r="F36" s="1027"/>
      <c r="G36" s="1027"/>
      <c r="H36" s="1019"/>
    </row>
    <row r="37" spans="1:14" ht="54.75" customHeight="1">
      <c r="A37" s="1021"/>
      <c r="B37" s="1027" t="s">
        <v>1581</v>
      </c>
      <c r="C37" s="1027"/>
      <c r="D37" s="1027"/>
      <c r="E37" s="1027"/>
      <c r="F37" s="1027"/>
      <c r="G37" s="1027"/>
      <c r="H37" s="1019"/>
    </row>
    <row r="38" spans="1:14" ht="153" customHeight="1">
      <c r="A38" s="1021"/>
      <c r="B38" s="1027" t="s">
        <v>1582</v>
      </c>
      <c r="C38" s="1027"/>
      <c r="D38" s="1027"/>
      <c r="E38" s="1027"/>
      <c r="F38" s="1027"/>
      <c r="G38" s="1027"/>
      <c r="H38" s="1019"/>
    </row>
    <row r="39" spans="1:14" ht="20.100000000000001" customHeight="1">
      <c r="A39" s="1021"/>
      <c r="B39" s="1027" t="s">
        <v>2986</v>
      </c>
      <c r="C39" s="1027"/>
      <c r="D39" s="1027"/>
      <c r="E39" s="1027"/>
      <c r="F39" s="1027"/>
      <c r="G39" s="1027"/>
      <c r="H39" s="1019"/>
      <c r="I39" s="219"/>
      <c r="J39" s="219"/>
      <c r="K39" s="219"/>
      <c r="L39" s="219"/>
      <c r="M39" s="219"/>
      <c r="N39" s="219"/>
    </row>
    <row r="40" spans="1:14" ht="20.100000000000001" customHeight="1">
      <c r="A40" s="1001" t="s">
        <v>366</v>
      </c>
      <c r="B40" s="1002"/>
      <c r="C40" s="1002"/>
      <c r="D40" s="1002" t="s">
        <v>1596</v>
      </c>
      <c r="E40" s="1002"/>
      <c r="F40" s="1002"/>
      <c r="G40" s="1002"/>
      <c r="H40" s="1003"/>
    </row>
    <row r="41" spans="1:14" ht="52.5" customHeight="1">
      <c r="A41" s="1004" t="s">
        <v>367</v>
      </c>
      <c r="B41" s="1005"/>
      <c r="C41" s="1005"/>
      <c r="D41" s="1005" t="s">
        <v>2377</v>
      </c>
      <c r="E41" s="1005"/>
      <c r="F41" s="1005"/>
      <c r="G41" s="1005"/>
      <c r="H41" s="1044"/>
    </row>
    <row r="42" spans="1:14" s="203" customFormat="1" ht="17.850000000000001" customHeight="1">
      <c r="A42" s="1031" t="s">
        <v>422</v>
      </c>
      <c r="B42" s="1031"/>
      <c r="C42" s="1031"/>
      <c r="D42" s="1031"/>
      <c r="E42" s="1031"/>
      <c r="F42" s="1031"/>
      <c r="G42" s="236">
        <v>25</v>
      </c>
      <c r="H42" s="482" t="s">
        <v>357</v>
      </c>
    </row>
    <row r="43" spans="1:14" s="203" customFormat="1" ht="53.25" customHeight="1">
      <c r="A43" s="1091" t="s">
        <v>358</v>
      </c>
      <c r="B43" s="1086" t="s">
        <v>1583</v>
      </c>
      <c r="C43" s="1086"/>
      <c r="D43" s="1086"/>
      <c r="E43" s="1086"/>
      <c r="F43" s="1086"/>
      <c r="G43" s="1086"/>
      <c r="H43" s="1081"/>
    </row>
    <row r="44" spans="1:14" s="203" customFormat="1" ht="20.100000000000001" customHeight="1">
      <c r="A44" s="1092"/>
      <c r="B44" s="1086" t="s">
        <v>1584</v>
      </c>
      <c r="C44" s="1086"/>
      <c r="D44" s="1086"/>
      <c r="E44" s="1086"/>
      <c r="F44" s="1086"/>
      <c r="G44" s="1086"/>
      <c r="H44" s="1081"/>
    </row>
    <row r="45" spans="1:14" s="203" customFormat="1" ht="20.100000000000001" customHeight="1">
      <c r="A45" s="1092"/>
      <c r="B45" s="1086" t="s">
        <v>1585</v>
      </c>
      <c r="C45" s="1086"/>
      <c r="D45" s="1086"/>
      <c r="E45" s="1086"/>
      <c r="F45" s="1086"/>
      <c r="G45" s="1086"/>
      <c r="H45" s="1081"/>
    </row>
    <row r="46" spans="1:14" ht="23.1" customHeight="1">
      <c r="A46" s="1092"/>
      <c r="B46" s="1086" t="s">
        <v>1586</v>
      </c>
      <c r="C46" s="1086"/>
      <c r="D46" s="1086"/>
      <c r="E46" s="1086"/>
      <c r="F46" s="1086"/>
      <c r="G46" s="1086"/>
      <c r="H46" s="1081"/>
    </row>
    <row r="47" spans="1:14" ht="31.5" customHeight="1">
      <c r="A47" s="1093"/>
      <c r="B47" s="1086" t="s">
        <v>1587</v>
      </c>
      <c r="C47" s="1086"/>
      <c r="D47" s="1086"/>
      <c r="E47" s="1086"/>
      <c r="F47" s="1086"/>
      <c r="G47" s="1086"/>
      <c r="H47" s="1081"/>
    </row>
    <row r="48" spans="1:14" ht="25.5" customHeight="1">
      <c r="A48" s="1001" t="s">
        <v>366</v>
      </c>
      <c r="B48" s="1002"/>
      <c r="C48" s="1002"/>
      <c r="D48" s="1002" t="s">
        <v>1588</v>
      </c>
      <c r="E48" s="1002"/>
      <c r="F48" s="1002"/>
      <c r="G48" s="1002"/>
      <c r="H48" s="1003"/>
    </row>
    <row r="49" spans="1:8" ht="33.9" customHeight="1">
      <c r="A49" s="1004" t="s">
        <v>367</v>
      </c>
      <c r="B49" s="1005"/>
      <c r="C49" s="1005"/>
      <c r="D49" s="792" t="s">
        <v>1589</v>
      </c>
      <c r="E49" s="790"/>
      <c r="F49" s="790"/>
      <c r="G49" s="790"/>
      <c r="H49" s="790"/>
    </row>
    <row r="50" spans="1:8" ht="10.35" customHeight="1">
      <c r="A50" s="205"/>
      <c r="B50" s="205"/>
      <c r="C50" s="205"/>
      <c r="D50" s="205"/>
      <c r="E50" s="205"/>
      <c r="F50" s="205"/>
      <c r="G50" s="205"/>
      <c r="H50" s="205"/>
    </row>
    <row r="51" spans="1:8" ht="15" customHeight="1">
      <c r="A51" s="291" t="s">
        <v>369</v>
      </c>
      <c r="B51" s="205"/>
      <c r="C51" s="205"/>
      <c r="D51" s="205"/>
      <c r="E51" s="205"/>
      <c r="F51" s="205"/>
      <c r="G51" s="205"/>
      <c r="H51" s="205"/>
    </row>
    <row r="52" spans="1:8" ht="41.25" customHeight="1">
      <c r="A52" s="997" t="s">
        <v>370</v>
      </c>
      <c r="B52" s="1006"/>
      <c r="C52" s="1019" t="s">
        <v>1590</v>
      </c>
      <c r="D52" s="998"/>
      <c r="E52" s="998"/>
      <c r="F52" s="998"/>
      <c r="G52" s="998"/>
      <c r="H52" s="998"/>
    </row>
    <row r="53" spans="1:8" ht="59.25" customHeight="1">
      <c r="A53" s="997"/>
      <c r="B53" s="1006"/>
      <c r="C53" s="1027" t="s">
        <v>1591</v>
      </c>
      <c r="D53" s="1027"/>
      <c r="E53" s="1027"/>
      <c r="F53" s="1027"/>
      <c r="G53" s="1027"/>
      <c r="H53" s="1019"/>
    </row>
    <row r="54" spans="1:8" ht="27" customHeight="1">
      <c r="A54" s="997"/>
      <c r="B54" s="1006"/>
      <c r="C54" s="1027" t="s">
        <v>1592</v>
      </c>
      <c r="D54" s="1027"/>
      <c r="E54" s="1027"/>
      <c r="F54" s="1027"/>
      <c r="G54" s="1027"/>
      <c r="H54" s="1019"/>
    </row>
    <row r="55" spans="1:8" ht="33.6" customHeight="1">
      <c r="A55" s="1013" t="s">
        <v>373</v>
      </c>
      <c r="B55" s="1014"/>
      <c r="C55" s="1027" t="s">
        <v>1593</v>
      </c>
      <c r="D55" s="1027"/>
      <c r="E55" s="1027"/>
      <c r="F55" s="1027"/>
      <c r="G55" s="1027"/>
      <c r="H55" s="1019"/>
    </row>
    <row r="56" spans="1:8" ht="33.6" customHeight="1">
      <c r="A56" s="1017"/>
      <c r="B56" s="1018"/>
      <c r="C56" s="1027" t="s">
        <v>1594</v>
      </c>
      <c r="D56" s="1027"/>
      <c r="E56" s="1027"/>
      <c r="F56" s="1027"/>
      <c r="G56" s="1027"/>
      <c r="H56" s="1019"/>
    </row>
    <row r="57" spans="1:8" ht="10.35" customHeight="1">
      <c r="A57" s="205"/>
      <c r="B57" s="205"/>
      <c r="C57" s="205"/>
      <c r="D57" s="205"/>
      <c r="E57" s="205"/>
      <c r="F57" s="205"/>
      <c r="G57" s="205"/>
      <c r="H57" s="205"/>
    </row>
    <row r="58" spans="1:8" ht="15" customHeight="1">
      <c r="A58" s="291" t="s">
        <v>375</v>
      </c>
      <c r="B58" s="291"/>
      <c r="C58" s="291"/>
      <c r="D58" s="291"/>
      <c r="E58" s="291"/>
      <c r="F58" s="291"/>
      <c r="G58" s="205"/>
      <c r="H58" s="205"/>
    </row>
    <row r="59" spans="1:8" ht="16.2">
      <c r="A59" s="997" t="s">
        <v>376</v>
      </c>
      <c r="B59" s="997"/>
      <c r="C59" s="997"/>
      <c r="D59" s="997"/>
      <c r="E59" s="997"/>
      <c r="F59" s="997"/>
      <c r="G59" s="237">
        <v>2.7</v>
      </c>
      <c r="H59" s="492" t="s">
        <v>435</v>
      </c>
    </row>
    <row r="60" spans="1:8" ht="16.2">
      <c r="A60" s="997" t="s">
        <v>378</v>
      </c>
      <c r="B60" s="997"/>
      <c r="C60" s="997"/>
      <c r="D60" s="997"/>
      <c r="E60" s="997"/>
      <c r="F60" s="997"/>
      <c r="G60" s="237">
        <v>0.3</v>
      </c>
      <c r="H60" s="492" t="s">
        <v>435</v>
      </c>
    </row>
    <row r="61" spans="1:8">
      <c r="A61" s="481"/>
      <c r="B61" s="481"/>
      <c r="C61" s="481"/>
      <c r="D61" s="481"/>
      <c r="E61" s="481"/>
      <c r="F61" s="481"/>
      <c r="G61" s="238"/>
      <c r="H61" s="492"/>
    </row>
    <row r="62" spans="1:8">
      <c r="A62" s="1000" t="s">
        <v>379</v>
      </c>
      <c r="B62" s="1000"/>
      <c r="C62" s="1000"/>
      <c r="D62" s="1000"/>
      <c r="E62" s="1000"/>
      <c r="F62" s="1000"/>
      <c r="G62" s="503"/>
      <c r="H62" s="238"/>
    </row>
    <row r="63" spans="1:8" ht="17.850000000000001" customHeight="1">
      <c r="A63" s="998" t="s">
        <v>380</v>
      </c>
      <c r="B63" s="998"/>
      <c r="C63" s="998"/>
      <c r="D63" s="998"/>
      <c r="E63" s="492">
        <f>SUM(E64:E69)</f>
        <v>50</v>
      </c>
      <c r="F63" s="492" t="s">
        <v>357</v>
      </c>
      <c r="G63" s="240">
        <f>E63/25</f>
        <v>2</v>
      </c>
      <c r="H63" s="492" t="s">
        <v>435</v>
      </c>
    </row>
    <row r="64" spans="1:8" ht="17.850000000000001" customHeight="1">
      <c r="A64" s="205" t="s">
        <v>12</v>
      </c>
      <c r="B64" s="997" t="s">
        <v>14</v>
      </c>
      <c r="C64" s="997"/>
      <c r="D64" s="997"/>
      <c r="E64" s="492">
        <v>20</v>
      </c>
      <c r="F64" s="492" t="s">
        <v>357</v>
      </c>
      <c r="G64" s="219"/>
      <c r="H64" s="493"/>
    </row>
    <row r="65" spans="1:8" ht="17.850000000000001" customHeight="1">
      <c r="A65" s="205"/>
      <c r="B65" s="997" t="s">
        <v>381</v>
      </c>
      <c r="C65" s="997"/>
      <c r="D65" s="997"/>
      <c r="E65" s="492">
        <v>25</v>
      </c>
      <c r="F65" s="492" t="s">
        <v>357</v>
      </c>
      <c r="G65" s="219"/>
      <c r="H65" s="493"/>
    </row>
    <row r="66" spans="1:8" ht="17.850000000000001" customHeight="1">
      <c r="A66" s="205"/>
      <c r="B66" s="997" t="s">
        <v>382</v>
      </c>
      <c r="C66" s="997"/>
      <c r="D66" s="997"/>
      <c r="E66" s="492">
        <v>3</v>
      </c>
      <c r="F66" s="492" t="s">
        <v>357</v>
      </c>
      <c r="G66" s="219"/>
      <c r="H66" s="493"/>
    </row>
    <row r="67" spans="1:8" ht="17.850000000000001" customHeight="1">
      <c r="A67" s="205"/>
      <c r="B67" s="997" t="s">
        <v>383</v>
      </c>
      <c r="C67" s="997"/>
      <c r="D67" s="997"/>
      <c r="E67" s="492">
        <v>0</v>
      </c>
      <c r="F67" s="492" t="s">
        <v>357</v>
      </c>
      <c r="G67" s="219"/>
      <c r="H67" s="493"/>
    </row>
    <row r="68" spans="1:8" ht="17.850000000000001" customHeight="1">
      <c r="A68" s="205"/>
      <c r="B68" s="997" t="s">
        <v>384</v>
      </c>
      <c r="C68" s="997"/>
      <c r="D68" s="997"/>
      <c r="E68" s="492">
        <v>0</v>
      </c>
      <c r="F68" s="492" t="s">
        <v>357</v>
      </c>
      <c r="G68" s="219"/>
      <c r="H68" s="493"/>
    </row>
    <row r="69" spans="1:8" ht="17.850000000000001" customHeight="1">
      <c r="A69" s="205"/>
      <c r="B69" s="997" t="s">
        <v>385</v>
      </c>
      <c r="C69" s="997"/>
      <c r="D69" s="997"/>
      <c r="E69" s="492">
        <v>2</v>
      </c>
      <c r="F69" s="492" t="s">
        <v>357</v>
      </c>
      <c r="G69" s="219"/>
      <c r="H69" s="493"/>
    </row>
    <row r="70" spans="1:8" ht="31.35" customHeight="1">
      <c r="A70" s="998" t="s">
        <v>386</v>
      </c>
      <c r="B70" s="998"/>
      <c r="C70" s="998"/>
      <c r="D70" s="998"/>
      <c r="E70" s="492">
        <v>0</v>
      </c>
      <c r="F70" s="492" t="s">
        <v>357</v>
      </c>
      <c r="G70" s="240">
        <v>0</v>
      </c>
      <c r="H70" s="492" t="s">
        <v>435</v>
      </c>
    </row>
    <row r="71" spans="1:8" ht="17.850000000000001" customHeight="1">
      <c r="A71" s="997" t="s">
        <v>387</v>
      </c>
      <c r="B71" s="997"/>
      <c r="C71" s="997"/>
      <c r="D71" s="997"/>
      <c r="E71" s="492">
        <f>G71*25</f>
        <v>25</v>
      </c>
      <c r="F71" s="492" t="s">
        <v>357</v>
      </c>
      <c r="G71" s="240">
        <f>D6-G70-G63</f>
        <v>1</v>
      </c>
      <c r="H71" s="492" t="s">
        <v>435</v>
      </c>
    </row>
    <row r="72" spans="1:8" ht="10.35" customHeight="1"/>
    <row r="75" spans="1:8">
      <c r="A75" s="220" t="s">
        <v>388</v>
      </c>
    </row>
    <row r="76" spans="1:8" ht="16.2">
      <c r="A76" s="999" t="s">
        <v>436</v>
      </c>
      <c r="B76" s="999"/>
      <c r="C76" s="999"/>
      <c r="D76" s="999"/>
      <c r="E76" s="999"/>
      <c r="F76" s="999"/>
      <c r="G76" s="999"/>
      <c r="H76" s="999"/>
    </row>
    <row r="77" spans="1:8">
      <c r="A77" s="220" t="s">
        <v>390</v>
      </c>
    </row>
    <row r="79" spans="1:8">
      <c r="A79" s="996" t="s">
        <v>391</v>
      </c>
      <c r="B79" s="996"/>
      <c r="C79" s="996"/>
      <c r="D79" s="996"/>
      <c r="E79" s="996"/>
      <c r="F79" s="996"/>
      <c r="G79" s="996"/>
      <c r="H79" s="996"/>
    </row>
    <row r="80" spans="1:8">
      <c r="A80" s="996"/>
      <c r="B80" s="996"/>
      <c r="C80" s="996"/>
      <c r="D80" s="996"/>
      <c r="E80" s="996"/>
      <c r="F80" s="996"/>
      <c r="G80" s="996"/>
      <c r="H80" s="996"/>
    </row>
    <row r="81" spans="1:8">
      <c r="A81" s="996"/>
      <c r="B81" s="996"/>
      <c r="C81" s="996"/>
      <c r="D81" s="996"/>
      <c r="E81" s="996"/>
      <c r="F81" s="996"/>
      <c r="G81" s="996"/>
      <c r="H81" s="996"/>
    </row>
  </sheetData>
  <mergeCells count="78">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34:F34"/>
    <mergeCell ref="A35:A39"/>
    <mergeCell ref="B35:H35"/>
    <mergeCell ref="B36:H36"/>
    <mergeCell ref="B37:H37"/>
    <mergeCell ref="B38:H38"/>
    <mergeCell ref="B39:H39"/>
    <mergeCell ref="A40:C40"/>
    <mergeCell ref="D40:H40"/>
    <mergeCell ref="A41:C41"/>
    <mergeCell ref="D41:H41"/>
    <mergeCell ref="A42:F42"/>
    <mergeCell ref="B47:H47"/>
    <mergeCell ref="A48:C48"/>
    <mergeCell ref="D48:H48"/>
    <mergeCell ref="A49:C49"/>
    <mergeCell ref="A52:B54"/>
    <mergeCell ref="C52:H52"/>
    <mergeCell ref="C53:H53"/>
    <mergeCell ref="C54:H54"/>
    <mergeCell ref="A43:A47"/>
    <mergeCell ref="B43:H43"/>
    <mergeCell ref="B44:H44"/>
    <mergeCell ref="B45:H45"/>
    <mergeCell ref="B46:H46"/>
    <mergeCell ref="D49:H49"/>
    <mergeCell ref="B67:D67"/>
    <mergeCell ref="B68:D68"/>
    <mergeCell ref="A55:B56"/>
    <mergeCell ref="C55:H55"/>
    <mergeCell ref="C56:H56"/>
    <mergeCell ref="A59:F59"/>
    <mergeCell ref="A60:F60"/>
    <mergeCell ref="A62:F62"/>
    <mergeCell ref="A63:D63"/>
    <mergeCell ref="B64:D64"/>
    <mergeCell ref="B65:D65"/>
    <mergeCell ref="B66:D66"/>
    <mergeCell ref="B69:D69"/>
    <mergeCell ref="A70:D70"/>
    <mergeCell ref="A71:D71"/>
    <mergeCell ref="A76:H76"/>
    <mergeCell ref="A79:H81"/>
  </mergeCells>
  <pageMargins left="0.25" right="0.25" top="0.75" bottom="0.75" header="0.3" footer="0.3"/>
  <pageSetup paperSize="9" orientation="portrait" r:id="rId1"/>
  <rowBreaks count="2" manualBreakCount="2">
    <brk id="32" max="16383" man="1"/>
    <brk id="50"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zoomScaleNormal="100" zoomScaleSheetLayoutView="112" workbookViewId="0"/>
  </sheetViews>
  <sheetFormatPr defaultColWidth="8.88671875" defaultRowHeight="13.8"/>
  <cols>
    <col min="1" max="1" width="9.109375" style="45" customWidth="1"/>
    <col min="2" max="2" width="11.88671875" style="45" customWidth="1"/>
    <col min="3" max="3" width="5.88671875" style="45" customWidth="1"/>
    <col min="4" max="4" width="21.88671875" style="45" customWidth="1"/>
    <col min="5" max="5" width="9.109375" style="45" customWidth="1"/>
    <col min="6" max="6" width="8.88671875" style="45" customWidth="1"/>
    <col min="7" max="7" width="12.88671875" style="45" customWidth="1"/>
    <col min="8" max="8" width="9.88671875" style="45" customWidth="1"/>
    <col min="9" max="9" width="2.88671875" style="45" customWidth="1"/>
    <col min="10" max="10" width="8.88671875" style="45"/>
    <col min="11" max="16384" width="8.88671875" style="206"/>
  </cols>
  <sheetData>
    <row r="1" spans="1:11" ht="10.35" customHeight="1"/>
    <row r="2" spans="1:11" s="334" customFormat="1">
      <c r="A2" s="1098" t="s">
        <v>326</v>
      </c>
      <c r="B2" s="1098"/>
      <c r="C2" s="1098"/>
      <c r="D2" s="1098"/>
      <c r="E2" s="1098"/>
      <c r="F2" s="1098"/>
      <c r="G2" s="1098"/>
      <c r="H2" s="1098"/>
      <c r="J2" s="352"/>
      <c r="K2" s="352"/>
    </row>
    <row r="3" spans="1:11" ht="10.35" customHeight="1"/>
    <row r="4" spans="1:11" ht="15" customHeight="1">
      <c r="A4" s="352" t="s">
        <v>327</v>
      </c>
    </row>
    <row r="5" spans="1:11" ht="17.850000000000001" customHeight="1">
      <c r="A5" s="732" t="s">
        <v>76</v>
      </c>
      <c r="B5" s="732"/>
      <c r="C5" s="732"/>
      <c r="D5" s="732"/>
      <c r="E5" s="732"/>
      <c r="F5" s="732"/>
      <c r="G5" s="732"/>
      <c r="H5" s="732"/>
    </row>
    <row r="6" spans="1:11" ht="17.399999999999999" customHeight="1">
      <c r="A6" s="780" t="s">
        <v>10</v>
      </c>
      <c r="B6" s="781"/>
      <c r="C6" s="781"/>
      <c r="D6" s="781">
        <v>4</v>
      </c>
      <c r="E6" s="781"/>
      <c r="F6" s="781"/>
      <c r="G6" s="781"/>
      <c r="H6" s="782"/>
    </row>
    <row r="7" spans="1:11" ht="17.399999999999999" customHeight="1">
      <c r="A7" s="780" t="s">
        <v>9</v>
      </c>
      <c r="B7" s="781"/>
      <c r="C7" s="781"/>
      <c r="D7" s="781" t="s">
        <v>470</v>
      </c>
      <c r="E7" s="781"/>
      <c r="F7" s="781"/>
      <c r="G7" s="781"/>
      <c r="H7" s="782"/>
    </row>
    <row r="8" spans="1:11" ht="17.399999999999999" customHeight="1">
      <c r="A8" s="780" t="s">
        <v>13</v>
      </c>
      <c r="B8" s="781"/>
      <c r="C8" s="781"/>
      <c r="D8" s="781" t="s">
        <v>329</v>
      </c>
      <c r="E8" s="781"/>
      <c r="F8" s="781"/>
      <c r="G8" s="781"/>
      <c r="H8" s="782"/>
    </row>
    <row r="9" spans="1:11" ht="17.399999999999999" customHeight="1">
      <c r="A9" s="780" t="s">
        <v>330</v>
      </c>
      <c r="B9" s="781"/>
      <c r="C9" s="781"/>
      <c r="D9" s="781" t="s">
        <v>1597</v>
      </c>
      <c r="E9" s="781"/>
      <c r="F9" s="781"/>
      <c r="G9" s="781"/>
      <c r="H9" s="782"/>
    </row>
    <row r="10" spans="1:11" ht="10.35" customHeight="1">
      <c r="A10" s="502"/>
      <c r="B10" s="502"/>
      <c r="C10" s="502"/>
      <c r="D10" s="502"/>
      <c r="E10" s="502"/>
      <c r="F10" s="502"/>
      <c r="G10" s="502"/>
      <c r="H10" s="502"/>
    </row>
    <row r="11" spans="1:11" ht="15" customHeight="1">
      <c r="A11" s="787" t="s">
        <v>138</v>
      </c>
      <c r="B11" s="787"/>
      <c r="C11" s="787"/>
      <c r="D11" s="787"/>
      <c r="E11" s="787"/>
      <c r="F11" s="787"/>
      <c r="G11" s="787"/>
      <c r="H11" s="787"/>
    </row>
    <row r="12" spans="1:11" ht="17.850000000000001" customHeight="1">
      <c r="A12" s="779" t="s">
        <v>2916</v>
      </c>
      <c r="B12" s="779"/>
      <c r="C12" s="779"/>
      <c r="D12" s="779"/>
      <c r="E12" s="779"/>
      <c r="F12" s="779"/>
      <c r="G12" s="779"/>
      <c r="H12" s="779"/>
    </row>
    <row r="13" spans="1:11" ht="17.850000000000001" customHeight="1">
      <c r="A13" s="780" t="s">
        <v>277</v>
      </c>
      <c r="B13" s="781"/>
      <c r="C13" s="781"/>
      <c r="D13" s="781"/>
      <c r="E13" s="781" t="s">
        <v>139</v>
      </c>
      <c r="F13" s="781"/>
      <c r="G13" s="781"/>
      <c r="H13" s="782"/>
    </row>
    <row r="14" spans="1:11" ht="17.850000000000001" customHeight="1">
      <c r="A14" s="780" t="s">
        <v>332</v>
      </c>
      <c r="B14" s="781"/>
      <c r="C14" s="781"/>
      <c r="D14" s="781"/>
      <c r="E14" s="781" t="s">
        <v>333</v>
      </c>
      <c r="F14" s="781"/>
      <c r="G14" s="781"/>
      <c r="H14" s="782"/>
    </row>
    <row r="15" spans="1:11" ht="17.850000000000001" customHeight="1">
      <c r="A15" s="780" t="s">
        <v>334</v>
      </c>
      <c r="B15" s="781"/>
      <c r="C15" s="781"/>
      <c r="D15" s="781"/>
      <c r="E15" s="781">
        <v>5</v>
      </c>
      <c r="F15" s="781"/>
      <c r="G15" s="781"/>
      <c r="H15" s="782"/>
    </row>
    <row r="16" spans="1:11" ht="17.850000000000001" customHeight="1">
      <c r="A16" s="780" t="s">
        <v>282</v>
      </c>
      <c r="B16" s="781"/>
      <c r="C16" s="781"/>
      <c r="D16" s="781"/>
      <c r="E16" s="781" t="s">
        <v>283</v>
      </c>
      <c r="F16" s="781"/>
      <c r="G16" s="781"/>
      <c r="H16" s="782"/>
    </row>
    <row r="17" spans="1:20" ht="10.35" customHeight="1">
      <c r="A17" s="502"/>
      <c r="B17" s="502"/>
      <c r="C17" s="502"/>
      <c r="D17" s="502"/>
      <c r="E17" s="502"/>
      <c r="F17" s="502"/>
      <c r="G17" s="502"/>
      <c r="H17" s="502"/>
    </row>
    <row r="18" spans="1:20" ht="15" customHeight="1">
      <c r="A18" s="787" t="s">
        <v>336</v>
      </c>
      <c r="B18" s="787"/>
      <c r="C18" s="787"/>
      <c r="D18" s="787"/>
      <c r="E18" s="787"/>
      <c r="F18" s="787"/>
      <c r="G18" s="787"/>
      <c r="H18" s="787"/>
    </row>
    <row r="19" spans="1:20" ht="42" customHeight="1">
      <c r="A19" s="790" t="s">
        <v>337</v>
      </c>
      <c r="B19" s="790"/>
      <c r="C19" s="791" t="s">
        <v>338</v>
      </c>
      <c r="D19" s="791"/>
      <c r="E19" s="791"/>
      <c r="F19" s="791"/>
      <c r="G19" s="791"/>
      <c r="H19" s="792"/>
    </row>
    <row r="20" spans="1:20" ht="10.35" customHeight="1">
      <c r="A20" s="502"/>
      <c r="B20" s="502"/>
      <c r="C20" s="502"/>
      <c r="D20" s="502"/>
      <c r="E20" s="502"/>
      <c r="F20" s="502"/>
      <c r="G20" s="502"/>
      <c r="H20" s="502"/>
    </row>
    <row r="21" spans="1:20" ht="15" customHeight="1">
      <c r="A21" s="793" t="s">
        <v>339</v>
      </c>
      <c r="B21" s="793"/>
      <c r="C21" s="793"/>
      <c r="D21" s="793"/>
      <c r="E21" s="502"/>
      <c r="F21" s="502"/>
      <c r="G21" s="502"/>
      <c r="H21" s="502"/>
    </row>
    <row r="22" spans="1:20">
      <c r="A22" s="751" t="s">
        <v>141</v>
      </c>
      <c r="B22" s="794" t="s">
        <v>142</v>
      </c>
      <c r="C22" s="794"/>
      <c r="D22" s="794"/>
      <c r="E22" s="794"/>
      <c r="F22" s="794"/>
      <c r="G22" s="794" t="s">
        <v>340</v>
      </c>
      <c r="H22" s="752"/>
    </row>
    <row r="23" spans="1:20" ht="37.5" customHeight="1">
      <c r="A23" s="751"/>
      <c r="B23" s="794"/>
      <c r="C23" s="794"/>
      <c r="D23" s="794"/>
      <c r="E23" s="794"/>
      <c r="F23" s="794"/>
      <c r="G23" s="468" t="s">
        <v>341</v>
      </c>
      <c r="H23" s="469" t="s">
        <v>145</v>
      </c>
      <c r="K23" s="45"/>
      <c r="L23" s="45"/>
      <c r="M23" s="45"/>
      <c r="N23" s="45"/>
      <c r="O23" s="45"/>
      <c r="P23" s="45"/>
      <c r="Q23" s="45"/>
      <c r="R23" s="45"/>
      <c r="S23" s="45"/>
      <c r="T23" s="45"/>
    </row>
    <row r="24" spans="1:20" ht="17.850000000000001" customHeight="1">
      <c r="A24" s="751" t="s">
        <v>146</v>
      </c>
      <c r="B24" s="794"/>
      <c r="C24" s="794"/>
      <c r="D24" s="794"/>
      <c r="E24" s="794"/>
      <c r="F24" s="794"/>
      <c r="G24" s="794"/>
      <c r="H24" s="752"/>
      <c r="K24" s="45"/>
      <c r="L24" s="45"/>
      <c r="M24" s="45"/>
      <c r="N24" s="45"/>
      <c r="O24" s="45"/>
      <c r="P24" s="45"/>
      <c r="Q24" s="45"/>
      <c r="R24" s="45"/>
      <c r="S24" s="45"/>
      <c r="T24" s="45"/>
    </row>
    <row r="25" spans="1:20" ht="38.25" customHeight="1">
      <c r="A25" s="467" t="s">
        <v>1598</v>
      </c>
      <c r="B25" s="791" t="s">
        <v>1599</v>
      </c>
      <c r="C25" s="791"/>
      <c r="D25" s="791"/>
      <c r="E25" s="791"/>
      <c r="F25" s="791"/>
      <c r="G25" s="468" t="s">
        <v>174</v>
      </c>
      <c r="H25" s="469" t="s">
        <v>150</v>
      </c>
      <c r="K25" s="45"/>
      <c r="L25" s="45"/>
      <c r="M25" s="45"/>
      <c r="N25" s="45"/>
      <c r="O25" s="350"/>
      <c r="P25" s="45"/>
      <c r="Q25" s="45"/>
      <c r="R25" s="45"/>
      <c r="S25" s="45"/>
      <c r="T25" s="45"/>
    </row>
    <row r="26" spans="1:20" ht="29.25" customHeight="1">
      <c r="A26" s="467" t="s">
        <v>1600</v>
      </c>
      <c r="B26" s="791" t="s">
        <v>1601</v>
      </c>
      <c r="C26" s="791"/>
      <c r="D26" s="791"/>
      <c r="E26" s="791"/>
      <c r="F26" s="791"/>
      <c r="G26" s="468" t="s">
        <v>174</v>
      </c>
      <c r="H26" s="469" t="s">
        <v>150</v>
      </c>
      <c r="K26" s="45"/>
      <c r="L26" s="45"/>
      <c r="M26" s="45"/>
      <c r="N26" s="45"/>
      <c r="O26" s="45"/>
      <c r="P26" s="45"/>
      <c r="Q26" s="45"/>
      <c r="R26" s="45"/>
      <c r="S26" s="45"/>
      <c r="T26" s="45"/>
    </row>
    <row r="27" spans="1:20" ht="60" customHeight="1">
      <c r="A27" s="467" t="s">
        <v>1602</v>
      </c>
      <c r="B27" s="791" t="s">
        <v>1603</v>
      </c>
      <c r="C27" s="791"/>
      <c r="D27" s="791"/>
      <c r="E27" s="791"/>
      <c r="F27" s="791"/>
      <c r="G27" s="468" t="s">
        <v>176</v>
      </c>
      <c r="H27" s="469" t="s">
        <v>154</v>
      </c>
      <c r="K27" s="45"/>
      <c r="L27" s="45"/>
      <c r="M27" s="45"/>
      <c r="N27" s="45"/>
      <c r="O27" s="45"/>
      <c r="P27" s="45"/>
      <c r="Q27" s="45"/>
      <c r="R27" s="45"/>
      <c r="S27" s="45"/>
      <c r="T27" s="45"/>
    </row>
    <row r="28" spans="1:20" ht="17.850000000000001" customHeight="1">
      <c r="A28" s="751" t="s">
        <v>255</v>
      </c>
      <c r="B28" s="794"/>
      <c r="C28" s="794"/>
      <c r="D28" s="794"/>
      <c r="E28" s="794"/>
      <c r="F28" s="794"/>
      <c r="G28" s="794"/>
      <c r="H28" s="752"/>
      <c r="K28" s="45"/>
      <c r="L28" s="45"/>
      <c r="M28" s="45"/>
      <c r="N28" s="45"/>
      <c r="O28" s="45"/>
      <c r="P28" s="45"/>
      <c r="Q28" s="45"/>
      <c r="R28" s="45"/>
      <c r="S28" s="45"/>
      <c r="T28" s="45"/>
    </row>
    <row r="29" spans="1:20" ht="34.5" customHeight="1">
      <c r="A29" s="467" t="s">
        <v>1604</v>
      </c>
      <c r="B29" s="791" t="s">
        <v>1605</v>
      </c>
      <c r="C29" s="791"/>
      <c r="D29" s="791"/>
      <c r="E29" s="791"/>
      <c r="F29" s="791"/>
      <c r="G29" s="468" t="s">
        <v>206</v>
      </c>
      <c r="H29" s="469" t="s">
        <v>150</v>
      </c>
      <c r="K29" s="45"/>
      <c r="L29" s="45"/>
      <c r="M29" s="45"/>
      <c r="N29" s="45"/>
      <c r="O29" s="350"/>
      <c r="P29" s="45"/>
      <c r="Q29" s="45"/>
      <c r="R29" s="45"/>
      <c r="S29" s="45"/>
      <c r="T29" s="45"/>
    </row>
    <row r="30" spans="1:20" ht="58.5" customHeight="1">
      <c r="A30" s="467" t="s">
        <v>1606</v>
      </c>
      <c r="B30" s="791" t="s">
        <v>1607</v>
      </c>
      <c r="C30" s="791"/>
      <c r="D30" s="791"/>
      <c r="E30" s="791"/>
      <c r="F30" s="791"/>
      <c r="G30" s="468" t="s">
        <v>211</v>
      </c>
      <c r="H30" s="469" t="s">
        <v>154</v>
      </c>
      <c r="K30" s="45"/>
      <c r="L30" s="45"/>
      <c r="M30" s="45"/>
      <c r="N30" s="45"/>
      <c r="O30" s="45"/>
      <c r="P30" s="45"/>
      <c r="Q30" s="45"/>
      <c r="R30" s="45"/>
      <c r="S30" s="45"/>
      <c r="T30" s="45"/>
    </row>
    <row r="31" spans="1:20" ht="47.4" customHeight="1">
      <c r="A31" s="467" t="s">
        <v>1608</v>
      </c>
      <c r="B31" s="791" t="s">
        <v>1609</v>
      </c>
      <c r="C31" s="791"/>
      <c r="D31" s="791"/>
      <c r="E31" s="791"/>
      <c r="F31" s="791"/>
      <c r="G31" s="468" t="s">
        <v>217</v>
      </c>
      <c r="H31" s="469" t="s">
        <v>150</v>
      </c>
      <c r="K31" s="45"/>
      <c r="L31" s="45"/>
      <c r="M31" s="45"/>
      <c r="N31" s="45"/>
      <c r="O31" s="45"/>
      <c r="P31" s="45"/>
      <c r="Q31" s="45"/>
      <c r="R31" s="45"/>
      <c r="S31" s="45"/>
      <c r="T31" s="45"/>
    </row>
    <row r="32" spans="1:20" ht="17.850000000000001" customHeight="1">
      <c r="A32" s="751" t="s">
        <v>352</v>
      </c>
      <c r="B32" s="794"/>
      <c r="C32" s="794"/>
      <c r="D32" s="794"/>
      <c r="E32" s="794"/>
      <c r="F32" s="794"/>
      <c r="G32" s="794"/>
      <c r="H32" s="752"/>
      <c r="K32" s="45"/>
      <c r="L32" s="45"/>
      <c r="M32" s="45"/>
      <c r="N32" s="45"/>
      <c r="O32" s="45"/>
      <c r="P32" s="45"/>
      <c r="Q32" s="45"/>
      <c r="R32" s="45"/>
      <c r="S32" s="45"/>
      <c r="T32" s="45"/>
    </row>
    <row r="33" spans="1:20" ht="61.5" customHeight="1">
      <c r="A33" s="467" t="s">
        <v>1610</v>
      </c>
      <c r="B33" s="791" t="s">
        <v>1611</v>
      </c>
      <c r="C33" s="791"/>
      <c r="D33" s="791"/>
      <c r="E33" s="791"/>
      <c r="F33" s="791"/>
      <c r="G33" s="468" t="s">
        <v>233</v>
      </c>
      <c r="H33" s="469" t="s">
        <v>150</v>
      </c>
      <c r="K33" s="45"/>
      <c r="L33" s="45"/>
      <c r="M33" s="45"/>
      <c r="N33" s="45"/>
      <c r="O33" s="45"/>
      <c r="P33" s="45"/>
      <c r="Q33" s="45"/>
      <c r="R33" s="45"/>
      <c r="S33" s="45"/>
      <c r="T33" s="45"/>
    </row>
    <row r="34" spans="1:20" ht="38.25" customHeight="1">
      <c r="A34" s="467" t="s">
        <v>1612</v>
      </c>
      <c r="B34" s="791" t="s">
        <v>1613</v>
      </c>
      <c r="C34" s="791"/>
      <c r="D34" s="791"/>
      <c r="E34" s="791"/>
      <c r="F34" s="791"/>
      <c r="G34" s="468" t="s">
        <v>236</v>
      </c>
      <c r="H34" s="469" t="s">
        <v>150</v>
      </c>
      <c r="K34" s="45"/>
      <c r="L34" s="45"/>
      <c r="M34" s="45"/>
      <c r="N34" s="45"/>
      <c r="O34" s="45"/>
      <c r="P34" s="45"/>
      <c r="Q34" s="45"/>
      <c r="R34" s="45"/>
      <c r="S34" s="45"/>
      <c r="T34" s="45"/>
    </row>
    <row r="35" spans="1:20" ht="39" customHeight="1">
      <c r="A35" s="467" t="s">
        <v>1614</v>
      </c>
      <c r="B35" s="791" t="s">
        <v>1615</v>
      </c>
      <c r="C35" s="791"/>
      <c r="D35" s="791"/>
      <c r="E35" s="791"/>
      <c r="F35" s="791"/>
      <c r="G35" s="468" t="s">
        <v>242</v>
      </c>
      <c r="H35" s="469" t="s">
        <v>150</v>
      </c>
      <c r="K35" s="45"/>
      <c r="L35" s="45"/>
      <c r="M35" s="45"/>
      <c r="N35" s="45"/>
      <c r="O35" s="350"/>
      <c r="P35" s="45"/>
      <c r="Q35" s="45"/>
      <c r="R35" s="45"/>
      <c r="S35" s="45"/>
      <c r="T35" s="45"/>
    </row>
    <row r="36" spans="1:20" ht="10.35" customHeight="1">
      <c r="A36" s="502"/>
      <c r="B36" s="502"/>
      <c r="C36" s="502"/>
      <c r="D36" s="502"/>
      <c r="E36" s="502"/>
      <c r="F36" s="502"/>
      <c r="G36" s="502"/>
      <c r="H36" s="502"/>
      <c r="K36" s="45"/>
      <c r="L36" s="45"/>
      <c r="M36" s="45"/>
      <c r="N36" s="45"/>
      <c r="O36" s="45"/>
      <c r="P36" s="45"/>
      <c r="Q36" s="45"/>
      <c r="R36" s="45"/>
      <c r="S36" s="45"/>
      <c r="T36" s="45"/>
    </row>
    <row r="37" spans="1:20" ht="15" customHeight="1">
      <c r="A37" s="494" t="s">
        <v>355</v>
      </c>
      <c r="B37" s="502"/>
      <c r="C37" s="502"/>
      <c r="D37" s="502"/>
      <c r="E37" s="502"/>
      <c r="F37" s="502"/>
      <c r="G37" s="502"/>
      <c r="H37" s="502"/>
      <c r="K37" s="352"/>
      <c r="L37" s="352"/>
      <c r="M37" s="352"/>
      <c r="N37" s="352"/>
      <c r="O37" s="45"/>
      <c r="P37" s="45"/>
      <c r="Q37" s="45"/>
      <c r="R37" s="45"/>
      <c r="S37" s="45"/>
      <c r="T37" s="45"/>
    </row>
    <row r="38" spans="1:20" s="334" customFormat="1" ht="17.850000000000001" customHeight="1">
      <c r="A38" s="795" t="s">
        <v>356</v>
      </c>
      <c r="B38" s="795"/>
      <c r="C38" s="795"/>
      <c r="D38" s="795"/>
      <c r="E38" s="795"/>
      <c r="F38" s="795"/>
      <c r="G38" s="242">
        <v>20</v>
      </c>
      <c r="H38" s="464" t="s">
        <v>357</v>
      </c>
      <c r="I38" s="352"/>
      <c r="J38" s="352"/>
      <c r="K38" s="45"/>
      <c r="L38" s="45"/>
      <c r="M38" s="45"/>
      <c r="N38" s="45"/>
      <c r="O38" s="352"/>
      <c r="P38" s="352"/>
      <c r="Q38" s="352"/>
      <c r="R38" s="352"/>
      <c r="S38" s="352"/>
      <c r="T38" s="352"/>
    </row>
    <row r="39" spans="1:20" s="45" customFormat="1" ht="20.100000000000001" customHeight="1">
      <c r="A39" s="796" t="s">
        <v>358</v>
      </c>
      <c r="B39" s="1075" t="s">
        <v>1616</v>
      </c>
      <c r="C39" s="1075"/>
      <c r="D39" s="1075"/>
      <c r="E39" s="1075"/>
      <c r="F39" s="1075"/>
      <c r="G39" s="1075"/>
      <c r="H39" s="815"/>
    </row>
    <row r="40" spans="1:20" s="45" customFormat="1" ht="20.100000000000001" customHeight="1">
      <c r="A40" s="754"/>
      <c r="B40" s="805" t="s">
        <v>1617</v>
      </c>
      <c r="C40" s="805"/>
      <c r="D40" s="805"/>
      <c r="E40" s="805"/>
      <c r="F40" s="805"/>
      <c r="G40" s="805"/>
      <c r="H40" s="806"/>
    </row>
    <row r="41" spans="1:20" s="45" customFormat="1" ht="20.100000000000001" customHeight="1">
      <c r="A41" s="754"/>
      <c r="B41" s="805" t="s">
        <v>1618</v>
      </c>
      <c r="C41" s="805"/>
      <c r="D41" s="805"/>
      <c r="E41" s="805"/>
      <c r="F41" s="805"/>
      <c r="G41" s="805"/>
      <c r="H41" s="806"/>
    </row>
    <row r="42" spans="1:20" s="45" customFormat="1" ht="20.100000000000001" customHeight="1">
      <c r="A42" s="754"/>
      <c r="B42" s="791" t="s">
        <v>1619</v>
      </c>
      <c r="C42" s="791"/>
      <c r="D42" s="791"/>
      <c r="E42" s="791"/>
      <c r="F42" s="791"/>
      <c r="G42" s="791"/>
      <c r="H42" s="792"/>
    </row>
    <row r="43" spans="1:20" s="45" customFormat="1" ht="20.100000000000001" customHeight="1">
      <c r="A43" s="754"/>
      <c r="B43" s="805" t="s">
        <v>1620</v>
      </c>
      <c r="C43" s="805"/>
      <c r="D43" s="805"/>
      <c r="E43" s="805"/>
      <c r="F43" s="805"/>
      <c r="G43" s="805"/>
      <c r="H43" s="806"/>
    </row>
    <row r="44" spans="1:20" s="45" customFormat="1" ht="20.100000000000001" customHeight="1">
      <c r="A44" s="754"/>
      <c r="B44" s="805" t="s">
        <v>1621</v>
      </c>
      <c r="C44" s="805"/>
      <c r="D44" s="805"/>
      <c r="E44" s="805"/>
      <c r="F44" s="805"/>
      <c r="G44" s="805"/>
      <c r="H44" s="806"/>
    </row>
    <row r="45" spans="1:20" s="45" customFormat="1" ht="20.100000000000001" customHeight="1">
      <c r="A45" s="754"/>
      <c r="B45" s="805" t="s">
        <v>1622</v>
      </c>
      <c r="C45" s="805"/>
      <c r="D45" s="805"/>
      <c r="E45" s="805"/>
      <c r="F45" s="805"/>
      <c r="G45" s="805"/>
      <c r="H45" s="806"/>
    </row>
    <row r="46" spans="1:20" s="45" customFormat="1" ht="20.100000000000001" customHeight="1">
      <c r="A46" s="755"/>
      <c r="B46" s="791" t="s">
        <v>1623</v>
      </c>
      <c r="C46" s="791"/>
      <c r="D46" s="791"/>
      <c r="E46" s="791"/>
      <c r="F46" s="791"/>
      <c r="G46" s="791"/>
      <c r="H46" s="792"/>
    </row>
    <row r="47" spans="1:20" ht="23.1" customHeight="1">
      <c r="A47" s="797" t="s">
        <v>366</v>
      </c>
      <c r="B47" s="785"/>
      <c r="C47" s="785"/>
      <c r="D47" s="785" t="s">
        <v>1624</v>
      </c>
      <c r="E47" s="785"/>
      <c r="F47" s="785"/>
      <c r="G47" s="785"/>
      <c r="H47" s="786"/>
    </row>
    <row r="48" spans="1:20" ht="44.4" customHeight="1">
      <c r="A48" s="798" t="s">
        <v>367</v>
      </c>
      <c r="B48" s="783"/>
      <c r="C48" s="783"/>
      <c r="D48" s="792" t="s">
        <v>2763</v>
      </c>
      <c r="E48" s="790"/>
      <c r="F48" s="790"/>
      <c r="G48" s="790"/>
      <c r="H48" s="790"/>
      <c r="I48" s="40"/>
      <c r="K48" s="334"/>
      <c r="L48" s="334"/>
      <c r="M48" s="334"/>
      <c r="N48" s="334"/>
    </row>
    <row r="49" spans="1:14" s="334" customFormat="1" ht="17.850000000000001" customHeight="1">
      <c r="A49" s="795" t="s">
        <v>613</v>
      </c>
      <c r="B49" s="795"/>
      <c r="C49" s="795"/>
      <c r="D49" s="795"/>
      <c r="E49" s="795"/>
      <c r="F49" s="795"/>
      <c r="G49" s="242">
        <v>25</v>
      </c>
      <c r="H49" s="464" t="s">
        <v>357</v>
      </c>
      <c r="I49" s="352"/>
      <c r="J49" s="352"/>
      <c r="K49" s="206"/>
      <c r="L49" s="206"/>
      <c r="M49" s="206"/>
      <c r="N49" s="206"/>
    </row>
    <row r="50" spans="1:14" s="45" customFormat="1" ht="20.100000000000001" customHeight="1">
      <c r="A50" s="796" t="s">
        <v>358</v>
      </c>
      <c r="B50" s="1075" t="s">
        <v>1625</v>
      </c>
      <c r="C50" s="1075"/>
      <c r="D50" s="1075"/>
      <c r="E50" s="1075"/>
      <c r="F50" s="1075"/>
      <c r="G50" s="1075"/>
      <c r="H50" s="815"/>
    </row>
    <row r="51" spans="1:14" s="45" customFormat="1" ht="20.100000000000001" customHeight="1">
      <c r="A51" s="754"/>
      <c r="B51" s="1075" t="s">
        <v>1626</v>
      </c>
      <c r="C51" s="1075"/>
      <c r="D51" s="1075"/>
      <c r="E51" s="1075"/>
      <c r="F51" s="1075"/>
      <c r="G51" s="1075"/>
      <c r="H51" s="815"/>
    </row>
    <row r="52" spans="1:14" s="45" customFormat="1" ht="20.100000000000001" customHeight="1">
      <c r="A52" s="754"/>
      <c r="B52" s="1075" t="s">
        <v>1627</v>
      </c>
      <c r="C52" s="1075"/>
      <c r="D52" s="1075"/>
      <c r="E52" s="1075"/>
      <c r="F52" s="1075"/>
      <c r="G52" s="1075"/>
      <c r="H52" s="815"/>
    </row>
    <row r="53" spans="1:14" s="45" customFormat="1" ht="20.100000000000001" customHeight="1">
      <c r="A53" s="754"/>
      <c r="B53" s="1075" t="s">
        <v>1628</v>
      </c>
      <c r="C53" s="1075"/>
      <c r="D53" s="1075"/>
      <c r="E53" s="1075"/>
      <c r="F53" s="1075"/>
      <c r="G53" s="1075"/>
      <c r="H53" s="815"/>
    </row>
    <row r="54" spans="1:14" s="45" customFormat="1" ht="20.100000000000001" customHeight="1">
      <c r="A54" s="754"/>
      <c r="B54" s="1075" t="s">
        <v>1629</v>
      </c>
      <c r="C54" s="1075"/>
      <c r="D54" s="1075"/>
      <c r="E54" s="1075"/>
      <c r="F54" s="1075"/>
      <c r="G54" s="1075"/>
      <c r="H54" s="815"/>
    </row>
    <row r="55" spans="1:14" s="45" customFormat="1" ht="20.100000000000001" customHeight="1">
      <c r="A55" s="754"/>
      <c r="B55" s="1075" t="s">
        <v>1630</v>
      </c>
      <c r="C55" s="1075"/>
      <c r="D55" s="1075"/>
      <c r="E55" s="1075"/>
      <c r="F55" s="1075"/>
      <c r="G55" s="1075"/>
      <c r="H55" s="815"/>
    </row>
    <row r="56" spans="1:14" s="45" customFormat="1" ht="20.100000000000001" customHeight="1">
      <c r="A56" s="755"/>
      <c r="B56" s="781" t="s">
        <v>1631</v>
      </c>
      <c r="C56" s="781"/>
      <c r="D56" s="781"/>
      <c r="E56" s="781"/>
      <c r="F56" s="781"/>
      <c r="G56" s="781"/>
      <c r="H56" s="782"/>
    </row>
    <row r="57" spans="1:14" ht="23.1" customHeight="1">
      <c r="A57" s="797" t="s">
        <v>366</v>
      </c>
      <c r="B57" s="785"/>
      <c r="C57" s="785"/>
      <c r="D57" s="994" t="s">
        <v>1632</v>
      </c>
      <c r="E57" s="994"/>
      <c r="F57" s="994"/>
      <c r="G57" s="994"/>
      <c r="H57" s="995"/>
    </row>
    <row r="58" spans="1:14" ht="30.9" customHeight="1">
      <c r="A58" s="824" t="s">
        <v>367</v>
      </c>
      <c r="B58" s="824"/>
      <c r="C58" s="824"/>
      <c r="D58" s="806" t="s">
        <v>1633</v>
      </c>
      <c r="E58" s="824"/>
      <c r="F58" s="824"/>
      <c r="G58" s="824"/>
      <c r="H58" s="824"/>
      <c r="I58" s="40"/>
    </row>
    <row r="59" spans="1:14" ht="37.5" customHeight="1">
      <c r="A59" s="773"/>
      <c r="B59" s="773"/>
      <c r="C59" s="773"/>
      <c r="D59" s="772" t="s">
        <v>1634</v>
      </c>
      <c r="E59" s="773"/>
      <c r="F59" s="773"/>
      <c r="G59" s="773"/>
      <c r="H59" s="773"/>
      <c r="I59" s="40"/>
    </row>
    <row r="60" spans="1:14" ht="10.35" customHeight="1">
      <c r="A60" s="502"/>
      <c r="B60" s="502"/>
      <c r="C60" s="502"/>
      <c r="D60" s="502"/>
      <c r="E60" s="502"/>
      <c r="F60" s="502"/>
      <c r="G60" s="502"/>
      <c r="H60" s="502"/>
    </row>
    <row r="61" spans="1:14" ht="15" customHeight="1">
      <c r="A61" s="494" t="s">
        <v>369</v>
      </c>
      <c r="B61" s="502"/>
      <c r="C61" s="502"/>
      <c r="D61" s="502"/>
      <c r="E61" s="502"/>
      <c r="F61" s="502"/>
      <c r="G61" s="502"/>
      <c r="H61" s="502"/>
    </row>
    <row r="62" spans="1:14" ht="21" customHeight="1">
      <c r="A62" s="807" t="s">
        <v>370</v>
      </c>
      <c r="B62" s="780"/>
      <c r="C62" s="792" t="s">
        <v>1486</v>
      </c>
      <c r="D62" s="790"/>
      <c r="E62" s="790"/>
      <c r="F62" s="790"/>
      <c r="G62" s="790"/>
      <c r="H62" s="790"/>
    </row>
    <row r="63" spans="1:14" ht="39" customHeight="1">
      <c r="A63" s="807"/>
      <c r="B63" s="780"/>
      <c r="C63" s="791" t="s">
        <v>1635</v>
      </c>
      <c r="D63" s="791"/>
      <c r="E63" s="791"/>
      <c r="F63" s="791"/>
      <c r="G63" s="791"/>
      <c r="H63" s="792"/>
    </row>
    <row r="64" spans="1:14" ht="39" customHeight="1">
      <c r="A64" s="807"/>
      <c r="B64" s="780"/>
      <c r="C64" s="791" t="s">
        <v>1488</v>
      </c>
      <c r="D64" s="791"/>
      <c r="E64" s="791"/>
      <c r="F64" s="791"/>
      <c r="G64" s="791"/>
      <c r="H64" s="792"/>
    </row>
    <row r="65" spans="1:8" ht="30" customHeight="1">
      <c r="A65" s="1094" t="s">
        <v>373</v>
      </c>
      <c r="B65" s="1095"/>
      <c r="C65" s="791" t="s">
        <v>1489</v>
      </c>
      <c r="D65" s="791"/>
      <c r="E65" s="791"/>
      <c r="F65" s="791"/>
      <c r="G65" s="791"/>
      <c r="H65" s="792"/>
    </row>
    <row r="66" spans="1:8" ht="36.75" customHeight="1">
      <c r="A66" s="1096"/>
      <c r="B66" s="1097"/>
      <c r="C66" s="791" t="s">
        <v>1490</v>
      </c>
      <c r="D66" s="791"/>
      <c r="E66" s="791"/>
      <c r="F66" s="791"/>
      <c r="G66" s="791"/>
      <c r="H66" s="792"/>
    </row>
    <row r="67" spans="1:8" ht="10.35" customHeight="1">
      <c r="A67" s="502"/>
      <c r="B67" s="502"/>
      <c r="C67" s="502"/>
      <c r="D67" s="502"/>
      <c r="E67" s="502"/>
      <c r="F67" s="502"/>
      <c r="G67" s="502"/>
      <c r="H67" s="502"/>
    </row>
    <row r="68" spans="1:8" ht="15" customHeight="1">
      <c r="A68" s="494" t="s">
        <v>375</v>
      </c>
      <c r="B68" s="494"/>
      <c r="C68" s="494"/>
      <c r="D68" s="494"/>
      <c r="E68" s="494"/>
      <c r="F68" s="494"/>
      <c r="G68" s="502"/>
      <c r="H68" s="502"/>
    </row>
    <row r="69" spans="1:8" ht="17.399999999999999" customHeight="1">
      <c r="A69" s="807" t="s">
        <v>376</v>
      </c>
      <c r="B69" s="807"/>
      <c r="C69" s="807"/>
      <c r="D69" s="807"/>
      <c r="E69" s="807"/>
      <c r="F69" s="807"/>
      <c r="G69" s="251">
        <v>3</v>
      </c>
      <c r="H69" s="465" t="s">
        <v>536</v>
      </c>
    </row>
    <row r="70" spans="1:8" ht="17.399999999999999" customHeight="1">
      <c r="A70" s="807" t="s">
        <v>378</v>
      </c>
      <c r="B70" s="807"/>
      <c r="C70" s="807"/>
      <c r="D70" s="807"/>
      <c r="E70" s="807"/>
      <c r="F70" s="807"/>
      <c r="G70" s="251">
        <v>1</v>
      </c>
      <c r="H70" s="465" t="s">
        <v>536</v>
      </c>
    </row>
    <row r="71" spans="1:8">
      <c r="A71" s="463"/>
      <c r="B71" s="463"/>
      <c r="C71" s="463"/>
      <c r="D71" s="463"/>
      <c r="E71" s="463"/>
      <c r="F71" s="463"/>
      <c r="G71" s="253"/>
      <c r="H71" s="465"/>
    </row>
    <row r="72" spans="1:8">
      <c r="A72" s="811" t="s">
        <v>379</v>
      </c>
      <c r="B72" s="811"/>
      <c r="C72" s="811"/>
      <c r="D72" s="811"/>
      <c r="E72" s="811"/>
      <c r="F72" s="811"/>
      <c r="G72" s="480"/>
      <c r="H72" s="253"/>
    </row>
    <row r="73" spans="1:8" ht="17.850000000000001" customHeight="1">
      <c r="A73" s="790" t="s">
        <v>380</v>
      </c>
      <c r="B73" s="790"/>
      <c r="C73" s="790"/>
      <c r="D73" s="790"/>
      <c r="E73" s="465">
        <f>SUM(E74:E79)</f>
        <v>51</v>
      </c>
      <c r="F73" s="465" t="s">
        <v>357</v>
      </c>
      <c r="G73" s="254">
        <f>E73/25</f>
        <v>2.04</v>
      </c>
      <c r="H73" s="465" t="s">
        <v>536</v>
      </c>
    </row>
    <row r="74" spans="1:8" ht="17.850000000000001" customHeight="1">
      <c r="A74" s="502" t="s">
        <v>12</v>
      </c>
      <c r="B74" s="807" t="s">
        <v>14</v>
      </c>
      <c r="C74" s="807"/>
      <c r="D74" s="807"/>
      <c r="E74" s="465">
        <v>20</v>
      </c>
      <c r="F74" s="465" t="s">
        <v>357</v>
      </c>
      <c r="G74" s="40"/>
      <c r="H74" s="471"/>
    </row>
    <row r="75" spans="1:8" ht="17.850000000000001" customHeight="1">
      <c r="A75" s="502"/>
      <c r="B75" s="807" t="s">
        <v>381</v>
      </c>
      <c r="C75" s="807"/>
      <c r="D75" s="807"/>
      <c r="E75" s="465">
        <v>25</v>
      </c>
      <c r="F75" s="465" t="s">
        <v>357</v>
      </c>
      <c r="G75" s="40"/>
      <c r="H75" s="471"/>
    </row>
    <row r="76" spans="1:8" ht="17.850000000000001" customHeight="1">
      <c r="A76" s="502"/>
      <c r="B76" s="807" t="s">
        <v>382</v>
      </c>
      <c r="C76" s="807"/>
      <c r="D76" s="807"/>
      <c r="E76" s="465">
        <v>3</v>
      </c>
      <c r="F76" s="465" t="s">
        <v>357</v>
      </c>
      <c r="G76" s="40"/>
      <c r="H76" s="471"/>
    </row>
    <row r="77" spans="1:8" ht="17.850000000000001" customHeight="1">
      <c r="A77" s="502"/>
      <c r="B77" s="807" t="s">
        <v>383</v>
      </c>
      <c r="C77" s="807"/>
      <c r="D77" s="807"/>
      <c r="E77" s="465">
        <v>0</v>
      </c>
      <c r="F77" s="465" t="s">
        <v>357</v>
      </c>
      <c r="G77" s="40"/>
      <c r="H77" s="471"/>
    </row>
    <row r="78" spans="1:8" ht="17.850000000000001" customHeight="1">
      <c r="A78" s="502"/>
      <c r="B78" s="807" t="s">
        <v>384</v>
      </c>
      <c r="C78" s="807"/>
      <c r="D78" s="807"/>
      <c r="E78" s="465">
        <v>0</v>
      </c>
      <c r="F78" s="465" t="s">
        <v>357</v>
      </c>
      <c r="G78" s="40"/>
      <c r="H78" s="471"/>
    </row>
    <row r="79" spans="1:8" ht="17.850000000000001" customHeight="1">
      <c r="A79" s="502"/>
      <c r="B79" s="807" t="s">
        <v>385</v>
      </c>
      <c r="C79" s="807"/>
      <c r="D79" s="807"/>
      <c r="E79" s="465">
        <v>3</v>
      </c>
      <c r="F79" s="465" t="s">
        <v>357</v>
      </c>
      <c r="G79" s="40"/>
      <c r="H79" s="471"/>
    </row>
    <row r="80" spans="1:8" ht="31.35" customHeight="1">
      <c r="A80" s="790" t="s">
        <v>386</v>
      </c>
      <c r="B80" s="790"/>
      <c r="C80" s="790"/>
      <c r="D80" s="790"/>
      <c r="E80" s="465">
        <v>0</v>
      </c>
      <c r="F80" s="465" t="s">
        <v>357</v>
      </c>
      <c r="G80" s="254">
        <v>0</v>
      </c>
      <c r="H80" s="465" t="s">
        <v>536</v>
      </c>
    </row>
    <row r="81" spans="1:10" ht="17.850000000000001" customHeight="1">
      <c r="A81" s="807" t="s">
        <v>387</v>
      </c>
      <c r="B81" s="807"/>
      <c r="C81" s="807"/>
      <c r="D81" s="807"/>
      <c r="E81" s="465">
        <f>G81*25</f>
        <v>49</v>
      </c>
      <c r="F81" s="465" t="s">
        <v>357</v>
      </c>
      <c r="G81" s="254">
        <f>D6-G80-G73</f>
        <v>1.96</v>
      </c>
      <c r="H81" s="465" t="s">
        <v>536</v>
      </c>
    </row>
    <row r="82" spans="1:10" ht="10.35" customHeight="1"/>
    <row r="84" spans="1:10">
      <c r="A84" s="45" t="s">
        <v>388</v>
      </c>
    </row>
    <row r="85" spans="1:10" ht="16.2">
      <c r="A85" s="45" t="s">
        <v>1491</v>
      </c>
      <c r="I85" s="206"/>
    </row>
    <row r="86" spans="1:10">
      <c r="A86" s="45" t="s">
        <v>390</v>
      </c>
    </row>
    <row r="88" spans="1:10" ht="14.1" customHeight="1">
      <c r="A88" s="814" t="s">
        <v>391</v>
      </c>
      <c r="B88" s="814"/>
      <c r="C88" s="814"/>
      <c r="D88" s="814"/>
      <c r="E88" s="814"/>
      <c r="F88" s="814"/>
      <c r="G88" s="814"/>
      <c r="H88" s="814"/>
      <c r="I88" s="217"/>
      <c r="J88" s="217"/>
    </row>
    <row r="89" spans="1:10">
      <c r="A89" s="814"/>
      <c r="B89" s="814"/>
      <c r="C89" s="814"/>
      <c r="D89" s="814"/>
      <c r="E89" s="814"/>
      <c r="F89" s="814"/>
      <c r="G89" s="814"/>
      <c r="H89" s="814"/>
      <c r="I89" s="217"/>
      <c r="J89" s="217"/>
    </row>
    <row r="90" spans="1:10">
      <c r="A90" s="40"/>
      <c r="B90" s="40"/>
      <c r="C90" s="40"/>
      <c r="D90" s="40"/>
      <c r="E90" s="40"/>
      <c r="F90" s="40"/>
      <c r="G90" s="40"/>
      <c r="H90" s="40"/>
      <c r="I90" s="217"/>
      <c r="J90" s="217"/>
    </row>
  </sheetData>
  <mergeCells count="87">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B27:F27"/>
    <mergeCell ref="A28:H28"/>
    <mergeCell ref="B29:F29"/>
    <mergeCell ref="B30:F30"/>
    <mergeCell ref="A32:H32"/>
    <mergeCell ref="B33:F33"/>
    <mergeCell ref="B34:F34"/>
    <mergeCell ref="B35:F35"/>
    <mergeCell ref="A38:F38"/>
    <mergeCell ref="B43:H43"/>
    <mergeCell ref="B44:H44"/>
    <mergeCell ref="B45:H45"/>
    <mergeCell ref="B46:H46"/>
    <mergeCell ref="A47:C47"/>
    <mergeCell ref="D47:H47"/>
    <mergeCell ref="A39:A46"/>
    <mergeCell ref="B39:H39"/>
    <mergeCell ref="B40:H40"/>
    <mergeCell ref="B41:H41"/>
    <mergeCell ref="B42:H42"/>
    <mergeCell ref="A48:C48"/>
    <mergeCell ref="D48:H48"/>
    <mergeCell ref="A49:F49"/>
    <mergeCell ref="A50:A56"/>
    <mergeCell ref="B50:H50"/>
    <mergeCell ref="B51:H51"/>
    <mergeCell ref="B52:H52"/>
    <mergeCell ref="B53:H53"/>
    <mergeCell ref="B54:H54"/>
    <mergeCell ref="B55:H55"/>
    <mergeCell ref="B56:H56"/>
    <mergeCell ref="A57:C57"/>
    <mergeCell ref="D57:H57"/>
    <mergeCell ref="A58:C59"/>
    <mergeCell ref="D58:H58"/>
    <mergeCell ref="D59:H59"/>
    <mergeCell ref="B75:D75"/>
    <mergeCell ref="A62:B64"/>
    <mergeCell ref="C62:H62"/>
    <mergeCell ref="C63:H63"/>
    <mergeCell ref="C64:H64"/>
    <mergeCell ref="A65:B66"/>
    <mergeCell ref="C65:H65"/>
    <mergeCell ref="C66:H66"/>
    <mergeCell ref="A69:F69"/>
    <mergeCell ref="A70:F70"/>
    <mergeCell ref="A72:F72"/>
    <mergeCell ref="A73:D73"/>
    <mergeCell ref="B74:D74"/>
    <mergeCell ref="A88:H89"/>
    <mergeCell ref="B76:D76"/>
    <mergeCell ref="B77:D77"/>
    <mergeCell ref="B78:D78"/>
    <mergeCell ref="B79:D79"/>
    <mergeCell ref="A80:D80"/>
    <mergeCell ref="A81:D81"/>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zoomScaleNormal="100" zoomScaleSheetLayoutView="100" workbookViewId="0"/>
  </sheetViews>
  <sheetFormatPr defaultColWidth="8.88671875" defaultRowHeight="13.8"/>
  <cols>
    <col min="1" max="1" width="5.5546875" style="1" customWidth="1"/>
    <col min="2" max="2" width="32" style="508" customWidth="1"/>
    <col min="3" max="3" width="7.44140625" style="1" customWidth="1"/>
    <col min="4" max="4" width="7.33203125" style="1" customWidth="1"/>
    <col min="5" max="5" width="7.44140625" style="1" customWidth="1"/>
    <col min="6" max="6" width="7.33203125" style="1" customWidth="1"/>
    <col min="7" max="7" width="7.109375" style="1" customWidth="1"/>
    <col min="8" max="8" width="9" style="1" customWidth="1"/>
    <col min="9" max="9" width="7.5546875" style="1" customWidth="1"/>
    <col min="10" max="10" width="8" style="1" customWidth="1"/>
    <col min="11" max="16384" width="8.88671875" style="1"/>
  </cols>
  <sheetData>
    <row r="1" spans="1:10" customFormat="1" ht="14.4">
      <c r="B1" s="507"/>
    </row>
    <row r="2" spans="1:10" ht="14.4">
      <c r="A2" s="2"/>
      <c r="C2" s="309"/>
      <c r="D2" s="309" t="s">
        <v>1</v>
      </c>
      <c r="E2" s="309"/>
    </row>
    <row r="3" spans="1:10">
      <c r="A3" s="270" t="s">
        <v>0</v>
      </c>
      <c r="B3" s="509"/>
      <c r="C3" s="4"/>
      <c r="D3" s="3"/>
      <c r="E3" s="3"/>
      <c r="F3" s="3"/>
      <c r="G3" s="3"/>
      <c r="H3" s="3"/>
      <c r="J3" s="5"/>
    </row>
    <row r="4" spans="1:10">
      <c r="A4" s="6" t="s">
        <v>2</v>
      </c>
      <c r="B4" s="510"/>
      <c r="C4" s="3"/>
      <c r="D4" s="8"/>
      <c r="E4" s="9"/>
      <c r="F4" s="3"/>
      <c r="G4" s="3"/>
      <c r="H4" s="3"/>
      <c r="I4" s="3"/>
      <c r="J4" s="3"/>
    </row>
    <row r="5" spans="1:10">
      <c r="A5" s="6" t="s">
        <v>3</v>
      </c>
      <c r="B5" s="510"/>
      <c r="C5" s="3"/>
      <c r="D5" s="8"/>
      <c r="E5" s="9"/>
      <c r="F5" s="3"/>
      <c r="G5" s="3"/>
      <c r="H5" s="3"/>
      <c r="I5" s="3"/>
      <c r="J5" s="3"/>
    </row>
    <row r="6" spans="1:10">
      <c r="A6" s="6" t="s">
        <v>4</v>
      </c>
      <c r="B6" s="510"/>
      <c r="C6" s="10"/>
      <c r="D6" s="8"/>
      <c r="E6" s="9"/>
      <c r="F6" s="3"/>
      <c r="G6" s="3"/>
      <c r="H6" s="3"/>
      <c r="I6" s="3"/>
      <c r="J6" s="3"/>
    </row>
    <row r="7" spans="1:10">
      <c r="A7" s="3"/>
      <c r="B7" s="4"/>
      <c r="C7" s="3"/>
      <c r="D7" s="3"/>
      <c r="E7" s="3"/>
      <c r="F7" s="3"/>
      <c r="G7" s="3"/>
      <c r="H7" s="5" t="s">
        <v>5</v>
      </c>
      <c r="I7" s="3"/>
      <c r="J7" s="5" t="s">
        <v>6</v>
      </c>
    </row>
    <row r="8" spans="1:10">
      <c r="A8" s="650" t="s">
        <v>7</v>
      </c>
      <c r="B8" s="653" t="s">
        <v>8</v>
      </c>
      <c r="C8" s="651" t="s">
        <v>9</v>
      </c>
      <c r="D8" s="652" t="s">
        <v>10</v>
      </c>
      <c r="E8" s="652" t="s">
        <v>11</v>
      </c>
      <c r="F8" s="641" t="s">
        <v>12</v>
      </c>
      <c r="G8" s="641"/>
      <c r="H8" s="641"/>
      <c r="I8" s="641"/>
      <c r="J8" s="656" t="s">
        <v>13</v>
      </c>
    </row>
    <row r="9" spans="1:10">
      <c r="A9" s="658"/>
      <c r="B9" s="659"/>
      <c r="C9" s="660"/>
      <c r="D9" s="652"/>
      <c r="E9" s="652"/>
      <c r="F9" s="652" t="s">
        <v>14</v>
      </c>
      <c r="G9" s="652" t="s">
        <v>15</v>
      </c>
      <c r="H9" s="641" t="s">
        <v>16</v>
      </c>
      <c r="I9" s="641"/>
      <c r="J9" s="656"/>
    </row>
    <row r="10" spans="1:10" ht="27.6">
      <c r="A10" s="658"/>
      <c r="B10" s="659"/>
      <c r="C10" s="660"/>
      <c r="D10" s="653"/>
      <c r="E10" s="653"/>
      <c r="F10" s="653"/>
      <c r="G10" s="653"/>
      <c r="H10" s="269" t="s">
        <v>17</v>
      </c>
      <c r="I10" s="269" t="s">
        <v>18</v>
      </c>
      <c r="J10" s="657"/>
    </row>
    <row r="11" spans="1:10">
      <c r="A11" s="647" t="s">
        <v>19</v>
      </c>
      <c r="B11" s="647"/>
      <c r="C11" s="647"/>
      <c r="D11" s="647"/>
      <c r="E11" s="647"/>
      <c r="F11" s="647"/>
      <c r="G11" s="647"/>
      <c r="H11" s="647"/>
      <c r="I11" s="647"/>
      <c r="J11" s="647"/>
    </row>
    <row r="12" spans="1:10">
      <c r="A12" s="12">
        <v>1</v>
      </c>
      <c r="B12" s="33" t="s">
        <v>20</v>
      </c>
      <c r="C12" s="14" t="s">
        <v>21</v>
      </c>
      <c r="D12" s="14" t="s">
        <v>22</v>
      </c>
      <c r="E12" s="14">
        <f>SUM(F12:I12)</f>
        <v>30</v>
      </c>
      <c r="F12" s="14">
        <v>0</v>
      </c>
      <c r="G12" s="14">
        <v>0</v>
      </c>
      <c r="H12" s="14">
        <v>30</v>
      </c>
      <c r="I12" s="14">
        <v>0</v>
      </c>
      <c r="J12" s="15" t="s">
        <v>23</v>
      </c>
    </row>
    <row r="13" spans="1:10">
      <c r="A13" s="274">
        <v>2</v>
      </c>
      <c r="B13" s="33" t="s">
        <v>24</v>
      </c>
      <c r="C13" s="14" t="s">
        <v>25</v>
      </c>
      <c r="D13" s="180">
        <v>6</v>
      </c>
      <c r="E13" s="14">
        <f t="shared" ref="E13:E20" si="0">SUM(F13:I13)</f>
        <v>45</v>
      </c>
      <c r="F13" s="14">
        <v>15</v>
      </c>
      <c r="G13" s="14">
        <v>0</v>
      </c>
      <c r="H13" s="14">
        <v>30</v>
      </c>
      <c r="I13" s="14">
        <v>0</v>
      </c>
      <c r="J13" s="15" t="s">
        <v>26</v>
      </c>
    </row>
    <row r="14" spans="1:10">
      <c r="A14" s="274">
        <v>3</v>
      </c>
      <c r="B14" s="33" t="s">
        <v>27</v>
      </c>
      <c r="C14" s="14" t="s">
        <v>25</v>
      </c>
      <c r="D14" s="180">
        <v>3</v>
      </c>
      <c r="E14" s="14">
        <f t="shared" si="0"/>
        <v>30</v>
      </c>
      <c r="F14" s="14">
        <v>15</v>
      </c>
      <c r="G14" s="14">
        <v>0</v>
      </c>
      <c r="H14" s="14">
        <v>0</v>
      </c>
      <c r="I14" s="14">
        <v>15</v>
      </c>
      <c r="J14" s="15" t="s">
        <v>28</v>
      </c>
    </row>
    <row r="15" spans="1:10">
      <c r="A15" s="274">
        <v>4</v>
      </c>
      <c r="B15" s="33" t="s">
        <v>29</v>
      </c>
      <c r="C15" s="14" t="s">
        <v>21</v>
      </c>
      <c r="D15" s="180">
        <v>3</v>
      </c>
      <c r="E15" s="14">
        <f t="shared" si="0"/>
        <v>30</v>
      </c>
      <c r="F15" s="14">
        <v>10</v>
      </c>
      <c r="G15" s="14">
        <v>0</v>
      </c>
      <c r="H15" s="14">
        <v>0</v>
      </c>
      <c r="I15" s="14">
        <v>20</v>
      </c>
      <c r="J15" s="15" t="s">
        <v>26</v>
      </c>
    </row>
    <row r="16" spans="1:10">
      <c r="A16" s="274">
        <v>5</v>
      </c>
      <c r="B16" s="33" t="s">
        <v>30</v>
      </c>
      <c r="C16" s="14" t="s">
        <v>31</v>
      </c>
      <c r="D16" s="180">
        <v>3</v>
      </c>
      <c r="E16" s="14">
        <f t="shared" si="0"/>
        <v>45</v>
      </c>
      <c r="F16" s="14">
        <v>20</v>
      </c>
      <c r="G16" s="14">
        <v>0</v>
      </c>
      <c r="H16" s="14">
        <v>10</v>
      </c>
      <c r="I16" s="14">
        <v>15</v>
      </c>
      <c r="J16" s="15" t="s">
        <v>26</v>
      </c>
    </row>
    <row r="17" spans="1:10">
      <c r="A17" s="274">
        <v>6</v>
      </c>
      <c r="B17" s="33" t="s">
        <v>32</v>
      </c>
      <c r="C17" s="14" t="s">
        <v>25</v>
      </c>
      <c r="D17" s="180">
        <v>3</v>
      </c>
      <c r="E17" s="14">
        <f t="shared" si="0"/>
        <v>45</v>
      </c>
      <c r="F17" s="14">
        <v>20</v>
      </c>
      <c r="G17" s="14">
        <v>0</v>
      </c>
      <c r="H17" s="14">
        <v>25</v>
      </c>
      <c r="I17" s="14">
        <v>0</v>
      </c>
      <c r="J17" s="15" t="s">
        <v>28</v>
      </c>
    </row>
    <row r="18" spans="1:10">
      <c r="A18" s="274">
        <v>7</v>
      </c>
      <c r="B18" s="33" t="s">
        <v>33</v>
      </c>
      <c r="C18" s="14" t="s">
        <v>25</v>
      </c>
      <c r="D18" s="180">
        <v>3</v>
      </c>
      <c r="E18" s="14">
        <f t="shared" si="0"/>
        <v>45</v>
      </c>
      <c r="F18" s="14">
        <v>20</v>
      </c>
      <c r="G18" s="14">
        <v>0</v>
      </c>
      <c r="H18" s="14">
        <v>25</v>
      </c>
      <c r="I18" s="14">
        <v>0</v>
      </c>
      <c r="J18" s="15" t="s">
        <v>28</v>
      </c>
    </row>
    <row r="19" spans="1:10">
      <c r="A19" s="274">
        <v>8</v>
      </c>
      <c r="B19" s="33" t="s">
        <v>34</v>
      </c>
      <c r="C19" s="14" t="s">
        <v>31</v>
      </c>
      <c r="D19" s="180">
        <v>4</v>
      </c>
      <c r="E19" s="14">
        <f t="shared" si="0"/>
        <v>60</v>
      </c>
      <c r="F19" s="14">
        <v>30</v>
      </c>
      <c r="G19" s="14">
        <v>0</v>
      </c>
      <c r="H19" s="14">
        <v>0</v>
      </c>
      <c r="I19" s="14">
        <v>30</v>
      </c>
      <c r="J19" s="15" t="s">
        <v>28</v>
      </c>
    </row>
    <row r="20" spans="1:10">
      <c r="A20" s="274">
        <v>9</v>
      </c>
      <c r="B20" s="33" t="s">
        <v>35</v>
      </c>
      <c r="C20" s="14" t="s">
        <v>25</v>
      </c>
      <c r="D20" s="180">
        <v>5</v>
      </c>
      <c r="E20" s="14">
        <f t="shared" si="0"/>
        <v>60</v>
      </c>
      <c r="F20" s="14">
        <v>15</v>
      </c>
      <c r="G20" s="14">
        <v>0</v>
      </c>
      <c r="H20" s="14">
        <v>0</v>
      </c>
      <c r="I20" s="14">
        <v>45</v>
      </c>
      <c r="J20" s="15" t="s">
        <v>26</v>
      </c>
    </row>
    <row r="21" spans="1:10">
      <c r="A21" s="17" t="s">
        <v>25</v>
      </c>
      <c r="B21" s="511" t="s">
        <v>36</v>
      </c>
      <c r="C21" s="18" t="s">
        <v>37</v>
      </c>
      <c r="D21" s="19">
        <f>SUM(D12:D20)</f>
        <v>30</v>
      </c>
      <c r="E21" s="19">
        <f t="shared" ref="E21:I21" si="1">SUM(E12:E20)</f>
        <v>390</v>
      </c>
      <c r="F21" s="19">
        <f t="shared" si="1"/>
        <v>145</v>
      </c>
      <c r="G21" s="19">
        <f t="shared" si="1"/>
        <v>0</v>
      </c>
      <c r="H21" s="19">
        <f t="shared" si="1"/>
        <v>120</v>
      </c>
      <c r="I21" s="19">
        <f t="shared" si="1"/>
        <v>125</v>
      </c>
      <c r="J21" s="20" t="s">
        <v>37</v>
      </c>
    </row>
    <row r="22" spans="1:10">
      <c r="A22" s="661" t="s">
        <v>38</v>
      </c>
      <c r="B22" s="661"/>
      <c r="C22" s="661"/>
      <c r="D22" s="661"/>
      <c r="E22" s="661"/>
      <c r="F22" s="661"/>
      <c r="G22" s="661"/>
      <c r="H22" s="661"/>
      <c r="I22" s="661"/>
      <c r="J22" s="661"/>
    </row>
    <row r="23" spans="1:10">
      <c r="A23" s="275"/>
      <c r="B23" s="510"/>
      <c r="C23" s="21" t="s">
        <v>37</v>
      </c>
      <c r="D23" s="181">
        <v>0</v>
      </c>
      <c r="E23" s="22">
        <v>0</v>
      </c>
      <c r="F23" s="21">
        <v>0</v>
      </c>
      <c r="G23" s="21">
        <v>0</v>
      </c>
      <c r="H23" s="23">
        <v>0</v>
      </c>
      <c r="I23" s="21">
        <v>0</v>
      </c>
      <c r="J23" s="23" t="s">
        <v>37</v>
      </c>
    </row>
    <row r="24" spans="1:10" ht="15.6">
      <c r="A24" s="24" t="s">
        <v>31</v>
      </c>
      <c r="B24" s="512" t="s">
        <v>39</v>
      </c>
      <c r="C24" s="18" t="s">
        <v>37</v>
      </c>
      <c r="D24" s="182">
        <v>0</v>
      </c>
      <c r="E24" s="19">
        <f t="shared" ref="E24:I24" si="2">SUM(E23:E23)</f>
        <v>0</v>
      </c>
      <c r="F24" s="19">
        <f t="shared" si="2"/>
        <v>0</v>
      </c>
      <c r="G24" s="19">
        <f t="shared" si="2"/>
        <v>0</v>
      </c>
      <c r="H24" s="19">
        <f t="shared" si="2"/>
        <v>0</v>
      </c>
      <c r="I24" s="19">
        <f t="shared" si="2"/>
        <v>0</v>
      </c>
      <c r="J24" s="20" t="s">
        <v>37</v>
      </c>
    </row>
    <row r="25" spans="1:10">
      <c r="A25" s="25" t="s">
        <v>40</v>
      </c>
      <c r="B25" s="513" t="s">
        <v>41</v>
      </c>
      <c r="C25" s="26" t="s">
        <v>37</v>
      </c>
      <c r="D25" s="183">
        <f t="shared" ref="D25:I25" si="3">+D21+D24</f>
        <v>30</v>
      </c>
      <c r="E25" s="27">
        <f t="shared" si="3"/>
        <v>390</v>
      </c>
      <c r="F25" s="27">
        <f t="shared" si="3"/>
        <v>145</v>
      </c>
      <c r="G25" s="27">
        <f t="shared" si="3"/>
        <v>0</v>
      </c>
      <c r="H25" s="27">
        <f t="shared" si="3"/>
        <v>120</v>
      </c>
      <c r="I25" s="27">
        <f t="shared" si="3"/>
        <v>125</v>
      </c>
      <c r="J25" s="28" t="s">
        <v>37</v>
      </c>
    </row>
    <row r="26" spans="1:10">
      <c r="A26" s="30"/>
      <c r="B26" s="514"/>
      <c r="C26" s="30"/>
      <c r="D26" s="31"/>
      <c r="E26" s="31"/>
      <c r="F26" s="31"/>
      <c r="G26" s="31"/>
      <c r="H26" s="31"/>
      <c r="I26" s="31"/>
      <c r="J26" s="31"/>
    </row>
    <row r="27" spans="1:10">
      <c r="A27" s="3"/>
      <c r="B27" s="4"/>
      <c r="C27" s="32"/>
      <c r="D27" s="3"/>
      <c r="E27" s="3"/>
      <c r="F27" s="3"/>
      <c r="G27" s="3"/>
      <c r="H27" s="3"/>
      <c r="I27" s="3"/>
      <c r="J27" s="3"/>
    </row>
    <row r="28" spans="1:10">
      <c r="A28" s="3"/>
      <c r="B28" s="4"/>
      <c r="C28" s="3"/>
      <c r="D28" s="3"/>
      <c r="E28" s="3"/>
      <c r="F28" s="3"/>
      <c r="G28" s="3"/>
      <c r="H28" s="5" t="s">
        <v>5</v>
      </c>
      <c r="I28" s="3"/>
      <c r="J28" s="5" t="s">
        <v>42</v>
      </c>
    </row>
    <row r="29" spans="1:10">
      <c r="A29" s="650" t="s">
        <v>7</v>
      </c>
      <c r="B29" s="653" t="s">
        <v>8</v>
      </c>
      <c r="C29" s="651" t="s">
        <v>9</v>
      </c>
      <c r="D29" s="652" t="s">
        <v>10</v>
      </c>
      <c r="E29" s="652" t="s">
        <v>11</v>
      </c>
      <c r="F29" s="641" t="s">
        <v>12</v>
      </c>
      <c r="G29" s="641"/>
      <c r="H29" s="641"/>
      <c r="I29" s="641"/>
      <c r="J29" s="656" t="s">
        <v>13</v>
      </c>
    </row>
    <row r="30" spans="1:10">
      <c r="A30" s="658"/>
      <c r="B30" s="659"/>
      <c r="C30" s="660"/>
      <c r="D30" s="652"/>
      <c r="E30" s="652"/>
      <c r="F30" s="652" t="s">
        <v>14</v>
      </c>
      <c r="G30" s="652" t="s">
        <v>15</v>
      </c>
      <c r="H30" s="641" t="s">
        <v>16</v>
      </c>
      <c r="I30" s="641"/>
      <c r="J30" s="656"/>
    </row>
    <row r="31" spans="1:10" ht="27.6">
      <c r="A31" s="662"/>
      <c r="B31" s="663"/>
      <c r="C31" s="664"/>
      <c r="D31" s="652"/>
      <c r="E31" s="652"/>
      <c r="F31" s="652"/>
      <c r="G31" s="652"/>
      <c r="H31" s="268" t="s">
        <v>17</v>
      </c>
      <c r="I31" s="268" t="s">
        <v>18</v>
      </c>
      <c r="J31" s="656"/>
    </row>
    <row r="32" spans="1:10">
      <c r="A32" s="647" t="s">
        <v>19</v>
      </c>
      <c r="B32" s="647"/>
      <c r="C32" s="647"/>
      <c r="D32" s="647"/>
      <c r="E32" s="647"/>
      <c r="F32" s="647"/>
      <c r="G32" s="647"/>
      <c r="H32" s="647"/>
      <c r="I32" s="647"/>
      <c r="J32" s="647"/>
    </row>
    <row r="33" spans="1:10">
      <c r="A33" s="274">
        <v>1</v>
      </c>
      <c r="B33" s="33" t="s">
        <v>20</v>
      </c>
      <c r="C33" s="14" t="s">
        <v>21</v>
      </c>
      <c r="D33" s="14" t="s">
        <v>22</v>
      </c>
      <c r="E33" s="14">
        <f>SUM(F33:I33)</f>
        <v>30</v>
      </c>
      <c r="F33" s="14">
        <v>0</v>
      </c>
      <c r="G33" s="14">
        <v>0</v>
      </c>
      <c r="H33" s="14">
        <v>30</v>
      </c>
      <c r="I33" s="14">
        <v>0</v>
      </c>
      <c r="J33" s="15" t="s">
        <v>23</v>
      </c>
    </row>
    <row r="34" spans="1:10">
      <c r="A34" s="274">
        <v>2</v>
      </c>
      <c r="B34" s="33" t="s">
        <v>43</v>
      </c>
      <c r="C34" s="14" t="s">
        <v>21</v>
      </c>
      <c r="D34" s="180">
        <v>2</v>
      </c>
      <c r="E34" s="14">
        <f t="shared" ref="E34:E41" si="4">SUM(F34:I34)</f>
        <v>30</v>
      </c>
      <c r="F34" s="14">
        <v>0</v>
      </c>
      <c r="G34" s="14">
        <v>0</v>
      </c>
      <c r="H34" s="14">
        <v>30</v>
      </c>
      <c r="I34" s="14">
        <v>0</v>
      </c>
      <c r="J34" s="15" t="s">
        <v>23</v>
      </c>
    </row>
    <row r="35" spans="1:10">
      <c r="A35" s="274">
        <v>3</v>
      </c>
      <c r="B35" s="33" t="s">
        <v>44</v>
      </c>
      <c r="C35" s="14" t="s">
        <v>25</v>
      </c>
      <c r="D35" s="180">
        <v>5</v>
      </c>
      <c r="E35" s="14">
        <f t="shared" si="4"/>
        <v>60</v>
      </c>
      <c r="F35" s="14">
        <v>15</v>
      </c>
      <c r="G35" s="14">
        <v>0</v>
      </c>
      <c r="H35" s="14">
        <v>15</v>
      </c>
      <c r="I35" s="14">
        <v>30</v>
      </c>
      <c r="J35" s="15" t="s">
        <v>28</v>
      </c>
    </row>
    <row r="36" spans="1:10">
      <c r="A36" s="274">
        <v>4</v>
      </c>
      <c r="B36" s="33" t="s">
        <v>45</v>
      </c>
      <c r="C36" s="14" t="s">
        <v>25</v>
      </c>
      <c r="D36" s="180">
        <v>2</v>
      </c>
      <c r="E36" s="14">
        <f t="shared" si="4"/>
        <v>30</v>
      </c>
      <c r="F36" s="14">
        <v>15</v>
      </c>
      <c r="G36" s="14">
        <v>0</v>
      </c>
      <c r="H36" s="14">
        <v>0</v>
      </c>
      <c r="I36" s="14">
        <v>15</v>
      </c>
      <c r="J36" s="15" t="s">
        <v>28</v>
      </c>
    </row>
    <row r="37" spans="1:10">
      <c r="A37" s="274">
        <v>5</v>
      </c>
      <c r="B37" s="33" t="s">
        <v>46</v>
      </c>
      <c r="C37" s="14" t="s">
        <v>31</v>
      </c>
      <c r="D37" s="180">
        <v>3</v>
      </c>
      <c r="E37" s="14">
        <f t="shared" si="4"/>
        <v>30</v>
      </c>
      <c r="F37" s="14">
        <v>15</v>
      </c>
      <c r="G37" s="14">
        <v>0</v>
      </c>
      <c r="H37" s="14">
        <v>0</v>
      </c>
      <c r="I37" s="14">
        <v>15</v>
      </c>
      <c r="J37" s="15" t="s">
        <v>26</v>
      </c>
    </row>
    <row r="38" spans="1:10" ht="27.6">
      <c r="A38" s="274">
        <v>6</v>
      </c>
      <c r="B38" s="33" t="s">
        <v>47</v>
      </c>
      <c r="C38" s="14" t="s">
        <v>31</v>
      </c>
      <c r="D38" s="180">
        <v>4</v>
      </c>
      <c r="E38" s="14">
        <f>SUM(F38:I38)</f>
        <v>50</v>
      </c>
      <c r="F38" s="14">
        <v>20</v>
      </c>
      <c r="G38" s="14">
        <v>0</v>
      </c>
      <c r="H38" s="14">
        <v>30</v>
      </c>
      <c r="I38" s="14">
        <v>0</v>
      </c>
      <c r="J38" s="15" t="s">
        <v>28</v>
      </c>
    </row>
    <row r="39" spans="1:10" ht="27.6">
      <c r="A39" s="274">
        <v>7</v>
      </c>
      <c r="B39" s="33" t="s">
        <v>48</v>
      </c>
      <c r="C39" s="14" t="s">
        <v>49</v>
      </c>
      <c r="D39" s="180">
        <v>5</v>
      </c>
      <c r="E39" s="14">
        <f t="shared" si="4"/>
        <v>60</v>
      </c>
      <c r="F39" s="14">
        <v>30</v>
      </c>
      <c r="G39" s="14">
        <v>0</v>
      </c>
      <c r="H39" s="14">
        <v>30</v>
      </c>
      <c r="I39" s="14">
        <v>0</v>
      </c>
      <c r="J39" s="15" t="s">
        <v>26</v>
      </c>
    </row>
    <row r="40" spans="1:10">
      <c r="A40" s="274">
        <v>8</v>
      </c>
      <c r="B40" s="33" t="s">
        <v>50</v>
      </c>
      <c r="C40" s="14" t="s">
        <v>31</v>
      </c>
      <c r="D40" s="180">
        <v>4</v>
      </c>
      <c r="E40" s="14">
        <f t="shared" si="4"/>
        <v>45</v>
      </c>
      <c r="F40" s="14">
        <v>20</v>
      </c>
      <c r="G40" s="14">
        <v>0</v>
      </c>
      <c r="H40" s="14">
        <v>25</v>
      </c>
      <c r="I40" s="14">
        <v>0</v>
      </c>
      <c r="J40" s="15" t="s">
        <v>26</v>
      </c>
    </row>
    <row r="41" spans="1:10">
      <c r="A41" s="274">
        <v>9</v>
      </c>
      <c r="B41" s="33" t="s">
        <v>51</v>
      </c>
      <c r="C41" s="14" t="s">
        <v>31</v>
      </c>
      <c r="D41" s="180">
        <v>5</v>
      </c>
      <c r="E41" s="14">
        <f t="shared" si="4"/>
        <v>60</v>
      </c>
      <c r="F41" s="14">
        <v>30</v>
      </c>
      <c r="G41" s="14">
        <v>0</v>
      </c>
      <c r="H41" s="14">
        <v>0</v>
      </c>
      <c r="I41" s="14">
        <v>30</v>
      </c>
      <c r="J41" s="15" t="s">
        <v>28</v>
      </c>
    </row>
    <row r="42" spans="1:10">
      <c r="A42" s="17" t="s">
        <v>25</v>
      </c>
      <c r="B42" s="511" t="s">
        <v>36</v>
      </c>
      <c r="C42" s="18" t="s">
        <v>37</v>
      </c>
      <c r="D42" s="182">
        <f>SUM(D33:D41)</f>
        <v>30</v>
      </c>
      <c r="E42" s="19">
        <f t="shared" ref="E42:I42" si="5">SUM(E33:E41)</f>
        <v>395</v>
      </c>
      <c r="F42" s="19">
        <f t="shared" si="5"/>
        <v>145</v>
      </c>
      <c r="G42" s="19">
        <f t="shared" si="5"/>
        <v>0</v>
      </c>
      <c r="H42" s="19">
        <f t="shared" si="5"/>
        <v>160</v>
      </c>
      <c r="I42" s="19">
        <f t="shared" si="5"/>
        <v>90</v>
      </c>
      <c r="J42" s="20" t="s">
        <v>37</v>
      </c>
    </row>
    <row r="43" spans="1:10">
      <c r="A43" s="661" t="s">
        <v>38</v>
      </c>
      <c r="B43" s="661"/>
      <c r="C43" s="661"/>
      <c r="D43" s="661"/>
      <c r="E43" s="661"/>
      <c r="F43" s="661"/>
      <c r="G43" s="661"/>
      <c r="H43" s="661"/>
      <c r="I43" s="661"/>
      <c r="J43" s="661"/>
    </row>
    <row r="44" spans="1:10">
      <c r="A44" s="275"/>
      <c r="B44" s="510"/>
      <c r="C44" s="21" t="s">
        <v>37</v>
      </c>
      <c r="D44" s="184">
        <v>0</v>
      </c>
      <c r="E44" s="21">
        <v>0</v>
      </c>
      <c r="F44" s="21">
        <v>0</v>
      </c>
      <c r="G44" s="21">
        <v>0</v>
      </c>
      <c r="H44" s="21">
        <v>0</v>
      </c>
      <c r="I44" s="21">
        <v>0</v>
      </c>
      <c r="J44" s="22" t="s">
        <v>37</v>
      </c>
    </row>
    <row r="45" spans="1:10" ht="15.6">
      <c r="A45" s="24" t="s">
        <v>31</v>
      </c>
      <c r="B45" s="512" t="s">
        <v>39</v>
      </c>
      <c r="C45" s="18" t="s">
        <v>37</v>
      </c>
      <c r="D45" s="182">
        <f t="shared" ref="D45:I45" si="6">SUM(D44:D44)</f>
        <v>0</v>
      </c>
      <c r="E45" s="19">
        <f t="shared" si="6"/>
        <v>0</v>
      </c>
      <c r="F45" s="19">
        <f t="shared" si="6"/>
        <v>0</v>
      </c>
      <c r="G45" s="19">
        <f t="shared" si="6"/>
        <v>0</v>
      </c>
      <c r="H45" s="19">
        <f t="shared" si="6"/>
        <v>0</v>
      </c>
      <c r="I45" s="19">
        <f t="shared" si="6"/>
        <v>0</v>
      </c>
      <c r="J45" s="20" t="s">
        <v>37</v>
      </c>
    </row>
    <row r="46" spans="1:10">
      <c r="A46" s="25" t="s">
        <v>40</v>
      </c>
      <c r="B46" s="513" t="s">
        <v>41</v>
      </c>
      <c r="C46" s="26" t="s">
        <v>37</v>
      </c>
      <c r="D46" s="183">
        <f t="shared" ref="D46:I46" si="7">+D42+D45</f>
        <v>30</v>
      </c>
      <c r="E46" s="27">
        <f t="shared" si="7"/>
        <v>395</v>
      </c>
      <c r="F46" s="27">
        <f t="shared" si="7"/>
        <v>145</v>
      </c>
      <c r="G46" s="27">
        <f t="shared" si="7"/>
        <v>0</v>
      </c>
      <c r="H46" s="27">
        <f t="shared" si="7"/>
        <v>160</v>
      </c>
      <c r="I46" s="27">
        <f t="shared" si="7"/>
        <v>90</v>
      </c>
      <c r="J46" s="28" t="s">
        <v>37</v>
      </c>
    </row>
    <row r="47" spans="1:10">
      <c r="A47" s="3"/>
      <c r="B47" s="4"/>
      <c r="C47" s="32"/>
      <c r="D47" s="3"/>
      <c r="E47" s="3"/>
      <c r="F47" s="3"/>
      <c r="G47" s="3"/>
      <c r="H47" s="3"/>
      <c r="I47" s="3"/>
      <c r="J47" s="3"/>
    </row>
    <row r="48" spans="1:10">
      <c r="A48" s="3"/>
      <c r="B48" s="4"/>
      <c r="C48" s="32"/>
      <c r="D48" s="3"/>
      <c r="E48" s="3"/>
      <c r="F48" s="3"/>
      <c r="G48" s="3"/>
      <c r="H48" s="3"/>
      <c r="I48" s="3"/>
      <c r="J48" s="3"/>
    </row>
    <row r="49" spans="1:10">
      <c r="A49" s="3"/>
      <c r="B49" s="4"/>
      <c r="C49" s="3"/>
      <c r="D49" s="3"/>
      <c r="E49" s="3"/>
      <c r="F49" s="3"/>
      <c r="G49" s="3"/>
      <c r="H49" s="5" t="s">
        <v>52</v>
      </c>
      <c r="I49" s="3"/>
      <c r="J49" s="5" t="s">
        <v>53</v>
      </c>
    </row>
    <row r="50" spans="1:10">
      <c r="A50" s="650" t="s">
        <v>7</v>
      </c>
      <c r="B50" s="653" t="s">
        <v>8</v>
      </c>
      <c r="C50" s="651" t="s">
        <v>9</v>
      </c>
      <c r="D50" s="652" t="s">
        <v>10</v>
      </c>
      <c r="E50" s="652" t="s">
        <v>11</v>
      </c>
      <c r="F50" s="641" t="s">
        <v>12</v>
      </c>
      <c r="G50" s="641"/>
      <c r="H50" s="641"/>
      <c r="I50" s="641"/>
      <c r="J50" s="656" t="s">
        <v>13</v>
      </c>
    </row>
    <row r="51" spans="1:10">
      <c r="A51" s="658"/>
      <c r="B51" s="659"/>
      <c r="C51" s="660"/>
      <c r="D51" s="652"/>
      <c r="E51" s="652"/>
      <c r="F51" s="652" t="s">
        <v>14</v>
      </c>
      <c r="G51" s="652" t="s">
        <v>15</v>
      </c>
      <c r="H51" s="641" t="s">
        <v>16</v>
      </c>
      <c r="I51" s="641"/>
      <c r="J51" s="656"/>
    </row>
    <row r="52" spans="1:10" ht="27.6">
      <c r="A52" s="658"/>
      <c r="B52" s="659"/>
      <c r="C52" s="660"/>
      <c r="D52" s="653"/>
      <c r="E52" s="653"/>
      <c r="F52" s="653"/>
      <c r="G52" s="653"/>
      <c r="H52" s="269" t="s">
        <v>17</v>
      </c>
      <c r="I52" s="269" t="s">
        <v>18</v>
      </c>
      <c r="J52" s="657"/>
    </row>
    <row r="53" spans="1:10">
      <c r="A53" s="647" t="s">
        <v>19</v>
      </c>
      <c r="B53" s="647"/>
      <c r="C53" s="647"/>
      <c r="D53" s="647"/>
      <c r="E53" s="647"/>
      <c r="F53" s="647"/>
      <c r="G53" s="647"/>
      <c r="H53" s="647"/>
      <c r="I53" s="647"/>
      <c r="J53" s="647"/>
    </row>
    <row r="54" spans="1:10">
      <c r="A54" s="274">
        <v>1</v>
      </c>
      <c r="B54" s="33" t="s">
        <v>43</v>
      </c>
      <c r="C54" s="14" t="s">
        <v>21</v>
      </c>
      <c r="D54" s="180">
        <v>2</v>
      </c>
      <c r="E54" s="14">
        <f t="shared" ref="E54:E61" si="8">SUM(F54:I54)</f>
        <v>30</v>
      </c>
      <c r="F54" s="14">
        <v>0</v>
      </c>
      <c r="G54" s="14">
        <v>0</v>
      </c>
      <c r="H54" s="14">
        <v>30</v>
      </c>
      <c r="I54" s="14">
        <v>0</v>
      </c>
      <c r="J54" s="15" t="s">
        <v>54</v>
      </c>
    </row>
    <row r="55" spans="1:10">
      <c r="A55" s="274">
        <v>2</v>
      </c>
      <c r="B55" s="33" t="s">
        <v>55</v>
      </c>
      <c r="C55" s="14" t="s">
        <v>31</v>
      </c>
      <c r="D55" s="180">
        <v>4</v>
      </c>
      <c r="E55" s="14">
        <f t="shared" si="8"/>
        <v>45</v>
      </c>
      <c r="F55" s="14">
        <v>20</v>
      </c>
      <c r="G55" s="14">
        <v>0</v>
      </c>
      <c r="H55" s="14">
        <v>0</v>
      </c>
      <c r="I55" s="14">
        <v>25</v>
      </c>
      <c r="J55" s="15" t="s">
        <v>28</v>
      </c>
    </row>
    <row r="56" spans="1:10">
      <c r="A56" s="274">
        <v>3</v>
      </c>
      <c r="B56" s="33" t="s">
        <v>56</v>
      </c>
      <c r="C56" s="14" t="s">
        <v>25</v>
      </c>
      <c r="D56" s="180">
        <v>4</v>
      </c>
      <c r="E56" s="14">
        <f t="shared" si="8"/>
        <v>45</v>
      </c>
      <c r="F56" s="14">
        <v>20</v>
      </c>
      <c r="G56" s="14">
        <v>0</v>
      </c>
      <c r="H56" s="14">
        <v>0</v>
      </c>
      <c r="I56" s="14">
        <v>25</v>
      </c>
      <c r="J56" s="15" t="s">
        <v>28</v>
      </c>
    </row>
    <row r="57" spans="1:10">
      <c r="A57" s="274">
        <v>4</v>
      </c>
      <c r="B57" s="33" t="s">
        <v>57</v>
      </c>
      <c r="C57" s="14" t="s">
        <v>31</v>
      </c>
      <c r="D57" s="180">
        <v>5</v>
      </c>
      <c r="E57" s="14">
        <f t="shared" si="8"/>
        <v>60</v>
      </c>
      <c r="F57" s="14">
        <v>30</v>
      </c>
      <c r="G57" s="14">
        <v>0</v>
      </c>
      <c r="H57" s="14">
        <v>0</v>
      </c>
      <c r="I57" s="14">
        <v>30</v>
      </c>
      <c r="J57" s="15" t="s">
        <v>28</v>
      </c>
    </row>
    <row r="58" spans="1:10">
      <c r="A58" s="274">
        <v>5</v>
      </c>
      <c r="B58" s="33" t="s">
        <v>58</v>
      </c>
      <c r="C58" s="14" t="s">
        <v>31</v>
      </c>
      <c r="D58" s="180">
        <v>3</v>
      </c>
      <c r="E58" s="14">
        <f t="shared" si="8"/>
        <v>45</v>
      </c>
      <c r="F58" s="14">
        <v>15</v>
      </c>
      <c r="G58" s="14">
        <v>0</v>
      </c>
      <c r="H58" s="14">
        <v>0</v>
      </c>
      <c r="I58" s="14">
        <v>30</v>
      </c>
      <c r="J58" s="15" t="s">
        <v>26</v>
      </c>
    </row>
    <row r="59" spans="1:10">
      <c r="A59" s="274">
        <v>6</v>
      </c>
      <c r="B59" s="33" t="s">
        <v>59</v>
      </c>
      <c r="C59" s="14" t="s">
        <v>49</v>
      </c>
      <c r="D59" s="180">
        <v>3</v>
      </c>
      <c r="E59" s="14">
        <f>SUM(F59:I59)</f>
        <v>30</v>
      </c>
      <c r="F59" s="14">
        <v>15</v>
      </c>
      <c r="G59" s="14">
        <v>0</v>
      </c>
      <c r="H59" s="14">
        <v>0</v>
      </c>
      <c r="I59" s="14">
        <v>15</v>
      </c>
      <c r="J59" s="15" t="s">
        <v>26</v>
      </c>
    </row>
    <row r="60" spans="1:10">
      <c r="A60" s="274">
        <v>7</v>
      </c>
      <c r="B60" s="33" t="s">
        <v>60</v>
      </c>
      <c r="C60" s="14" t="s">
        <v>25</v>
      </c>
      <c r="D60" s="180">
        <v>3</v>
      </c>
      <c r="E60" s="14">
        <f t="shared" si="8"/>
        <v>30</v>
      </c>
      <c r="F60" s="14">
        <v>15</v>
      </c>
      <c r="G60" s="14">
        <v>0</v>
      </c>
      <c r="H60" s="14">
        <v>0</v>
      </c>
      <c r="I60" s="14">
        <v>15</v>
      </c>
      <c r="J60" s="15" t="s">
        <v>26</v>
      </c>
    </row>
    <row r="61" spans="1:10">
      <c r="A61" s="274">
        <v>8</v>
      </c>
      <c r="B61" s="33" t="s">
        <v>61</v>
      </c>
      <c r="C61" s="14" t="s">
        <v>31</v>
      </c>
      <c r="D61" s="180">
        <v>5</v>
      </c>
      <c r="E61" s="14">
        <f t="shared" si="8"/>
        <v>60</v>
      </c>
      <c r="F61" s="14">
        <v>30</v>
      </c>
      <c r="G61" s="14">
        <v>0</v>
      </c>
      <c r="H61" s="14">
        <v>0</v>
      </c>
      <c r="I61" s="14">
        <v>30</v>
      </c>
      <c r="J61" s="15" t="s">
        <v>28</v>
      </c>
    </row>
    <row r="62" spans="1:10">
      <c r="A62" s="17" t="s">
        <v>25</v>
      </c>
      <c r="B62" s="511" t="s">
        <v>36</v>
      </c>
      <c r="C62" s="18" t="s">
        <v>37</v>
      </c>
      <c r="D62" s="182">
        <f t="shared" ref="D62:I62" si="9">SUM(D54:D61)</f>
        <v>29</v>
      </c>
      <c r="E62" s="19">
        <f t="shared" si="9"/>
        <v>345</v>
      </c>
      <c r="F62" s="19">
        <f t="shared" si="9"/>
        <v>145</v>
      </c>
      <c r="G62" s="19">
        <f t="shared" si="9"/>
        <v>0</v>
      </c>
      <c r="H62" s="19">
        <f t="shared" si="9"/>
        <v>30</v>
      </c>
      <c r="I62" s="19">
        <f t="shared" si="9"/>
        <v>170</v>
      </c>
      <c r="J62" s="20" t="s">
        <v>37</v>
      </c>
    </row>
    <row r="63" spans="1:10">
      <c r="A63" s="647" t="s">
        <v>38</v>
      </c>
      <c r="B63" s="647"/>
      <c r="C63" s="647"/>
      <c r="D63" s="647"/>
      <c r="E63" s="647"/>
      <c r="F63" s="647"/>
      <c r="G63" s="647"/>
      <c r="H63" s="647"/>
      <c r="I63" s="647"/>
      <c r="J63" s="647"/>
    </row>
    <row r="64" spans="1:10">
      <c r="A64" s="271">
        <v>1</v>
      </c>
      <c r="B64" s="35" t="s">
        <v>62</v>
      </c>
      <c r="C64" s="14" t="s">
        <v>49</v>
      </c>
      <c r="D64" s="180">
        <v>1</v>
      </c>
      <c r="E64" s="14">
        <f t="shared" ref="E64" si="10">SUM(F64:I64)</f>
        <v>18</v>
      </c>
      <c r="F64" s="14">
        <v>9</v>
      </c>
      <c r="G64" s="14">
        <v>0</v>
      </c>
      <c r="H64" s="14">
        <v>9</v>
      </c>
      <c r="I64" s="14">
        <v>0</v>
      </c>
      <c r="J64" s="15" t="s">
        <v>26</v>
      </c>
    </row>
    <row r="65" spans="1:10" ht="15.6">
      <c r="A65" s="24" t="s">
        <v>31</v>
      </c>
      <c r="B65" s="512" t="s">
        <v>39</v>
      </c>
      <c r="C65" s="18" t="s">
        <v>37</v>
      </c>
      <c r="D65" s="182">
        <f>D64</f>
        <v>1</v>
      </c>
      <c r="E65" s="19">
        <f t="shared" ref="E65:I65" si="11">E64</f>
        <v>18</v>
      </c>
      <c r="F65" s="19">
        <f t="shared" si="11"/>
        <v>9</v>
      </c>
      <c r="G65" s="19">
        <f t="shared" si="11"/>
        <v>0</v>
      </c>
      <c r="H65" s="19">
        <f t="shared" si="11"/>
        <v>9</v>
      </c>
      <c r="I65" s="19">
        <f t="shared" si="11"/>
        <v>0</v>
      </c>
      <c r="J65" s="20" t="s">
        <v>37</v>
      </c>
    </row>
    <row r="66" spans="1:10">
      <c r="A66" s="25" t="s">
        <v>40</v>
      </c>
      <c r="B66" s="513" t="s">
        <v>41</v>
      </c>
      <c r="C66" s="26" t="s">
        <v>37</v>
      </c>
      <c r="D66" s="183">
        <f t="shared" ref="D66:I66" si="12">+D62+D65</f>
        <v>30</v>
      </c>
      <c r="E66" s="27">
        <f t="shared" si="12"/>
        <v>363</v>
      </c>
      <c r="F66" s="27">
        <f t="shared" si="12"/>
        <v>154</v>
      </c>
      <c r="G66" s="27">
        <f t="shared" si="12"/>
        <v>0</v>
      </c>
      <c r="H66" s="27">
        <f t="shared" si="12"/>
        <v>39</v>
      </c>
      <c r="I66" s="27">
        <f t="shared" si="12"/>
        <v>170</v>
      </c>
      <c r="J66" s="28" t="s">
        <v>37</v>
      </c>
    </row>
    <row r="67" spans="1:10">
      <c r="A67" s="3"/>
      <c r="B67" s="4"/>
      <c r="C67" s="32"/>
      <c r="D67" s="3"/>
      <c r="E67" s="3"/>
      <c r="F67" s="3"/>
      <c r="G67" s="3"/>
      <c r="H67" s="3"/>
      <c r="I67" s="3"/>
      <c r="J67" s="3"/>
    </row>
    <row r="68" spans="1:10">
      <c r="A68" s="3"/>
      <c r="B68" s="4"/>
      <c r="C68" s="32"/>
      <c r="D68" s="3"/>
      <c r="E68" s="3"/>
      <c r="F68" s="3"/>
      <c r="G68" s="3"/>
      <c r="H68" s="3"/>
      <c r="I68" s="3"/>
      <c r="J68" s="3"/>
    </row>
    <row r="69" spans="1:10">
      <c r="A69" s="3"/>
      <c r="B69" s="4"/>
      <c r="C69" s="3"/>
      <c r="D69" s="3"/>
      <c r="E69" s="3"/>
      <c r="F69" s="3"/>
      <c r="G69" s="3"/>
      <c r="H69" s="5" t="s">
        <v>52</v>
      </c>
      <c r="I69" s="3"/>
      <c r="J69" s="5" t="s">
        <v>63</v>
      </c>
    </row>
    <row r="70" spans="1:10">
      <c r="A70" s="650" t="s">
        <v>7</v>
      </c>
      <c r="B70" s="653" t="s">
        <v>8</v>
      </c>
      <c r="C70" s="651" t="s">
        <v>9</v>
      </c>
      <c r="D70" s="652" t="s">
        <v>10</v>
      </c>
      <c r="E70" s="652" t="s">
        <v>11</v>
      </c>
      <c r="F70" s="641" t="s">
        <v>12</v>
      </c>
      <c r="G70" s="641"/>
      <c r="H70" s="641"/>
      <c r="I70" s="641"/>
      <c r="J70" s="656" t="s">
        <v>13</v>
      </c>
    </row>
    <row r="71" spans="1:10">
      <c r="A71" s="658"/>
      <c r="B71" s="659"/>
      <c r="C71" s="660"/>
      <c r="D71" s="652"/>
      <c r="E71" s="652"/>
      <c r="F71" s="652" t="s">
        <v>14</v>
      </c>
      <c r="G71" s="652" t="s">
        <v>15</v>
      </c>
      <c r="H71" s="641" t="s">
        <v>16</v>
      </c>
      <c r="I71" s="641"/>
      <c r="J71" s="656"/>
    </row>
    <row r="72" spans="1:10" ht="27.6">
      <c r="A72" s="658"/>
      <c r="B72" s="659"/>
      <c r="C72" s="660"/>
      <c r="D72" s="653"/>
      <c r="E72" s="653"/>
      <c r="F72" s="653"/>
      <c r="G72" s="653"/>
      <c r="H72" s="269" t="s">
        <v>17</v>
      </c>
      <c r="I72" s="269" t="s">
        <v>18</v>
      </c>
      <c r="J72" s="657"/>
    </row>
    <row r="73" spans="1:10">
      <c r="A73" s="647" t="s">
        <v>19</v>
      </c>
      <c r="B73" s="647"/>
      <c r="C73" s="647"/>
      <c r="D73" s="647"/>
      <c r="E73" s="647"/>
      <c r="F73" s="647"/>
      <c r="G73" s="647"/>
      <c r="H73" s="647"/>
      <c r="I73" s="647"/>
      <c r="J73" s="647"/>
    </row>
    <row r="74" spans="1:10">
      <c r="A74" s="274">
        <v>1</v>
      </c>
      <c r="B74" s="33" t="s">
        <v>43</v>
      </c>
      <c r="C74" s="14" t="s">
        <v>21</v>
      </c>
      <c r="D74" s="185">
        <v>2</v>
      </c>
      <c r="E74" s="14">
        <f t="shared" ref="E74:E82" si="13">SUM(F74:I74)</f>
        <v>30</v>
      </c>
      <c r="F74" s="14">
        <v>0</v>
      </c>
      <c r="G74" s="14">
        <v>0</v>
      </c>
      <c r="H74" s="14">
        <v>30</v>
      </c>
      <c r="I74" s="15">
        <v>0</v>
      </c>
      <c r="J74" s="15" t="s">
        <v>54</v>
      </c>
    </row>
    <row r="75" spans="1:10">
      <c r="A75" s="274">
        <v>2</v>
      </c>
      <c r="B75" s="33" t="s">
        <v>64</v>
      </c>
      <c r="C75" s="14" t="s">
        <v>31</v>
      </c>
      <c r="D75" s="185">
        <v>3</v>
      </c>
      <c r="E75" s="14">
        <f>SUM(F75:I75)</f>
        <v>45</v>
      </c>
      <c r="F75" s="14">
        <v>15</v>
      </c>
      <c r="G75" s="14">
        <v>0</v>
      </c>
      <c r="H75" s="14">
        <v>0</v>
      </c>
      <c r="I75" s="14">
        <v>30</v>
      </c>
      <c r="J75" s="15" t="s">
        <v>26</v>
      </c>
    </row>
    <row r="76" spans="1:10">
      <c r="A76" s="274">
        <v>3</v>
      </c>
      <c r="B76" s="33" t="s">
        <v>65</v>
      </c>
      <c r="C76" s="14" t="s">
        <v>31</v>
      </c>
      <c r="D76" s="185">
        <v>3</v>
      </c>
      <c r="E76" s="14">
        <f>SUM(F76:I76)</f>
        <v>30</v>
      </c>
      <c r="F76" s="14">
        <v>15</v>
      </c>
      <c r="G76" s="14">
        <v>0</v>
      </c>
      <c r="H76" s="14">
        <v>0</v>
      </c>
      <c r="I76" s="14">
        <v>15</v>
      </c>
      <c r="J76" s="15" t="s">
        <v>26</v>
      </c>
    </row>
    <row r="77" spans="1:10">
      <c r="A77" s="274">
        <v>4</v>
      </c>
      <c r="B77" s="33" t="s">
        <v>66</v>
      </c>
      <c r="C77" s="14" t="s">
        <v>25</v>
      </c>
      <c r="D77" s="185">
        <v>3</v>
      </c>
      <c r="E77" s="14">
        <f t="shared" si="13"/>
        <v>45</v>
      </c>
      <c r="F77" s="14">
        <v>15</v>
      </c>
      <c r="G77" s="14">
        <v>0</v>
      </c>
      <c r="H77" s="14">
        <v>0</v>
      </c>
      <c r="I77" s="14">
        <v>30</v>
      </c>
      <c r="J77" s="15" t="s">
        <v>26</v>
      </c>
    </row>
    <row r="78" spans="1:10">
      <c r="A78" s="274">
        <v>5</v>
      </c>
      <c r="B78" s="33" t="s">
        <v>67</v>
      </c>
      <c r="C78" s="14" t="s">
        <v>31</v>
      </c>
      <c r="D78" s="185">
        <v>7</v>
      </c>
      <c r="E78" s="14">
        <f t="shared" si="13"/>
        <v>90</v>
      </c>
      <c r="F78" s="14">
        <v>45</v>
      </c>
      <c r="G78" s="14">
        <v>0</v>
      </c>
      <c r="H78" s="14">
        <v>15</v>
      </c>
      <c r="I78" s="14">
        <v>30</v>
      </c>
      <c r="J78" s="15" t="s">
        <v>28</v>
      </c>
    </row>
    <row r="79" spans="1:10">
      <c r="A79" s="274">
        <v>6</v>
      </c>
      <c r="B79" s="515" t="s">
        <v>68</v>
      </c>
      <c r="C79" s="14" t="s">
        <v>31</v>
      </c>
      <c r="D79" s="185">
        <v>3</v>
      </c>
      <c r="E79" s="14">
        <f t="shared" si="13"/>
        <v>45</v>
      </c>
      <c r="F79" s="14">
        <v>20</v>
      </c>
      <c r="G79" s="14">
        <v>0</v>
      </c>
      <c r="H79" s="14">
        <v>0</v>
      </c>
      <c r="I79" s="14">
        <v>25</v>
      </c>
      <c r="J79" s="15" t="s">
        <v>28</v>
      </c>
    </row>
    <row r="80" spans="1:10">
      <c r="A80" s="274">
        <v>7</v>
      </c>
      <c r="B80" s="33" t="s">
        <v>69</v>
      </c>
      <c r="C80" s="14" t="s">
        <v>31</v>
      </c>
      <c r="D80" s="185">
        <v>3</v>
      </c>
      <c r="E80" s="14">
        <f t="shared" si="13"/>
        <v>45</v>
      </c>
      <c r="F80" s="14">
        <v>20</v>
      </c>
      <c r="G80" s="14">
        <v>0</v>
      </c>
      <c r="H80" s="14">
        <v>0</v>
      </c>
      <c r="I80" s="14">
        <v>25</v>
      </c>
      <c r="J80" s="15" t="s">
        <v>26</v>
      </c>
    </row>
    <row r="81" spans="1:10">
      <c r="A81" s="274">
        <v>8</v>
      </c>
      <c r="B81" s="33" t="s">
        <v>70</v>
      </c>
      <c r="C81" s="14" t="s">
        <v>31</v>
      </c>
      <c r="D81" s="185">
        <v>3</v>
      </c>
      <c r="E81" s="14">
        <f t="shared" si="13"/>
        <v>37</v>
      </c>
      <c r="F81" s="14">
        <v>12</v>
      </c>
      <c r="G81" s="14">
        <v>0</v>
      </c>
      <c r="H81" s="14">
        <v>0</v>
      </c>
      <c r="I81" s="14">
        <v>25</v>
      </c>
      <c r="J81" s="15" t="s">
        <v>26</v>
      </c>
    </row>
    <row r="82" spans="1:10">
      <c r="A82" s="274">
        <v>9</v>
      </c>
      <c r="B82" s="33" t="s">
        <v>71</v>
      </c>
      <c r="C82" s="14" t="s">
        <v>21</v>
      </c>
      <c r="D82" s="185">
        <v>3</v>
      </c>
      <c r="E82" s="14">
        <f t="shared" si="13"/>
        <v>45</v>
      </c>
      <c r="F82" s="14">
        <v>15</v>
      </c>
      <c r="G82" s="14">
        <v>0</v>
      </c>
      <c r="H82" s="14">
        <v>30</v>
      </c>
      <c r="I82" s="14">
        <v>0</v>
      </c>
      <c r="J82" s="15" t="s">
        <v>28</v>
      </c>
    </row>
    <row r="83" spans="1:10">
      <c r="A83" s="17" t="s">
        <v>25</v>
      </c>
      <c r="B83" s="511" t="s">
        <v>36</v>
      </c>
      <c r="C83" s="18" t="s">
        <v>37</v>
      </c>
      <c r="D83" s="182">
        <f>SUM(D74:D82)</f>
        <v>30</v>
      </c>
      <c r="E83" s="19">
        <f t="shared" ref="E83:I83" si="14">SUM(E74:E82)</f>
        <v>412</v>
      </c>
      <c r="F83" s="19">
        <f t="shared" si="14"/>
        <v>157</v>
      </c>
      <c r="G83" s="19">
        <f t="shared" si="14"/>
        <v>0</v>
      </c>
      <c r="H83" s="19">
        <f t="shared" si="14"/>
        <v>75</v>
      </c>
      <c r="I83" s="19">
        <f t="shared" si="14"/>
        <v>180</v>
      </c>
      <c r="J83" s="20" t="s">
        <v>37</v>
      </c>
    </row>
    <row r="84" spans="1:10">
      <c r="A84" s="661" t="s">
        <v>38</v>
      </c>
      <c r="B84" s="661"/>
      <c r="C84" s="661"/>
      <c r="D84" s="661"/>
      <c r="E84" s="661"/>
      <c r="F84" s="661"/>
      <c r="G84" s="661"/>
      <c r="H84" s="661"/>
      <c r="I84" s="661"/>
      <c r="J84" s="661"/>
    </row>
    <row r="85" spans="1:10">
      <c r="A85" s="275"/>
      <c r="B85" s="510"/>
      <c r="C85" s="21" t="s">
        <v>37</v>
      </c>
      <c r="D85" s="181">
        <v>0</v>
      </c>
      <c r="E85" s="22">
        <v>0</v>
      </c>
      <c r="F85" s="21">
        <v>0</v>
      </c>
      <c r="G85" s="21">
        <v>0</v>
      </c>
      <c r="H85" s="23">
        <v>0</v>
      </c>
      <c r="I85" s="21">
        <v>0</v>
      </c>
      <c r="J85" s="22" t="s">
        <v>37</v>
      </c>
    </row>
    <row r="86" spans="1:10" ht="15.6">
      <c r="A86" s="24" t="s">
        <v>31</v>
      </c>
      <c r="B86" s="512" t="s">
        <v>39</v>
      </c>
      <c r="C86" s="18" t="s">
        <v>37</v>
      </c>
      <c r="D86" s="182">
        <f>D85</f>
        <v>0</v>
      </c>
      <c r="E86" s="19">
        <f t="shared" ref="E86:I86" si="15">E85</f>
        <v>0</v>
      </c>
      <c r="F86" s="19">
        <f t="shared" si="15"/>
        <v>0</v>
      </c>
      <c r="G86" s="19">
        <f t="shared" si="15"/>
        <v>0</v>
      </c>
      <c r="H86" s="19">
        <f t="shared" si="15"/>
        <v>0</v>
      </c>
      <c r="I86" s="19">
        <f t="shared" si="15"/>
        <v>0</v>
      </c>
      <c r="J86" s="20" t="s">
        <v>37</v>
      </c>
    </row>
    <row r="87" spans="1:10">
      <c r="A87" s="25" t="s">
        <v>40</v>
      </c>
      <c r="B87" s="513" t="s">
        <v>41</v>
      </c>
      <c r="C87" s="26" t="s">
        <v>37</v>
      </c>
      <c r="D87" s="183">
        <f t="shared" ref="D87:I87" si="16">+D83+D86</f>
        <v>30</v>
      </c>
      <c r="E87" s="27">
        <f t="shared" si="16"/>
        <v>412</v>
      </c>
      <c r="F87" s="27">
        <f t="shared" si="16"/>
        <v>157</v>
      </c>
      <c r="G87" s="27">
        <f t="shared" si="16"/>
        <v>0</v>
      </c>
      <c r="H87" s="27">
        <f t="shared" si="16"/>
        <v>75</v>
      </c>
      <c r="I87" s="27">
        <f t="shared" si="16"/>
        <v>180</v>
      </c>
      <c r="J87" s="28" t="s">
        <v>37</v>
      </c>
    </row>
    <row r="88" spans="1:10">
      <c r="A88" s="3"/>
      <c r="B88" s="4"/>
      <c r="C88" s="32"/>
      <c r="D88" s="3"/>
      <c r="E88" s="3"/>
      <c r="F88" s="3"/>
      <c r="G88" s="3"/>
      <c r="H88" s="3"/>
      <c r="I88" s="3"/>
      <c r="J88" s="3"/>
    </row>
    <row r="89" spans="1:10">
      <c r="A89" s="3"/>
      <c r="B89" s="4"/>
      <c r="C89" s="32"/>
      <c r="D89" s="3"/>
      <c r="E89" s="3"/>
      <c r="F89" s="3"/>
      <c r="G89" s="3"/>
      <c r="H89" s="3"/>
      <c r="I89" s="3"/>
      <c r="J89" s="3"/>
    </row>
    <row r="90" spans="1:10">
      <c r="A90" s="3"/>
      <c r="B90" s="4"/>
      <c r="C90" s="3"/>
      <c r="D90" s="3"/>
      <c r="E90" s="3"/>
      <c r="F90" s="3"/>
      <c r="G90" s="3"/>
      <c r="H90" s="5" t="s">
        <v>72</v>
      </c>
      <c r="I90" s="3"/>
      <c r="J90" s="5" t="s">
        <v>73</v>
      </c>
    </row>
    <row r="91" spans="1:10">
      <c r="A91" s="650" t="s">
        <v>7</v>
      </c>
      <c r="B91" s="653" t="s">
        <v>8</v>
      </c>
      <c r="C91" s="651" t="s">
        <v>9</v>
      </c>
      <c r="D91" s="652" t="s">
        <v>10</v>
      </c>
      <c r="E91" s="652" t="s">
        <v>11</v>
      </c>
      <c r="F91" s="641" t="s">
        <v>12</v>
      </c>
      <c r="G91" s="641"/>
      <c r="H91" s="641"/>
      <c r="I91" s="641"/>
      <c r="J91" s="656" t="s">
        <v>13</v>
      </c>
    </row>
    <row r="92" spans="1:10">
      <c r="A92" s="658"/>
      <c r="B92" s="659"/>
      <c r="C92" s="660"/>
      <c r="D92" s="652"/>
      <c r="E92" s="652"/>
      <c r="F92" s="652" t="s">
        <v>14</v>
      </c>
      <c r="G92" s="652" t="s">
        <v>15</v>
      </c>
      <c r="H92" s="641" t="s">
        <v>16</v>
      </c>
      <c r="I92" s="641"/>
      <c r="J92" s="656"/>
    </row>
    <row r="93" spans="1:10" ht="27.6">
      <c r="A93" s="658"/>
      <c r="B93" s="659"/>
      <c r="C93" s="660"/>
      <c r="D93" s="653"/>
      <c r="E93" s="653"/>
      <c r="F93" s="653"/>
      <c r="G93" s="653"/>
      <c r="H93" s="269" t="s">
        <v>17</v>
      </c>
      <c r="I93" s="269" t="s">
        <v>18</v>
      </c>
      <c r="J93" s="657"/>
    </row>
    <row r="94" spans="1:10">
      <c r="A94" s="647" t="s">
        <v>19</v>
      </c>
      <c r="B94" s="647"/>
      <c r="C94" s="647"/>
      <c r="D94" s="647"/>
      <c r="E94" s="647"/>
      <c r="F94" s="647"/>
      <c r="G94" s="647"/>
      <c r="H94" s="647"/>
      <c r="I94" s="647"/>
      <c r="J94" s="647"/>
    </row>
    <row r="95" spans="1:10">
      <c r="A95" s="274">
        <v>1</v>
      </c>
      <c r="B95" s="33" t="s">
        <v>43</v>
      </c>
      <c r="C95" s="14" t="s">
        <v>21</v>
      </c>
      <c r="D95" s="185">
        <v>2</v>
      </c>
      <c r="E95" s="14">
        <f t="shared" ref="E95:E98" si="17">SUM(F95:I95)</f>
        <v>30</v>
      </c>
      <c r="F95" s="34">
        <v>0</v>
      </c>
      <c r="G95" s="14">
        <v>0</v>
      </c>
      <c r="H95" s="14">
        <v>30</v>
      </c>
      <c r="I95" s="14">
        <v>0</v>
      </c>
      <c r="J95" s="15" t="s">
        <v>28</v>
      </c>
    </row>
    <row r="96" spans="1:10">
      <c r="A96" s="274">
        <v>2</v>
      </c>
      <c r="B96" s="43" t="s">
        <v>74</v>
      </c>
      <c r="C96" s="14" t="s">
        <v>31</v>
      </c>
      <c r="D96" s="185">
        <v>3</v>
      </c>
      <c r="E96" s="14">
        <f>SUM(F96:I96)</f>
        <v>45</v>
      </c>
      <c r="F96" s="34">
        <v>15</v>
      </c>
      <c r="G96" s="14">
        <v>0</v>
      </c>
      <c r="H96" s="14">
        <v>0</v>
      </c>
      <c r="I96" s="14">
        <v>30</v>
      </c>
      <c r="J96" s="15" t="s">
        <v>28</v>
      </c>
    </row>
    <row r="97" spans="1:10">
      <c r="A97" s="274">
        <v>3</v>
      </c>
      <c r="B97" s="33" t="s">
        <v>75</v>
      </c>
      <c r="C97" s="14" t="s">
        <v>31</v>
      </c>
      <c r="D97" s="185">
        <v>3</v>
      </c>
      <c r="E97" s="14">
        <f>SUM(F97:I97)</f>
        <v>45</v>
      </c>
      <c r="F97" s="34">
        <v>20</v>
      </c>
      <c r="G97" s="14">
        <v>0</v>
      </c>
      <c r="H97" s="14">
        <v>0</v>
      </c>
      <c r="I97" s="14">
        <v>25</v>
      </c>
      <c r="J97" s="15" t="s">
        <v>28</v>
      </c>
    </row>
    <row r="98" spans="1:10">
      <c r="A98" s="274">
        <v>4</v>
      </c>
      <c r="B98" s="33" t="s">
        <v>76</v>
      </c>
      <c r="C98" s="14" t="s">
        <v>31</v>
      </c>
      <c r="D98" s="185">
        <v>4</v>
      </c>
      <c r="E98" s="14">
        <f t="shared" si="17"/>
        <v>45</v>
      </c>
      <c r="F98" s="34">
        <v>20</v>
      </c>
      <c r="G98" s="14">
        <v>0</v>
      </c>
      <c r="H98" s="14">
        <v>0</v>
      </c>
      <c r="I98" s="14">
        <v>25</v>
      </c>
      <c r="J98" s="15" t="s">
        <v>26</v>
      </c>
    </row>
    <row r="99" spans="1:10">
      <c r="A99" s="17" t="s">
        <v>25</v>
      </c>
      <c r="B99" s="511" t="s">
        <v>36</v>
      </c>
      <c r="C99" s="18" t="s">
        <v>37</v>
      </c>
      <c r="D99" s="182">
        <f>SUM(D95:D98)</f>
        <v>12</v>
      </c>
      <c r="E99" s="19">
        <f t="shared" ref="E99:I99" si="18">SUM(E95:E98)</f>
        <v>165</v>
      </c>
      <c r="F99" s="19">
        <f t="shared" si="18"/>
        <v>55</v>
      </c>
      <c r="G99" s="19">
        <f t="shared" si="18"/>
        <v>0</v>
      </c>
      <c r="H99" s="19">
        <f t="shared" si="18"/>
        <v>30</v>
      </c>
      <c r="I99" s="19">
        <f t="shared" si="18"/>
        <v>80</v>
      </c>
      <c r="J99" s="20" t="s">
        <v>37</v>
      </c>
    </row>
    <row r="100" spans="1:10">
      <c r="A100" s="647" t="s">
        <v>38</v>
      </c>
      <c r="B100" s="647"/>
      <c r="C100" s="647"/>
      <c r="D100" s="647"/>
      <c r="E100" s="647"/>
      <c r="F100" s="647"/>
      <c r="G100" s="647"/>
      <c r="H100" s="647"/>
      <c r="I100" s="647"/>
      <c r="J100" s="647"/>
    </row>
    <row r="101" spans="1:10" ht="43.35" customHeight="1">
      <c r="A101" s="271">
        <v>1</v>
      </c>
      <c r="B101" s="35" t="s">
        <v>77</v>
      </c>
      <c r="C101" s="14" t="s">
        <v>78</v>
      </c>
      <c r="D101" s="180">
        <f t="shared" ref="D101:I101" si="19">(D115+D122)/2</f>
        <v>18</v>
      </c>
      <c r="E101" s="36">
        <f t="shared" si="19"/>
        <v>215</v>
      </c>
      <c r="F101" s="36">
        <f t="shared" si="19"/>
        <v>87.5</v>
      </c>
      <c r="G101" s="36">
        <f t="shared" si="19"/>
        <v>0</v>
      </c>
      <c r="H101" s="36">
        <f t="shared" si="19"/>
        <v>25</v>
      </c>
      <c r="I101" s="36">
        <f t="shared" si="19"/>
        <v>102.5</v>
      </c>
      <c r="J101" s="15" t="s">
        <v>79</v>
      </c>
    </row>
    <row r="102" spans="1:10" ht="15.6">
      <c r="A102" s="24" t="s">
        <v>31</v>
      </c>
      <c r="B102" s="512" t="s">
        <v>39</v>
      </c>
      <c r="C102" s="18" t="s">
        <v>37</v>
      </c>
      <c r="D102" s="182">
        <f t="shared" ref="D102:I102" si="20">SUM(D101:D101)</f>
        <v>18</v>
      </c>
      <c r="E102" s="37">
        <f t="shared" si="20"/>
        <v>215</v>
      </c>
      <c r="F102" s="37">
        <f t="shared" si="20"/>
        <v>87.5</v>
      </c>
      <c r="G102" s="37">
        <f t="shared" si="20"/>
        <v>0</v>
      </c>
      <c r="H102" s="37">
        <f t="shared" si="20"/>
        <v>25</v>
      </c>
      <c r="I102" s="37">
        <f t="shared" si="20"/>
        <v>102.5</v>
      </c>
      <c r="J102" s="20" t="s">
        <v>37</v>
      </c>
    </row>
    <row r="103" spans="1:10">
      <c r="A103" s="25" t="s">
        <v>40</v>
      </c>
      <c r="B103" s="513" t="s">
        <v>41</v>
      </c>
      <c r="C103" s="26" t="s">
        <v>37</v>
      </c>
      <c r="D103" s="183">
        <f t="shared" ref="D103:I103" si="21">+D99+D102</f>
        <v>30</v>
      </c>
      <c r="E103" s="38">
        <f t="shared" si="21"/>
        <v>380</v>
      </c>
      <c r="F103" s="38">
        <f t="shared" si="21"/>
        <v>142.5</v>
      </c>
      <c r="G103" s="38">
        <f t="shared" si="21"/>
        <v>0</v>
      </c>
      <c r="H103" s="38">
        <f t="shared" si="21"/>
        <v>55</v>
      </c>
      <c r="I103" s="38">
        <f t="shared" si="21"/>
        <v>182.5</v>
      </c>
      <c r="J103" s="28" t="s">
        <v>37</v>
      </c>
    </row>
    <row r="104" spans="1:10">
      <c r="A104" s="3"/>
      <c r="B104" s="4"/>
      <c r="C104" s="32"/>
      <c r="D104" s="3"/>
      <c r="E104" s="3"/>
      <c r="F104" s="3"/>
      <c r="G104" s="3"/>
      <c r="H104" s="3"/>
      <c r="I104" s="3"/>
      <c r="J104" s="3"/>
    </row>
    <row r="105" spans="1:10">
      <c r="A105" s="3"/>
      <c r="B105" s="4"/>
      <c r="C105" s="32"/>
      <c r="D105" s="3"/>
      <c r="E105" s="3"/>
      <c r="F105" s="3"/>
      <c r="G105" s="3"/>
      <c r="H105" s="3"/>
      <c r="I105" s="3"/>
      <c r="J105" s="3"/>
    </row>
    <row r="106" spans="1:10">
      <c r="A106" s="650" t="s">
        <v>7</v>
      </c>
      <c r="B106" s="653" t="s">
        <v>8</v>
      </c>
      <c r="C106" s="651" t="s">
        <v>9</v>
      </c>
      <c r="D106" s="652" t="s">
        <v>10</v>
      </c>
      <c r="E106" s="652" t="s">
        <v>11</v>
      </c>
      <c r="F106" s="641" t="s">
        <v>12</v>
      </c>
      <c r="G106" s="641"/>
      <c r="H106" s="641"/>
      <c r="I106" s="641"/>
      <c r="J106" s="656" t="s">
        <v>13</v>
      </c>
    </row>
    <row r="107" spans="1:10">
      <c r="A107" s="658"/>
      <c r="B107" s="659"/>
      <c r="C107" s="660"/>
      <c r="D107" s="652"/>
      <c r="E107" s="652"/>
      <c r="F107" s="652" t="s">
        <v>14</v>
      </c>
      <c r="G107" s="652" t="s">
        <v>15</v>
      </c>
      <c r="H107" s="641" t="s">
        <v>16</v>
      </c>
      <c r="I107" s="641"/>
      <c r="J107" s="656"/>
    </row>
    <row r="108" spans="1:10" ht="27.6">
      <c r="A108" s="658"/>
      <c r="B108" s="659"/>
      <c r="C108" s="660"/>
      <c r="D108" s="653"/>
      <c r="E108" s="653"/>
      <c r="F108" s="653"/>
      <c r="G108" s="653"/>
      <c r="H108" s="269" t="s">
        <v>17</v>
      </c>
      <c r="I108" s="269" t="s">
        <v>18</v>
      </c>
      <c r="J108" s="657"/>
    </row>
    <row r="109" spans="1:10" ht="15.6" customHeight="1">
      <c r="A109" s="647" t="s">
        <v>80</v>
      </c>
      <c r="B109" s="647"/>
      <c r="C109" s="647"/>
      <c r="D109" s="647"/>
      <c r="E109" s="647"/>
      <c r="F109" s="647"/>
      <c r="G109" s="647"/>
      <c r="H109" s="647"/>
      <c r="I109" s="647"/>
      <c r="J109" s="647"/>
    </row>
    <row r="110" spans="1:10">
      <c r="A110" s="274">
        <v>1</v>
      </c>
      <c r="B110" s="43" t="s">
        <v>81</v>
      </c>
      <c r="C110" s="15" t="s">
        <v>78</v>
      </c>
      <c r="D110" s="180">
        <v>4</v>
      </c>
      <c r="E110" s="39">
        <f t="shared" ref="E110:E114" si="22">SUM(F110:I110)</f>
        <v>45</v>
      </c>
      <c r="F110" s="14">
        <v>20</v>
      </c>
      <c r="G110" s="39">
        <v>0</v>
      </c>
      <c r="H110" s="14">
        <v>0</v>
      </c>
      <c r="I110" s="39">
        <v>25</v>
      </c>
      <c r="J110" s="15" t="s">
        <v>28</v>
      </c>
    </row>
    <row r="111" spans="1:10">
      <c r="A111" s="274">
        <v>2</v>
      </c>
      <c r="B111" s="43" t="s">
        <v>82</v>
      </c>
      <c r="C111" s="15" t="s">
        <v>78</v>
      </c>
      <c r="D111" s="180">
        <v>4</v>
      </c>
      <c r="E111" s="39">
        <f>SUM(F111:I111)</f>
        <v>50</v>
      </c>
      <c r="F111" s="14">
        <v>20</v>
      </c>
      <c r="G111" s="39">
        <v>0</v>
      </c>
      <c r="H111" s="14">
        <v>10</v>
      </c>
      <c r="I111" s="39">
        <v>20</v>
      </c>
      <c r="J111" s="15" t="s">
        <v>26</v>
      </c>
    </row>
    <row r="112" spans="1:10" ht="27.6">
      <c r="A112" s="274">
        <v>3</v>
      </c>
      <c r="B112" s="43" t="s">
        <v>83</v>
      </c>
      <c r="C112" s="15" t="s">
        <v>78</v>
      </c>
      <c r="D112" s="180">
        <v>4</v>
      </c>
      <c r="E112" s="39">
        <f t="shared" si="22"/>
        <v>45</v>
      </c>
      <c r="F112" s="14">
        <v>20</v>
      </c>
      <c r="G112" s="39">
        <v>0</v>
      </c>
      <c r="H112" s="14">
        <v>0</v>
      </c>
      <c r="I112" s="39">
        <v>25</v>
      </c>
      <c r="J112" s="15" t="s">
        <v>26</v>
      </c>
    </row>
    <row r="113" spans="1:10">
      <c r="A113" s="274">
        <v>4</v>
      </c>
      <c r="B113" s="43" t="s">
        <v>84</v>
      </c>
      <c r="C113" s="15" t="s">
        <v>78</v>
      </c>
      <c r="D113" s="180">
        <v>4</v>
      </c>
      <c r="E113" s="39">
        <f t="shared" si="22"/>
        <v>45</v>
      </c>
      <c r="F113" s="14">
        <v>20</v>
      </c>
      <c r="G113" s="39">
        <v>0</v>
      </c>
      <c r="H113" s="14">
        <v>0</v>
      </c>
      <c r="I113" s="39">
        <v>25</v>
      </c>
      <c r="J113" s="15" t="s">
        <v>26</v>
      </c>
    </row>
    <row r="114" spans="1:10">
      <c r="A114" s="274">
        <v>5</v>
      </c>
      <c r="B114" s="43" t="s">
        <v>85</v>
      </c>
      <c r="C114" s="15" t="s">
        <v>78</v>
      </c>
      <c r="D114" s="180">
        <v>2</v>
      </c>
      <c r="E114" s="39">
        <f t="shared" si="22"/>
        <v>30</v>
      </c>
      <c r="F114" s="14">
        <v>15</v>
      </c>
      <c r="G114" s="39">
        <v>0</v>
      </c>
      <c r="H114" s="14">
        <v>0</v>
      </c>
      <c r="I114" s="39">
        <v>15</v>
      </c>
      <c r="J114" s="15" t="s">
        <v>26</v>
      </c>
    </row>
    <row r="115" spans="1:10">
      <c r="A115" s="17" t="s">
        <v>31</v>
      </c>
      <c r="B115" s="511" t="s">
        <v>86</v>
      </c>
      <c r="C115" s="18" t="s">
        <v>37</v>
      </c>
      <c r="D115" s="182">
        <f>SUM(D110:D114)</f>
        <v>18</v>
      </c>
      <c r="E115" s="19">
        <f t="shared" ref="E115:I115" si="23">SUM(E110:E114)</f>
        <v>215</v>
      </c>
      <c r="F115" s="19">
        <f t="shared" si="23"/>
        <v>95</v>
      </c>
      <c r="G115" s="19">
        <f t="shared" si="23"/>
        <v>0</v>
      </c>
      <c r="H115" s="19">
        <f t="shared" si="23"/>
        <v>10</v>
      </c>
      <c r="I115" s="19">
        <f t="shared" si="23"/>
        <v>110</v>
      </c>
      <c r="J115" s="20" t="s">
        <v>37</v>
      </c>
    </row>
    <row r="116" spans="1:10" ht="15.6" customHeight="1">
      <c r="A116" s="647" t="s">
        <v>87</v>
      </c>
      <c r="B116" s="647"/>
      <c r="C116" s="647"/>
      <c r="D116" s="647"/>
      <c r="E116" s="647"/>
      <c r="F116" s="647"/>
      <c r="G116" s="647"/>
      <c r="H116" s="647"/>
      <c r="I116" s="647"/>
      <c r="J116" s="647"/>
    </row>
    <row r="117" spans="1:10">
      <c r="A117" s="274">
        <v>1</v>
      </c>
      <c r="B117" s="43" t="s">
        <v>88</v>
      </c>
      <c r="C117" s="15" t="s">
        <v>78</v>
      </c>
      <c r="D117" s="180">
        <v>3</v>
      </c>
      <c r="E117" s="39">
        <f t="shared" ref="E117:E121" si="24">SUM(F117:I117)</f>
        <v>35</v>
      </c>
      <c r="F117" s="14">
        <v>15</v>
      </c>
      <c r="G117" s="39">
        <v>0</v>
      </c>
      <c r="H117" s="14">
        <v>10</v>
      </c>
      <c r="I117" s="39">
        <v>10</v>
      </c>
      <c r="J117" s="15" t="s">
        <v>26</v>
      </c>
    </row>
    <row r="118" spans="1:10">
      <c r="A118" s="274">
        <v>2</v>
      </c>
      <c r="B118" s="43" t="s">
        <v>89</v>
      </c>
      <c r="C118" s="15" t="s">
        <v>78</v>
      </c>
      <c r="D118" s="180">
        <v>4</v>
      </c>
      <c r="E118" s="39">
        <f t="shared" si="24"/>
        <v>45</v>
      </c>
      <c r="F118" s="14">
        <v>15</v>
      </c>
      <c r="G118" s="39">
        <v>0</v>
      </c>
      <c r="H118" s="14">
        <v>15</v>
      </c>
      <c r="I118" s="39">
        <v>15</v>
      </c>
      <c r="J118" s="15" t="s">
        <v>28</v>
      </c>
    </row>
    <row r="119" spans="1:10" ht="27.6">
      <c r="A119" s="274">
        <v>3</v>
      </c>
      <c r="B119" s="43" t="s">
        <v>90</v>
      </c>
      <c r="C119" s="15" t="s">
        <v>78</v>
      </c>
      <c r="D119" s="180">
        <v>3</v>
      </c>
      <c r="E119" s="39">
        <f t="shared" si="24"/>
        <v>45</v>
      </c>
      <c r="F119" s="14">
        <v>15</v>
      </c>
      <c r="G119" s="39">
        <v>0</v>
      </c>
      <c r="H119" s="14">
        <v>0</v>
      </c>
      <c r="I119" s="39">
        <v>30</v>
      </c>
      <c r="J119" s="15" t="s">
        <v>26</v>
      </c>
    </row>
    <row r="120" spans="1:10">
      <c r="A120" s="274">
        <v>4</v>
      </c>
      <c r="B120" s="43" t="s">
        <v>91</v>
      </c>
      <c r="C120" s="15" t="s">
        <v>78</v>
      </c>
      <c r="D120" s="180">
        <v>4</v>
      </c>
      <c r="E120" s="39">
        <f t="shared" si="24"/>
        <v>45</v>
      </c>
      <c r="F120" s="14">
        <v>15</v>
      </c>
      <c r="G120" s="39">
        <v>0</v>
      </c>
      <c r="H120" s="14">
        <v>15</v>
      </c>
      <c r="I120" s="39">
        <v>15</v>
      </c>
      <c r="J120" s="15" t="s">
        <v>26</v>
      </c>
    </row>
    <row r="121" spans="1:10">
      <c r="A121" s="274">
        <v>5</v>
      </c>
      <c r="B121" s="43" t="s">
        <v>92</v>
      </c>
      <c r="C121" s="15" t="s">
        <v>78</v>
      </c>
      <c r="D121" s="180">
        <v>4</v>
      </c>
      <c r="E121" s="39">
        <f t="shared" si="24"/>
        <v>45</v>
      </c>
      <c r="F121" s="14">
        <v>20</v>
      </c>
      <c r="G121" s="39">
        <v>0</v>
      </c>
      <c r="H121" s="14">
        <v>0</v>
      </c>
      <c r="I121" s="39">
        <v>25</v>
      </c>
      <c r="J121" s="15" t="s">
        <v>26</v>
      </c>
    </row>
    <row r="122" spans="1:10">
      <c r="A122" s="17" t="s">
        <v>31</v>
      </c>
      <c r="B122" s="511" t="s">
        <v>86</v>
      </c>
      <c r="C122" s="18" t="s">
        <v>37</v>
      </c>
      <c r="D122" s="182">
        <f>SUM(D117:D121)</f>
        <v>18</v>
      </c>
      <c r="E122" s="19">
        <f t="shared" ref="E122:I122" si="25">SUM(E117:E121)</f>
        <v>215</v>
      </c>
      <c r="F122" s="19">
        <f t="shared" si="25"/>
        <v>80</v>
      </c>
      <c r="G122" s="19">
        <f t="shared" si="25"/>
        <v>0</v>
      </c>
      <c r="H122" s="19">
        <f t="shared" si="25"/>
        <v>40</v>
      </c>
      <c r="I122" s="19">
        <f t="shared" si="25"/>
        <v>95</v>
      </c>
      <c r="J122" s="20" t="s">
        <v>37</v>
      </c>
    </row>
    <row r="124" spans="1:10">
      <c r="A124" s="3"/>
      <c r="B124" s="4"/>
      <c r="C124" s="32"/>
      <c r="D124" s="3"/>
      <c r="E124" s="3"/>
      <c r="F124" s="3"/>
      <c r="G124" s="3"/>
      <c r="H124" s="3"/>
      <c r="I124" s="3"/>
      <c r="J124" s="3"/>
    </row>
    <row r="125" spans="1:10">
      <c r="A125" s="3"/>
      <c r="B125" s="4"/>
      <c r="C125" s="3"/>
      <c r="D125" s="3"/>
      <c r="E125" s="3"/>
      <c r="F125" s="3"/>
      <c r="G125" s="3"/>
      <c r="H125" s="5" t="s">
        <v>72</v>
      </c>
      <c r="I125" s="3"/>
      <c r="J125" s="5" t="s">
        <v>93</v>
      </c>
    </row>
    <row r="126" spans="1:10">
      <c r="A126" s="650" t="s">
        <v>7</v>
      </c>
      <c r="B126" s="653" t="s">
        <v>8</v>
      </c>
      <c r="C126" s="651" t="s">
        <v>9</v>
      </c>
      <c r="D126" s="652" t="s">
        <v>10</v>
      </c>
      <c r="E126" s="652" t="s">
        <v>11</v>
      </c>
      <c r="F126" s="641" t="s">
        <v>12</v>
      </c>
      <c r="G126" s="641"/>
      <c r="H126" s="641"/>
      <c r="I126" s="641"/>
      <c r="J126" s="656" t="s">
        <v>13</v>
      </c>
    </row>
    <row r="127" spans="1:10">
      <c r="A127" s="658"/>
      <c r="B127" s="659"/>
      <c r="C127" s="660"/>
      <c r="D127" s="652"/>
      <c r="E127" s="652"/>
      <c r="F127" s="652" t="s">
        <v>14</v>
      </c>
      <c r="G127" s="652" t="s">
        <v>15</v>
      </c>
      <c r="H127" s="641" t="s">
        <v>16</v>
      </c>
      <c r="I127" s="641"/>
      <c r="J127" s="656"/>
    </row>
    <row r="128" spans="1:10" ht="27.6">
      <c r="A128" s="658"/>
      <c r="B128" s="659"/>
      <c r="C128" s="660"/>
      <c r="D128" s="653"/>
      <c r="E128" s="653"/>
      <c r="F128" s="653"/>
      <c r="G128" s="653"/>
      <c r="H128" s="269" t="s">
        <v>17</v>
      </c>
      <c r="I128" s="269" t="s">
        <v>18</v>
      </c>
      <c r="J128" s="657"/>
    </row>
    <row r="129" spans="1:10">
      <c r="A129" s="647" t="s">
        <v>19</v>
      </c>
      <c r="B129" s="647"/>
      <c r="C129" s="647"/>
      <c r="D129" s="647"/>
      <c r="E129" s="647"/>
      <c r="F129" s="647"/>
      <c r="G129" s="647"/>
      <c r="H129" s="647"/>
      <c r="I129" s="647"/>
      <c r="J129" s="647"/>
    </row>
    <row r="130" spans="1:10">
      <c r="A130" s="271">
        <v>1</v>
      </c>
      <c r="B130" s="326" t="s">
        <v>94</v>
      </c>
      <c r="C130" s="273" t="s">
        <v>31</v>
      </c>
      <c r="D130" s="186">
        <v>4</v>
      </c>
      <c r="E130" s="273">
        <f>SUM(F130:I130)</f>
        <v>45</v>
      </c>
      <c r="F130" s="273">
        <v>15</v>
      </c>
      <c r="G130" s="273">
        <v>0</v>
      </c>
      <c r="H130" s="273">
        <v>0</v>
      </c>
      <c r="I130" s="273">
        <v>30</v>
      </c>
      <c r="J130" s="41" t="s">
        <v>28</v>
      </c>
    </row>
    <row r="131" spans="1:10">
      <c r="A131" s="271">
        <v>2</v>
      </c>
      <c r="B131" s="33" t="s">
        <v>95</v>
      </c>
      <c r="C131" s="14" t="s">
        <v>31</v>
      </c>
      <c r="D131" s="180">
        <v>1</v>
      </c>
      <c r="E131" s="14">
        <f t="shared" ref="E131" si="26">SUM(F131:I131)</f>
        <v>15</v>
      </c>
      <c r="F131" s="14">
        <v>0</v>
      </c>
      <c r="G131" s="14">
        <v>15</v>
      </c>
      <c r="H131" s="14">
        <v>0</v>
      </c>
      <c r="I131" s="14">
        <v>0</v>
      </c>
      <c r="J131" s="15" t="s">
        <v>26</v>
      </c>
    </row>
    <row r="132" spans="1:10">
      <c r="A132" s="17" t="s">
        <v>25</v>
      </c>
      <c r="B132" s="511" t="s">
        <v>36</v>
      </c>
      <c r="C132" s="42" t="s">
        <v>37</v>
      </c>
      <c r="D132" s="182">
        <f>SUM(D130:D131)</f>
        <v>5</v>
      </c>
      <c r="E132" s="19">
        <f t="shared" ref="E132:I132" si="27">SUM(E130:E131)</f>
        <v>60</v>
      </c>
      <c r="F132" s="19">
        <f t="shared" si="27"/>
        <v>15</v>
      </c>
      <c r="G132" s="19">
        <f t="shared" si="27"/>
        <v>15</v>
      </c>
      <c r="H132" s="19">
        <f t="shared" si="27"/>
        <v>0</v>
      </c>
      <c r="I132" s="19">
        <f t="shared" si="27"/>
        <v>30</v>
      </c>
      <c r="J132" s="20" t="s">
        <v>37</v>
      </c>
    </row>
    <row r="133" spans="1:10">
      <c r="A133" s="647" t="s">
        <v>38</v>
      </c>
      <c r="B133" s="647"/>
      <c r="C133" s="647"/>
      <c r="D133" s="647"/>
      <c r="E133" s="647"/>
      <c r="F133" s="647"/>
      <c r="G133" s="647"/>
      <c r="H133" s="647"/>
      <c r="I133" s="647"/>
      <c r="J133" s="647"/>
    </row>
    <row r="134" spans="1:10" ht="43.35" customHeight="1">
      <c r="A134" s="271">
        <v>1</v>
      </c>
      <c r="B134" s="35" t="s">
        <v>77</v>
      </c>
      <c r="C134" s="14" t="s">
        <v>78</v>
      </c>
      <c r="D134" s="14">
        <f t="shared" ref="D134:I134" si="28">(D149+D157)/2</f>
        <v>25</v>
      </c>
      <c r="E134" s="14">
        <f t="shared" si="28"/>
        <v>225</v>
      </c>
      <c r="F134" s="14">
        <f t="shared" si="28"/>
        <v>87.5</v>
      </c>
      <c r="G134" s="14">
        <f t="shared" si="28"/>
        <v>0</v>
      </c>
      <c r="H134" s="14">
        <f t="shared" si="28"/>
        <v>27.5</v>
      </c>
      <c r="I134" s="14">
        <f t="shared" si="28"/>
        <v>110</v>
      </c>
      <c r="J134" s="15" t="s">
        <v>79</v>
      </c>
    </row>
    <row r="135" spans="1:10" ht="15.6">
      <c r="A135" s="24" t="s">
        <v>31</v>
      </c>
      <c r="B135" s="512" t="s">
        <v>39</v>
      </c>
      <c r="C135" s="18" t="s">
        <v>37</v>
      </c>
      <c r="D135" s="182">
        <f t="shared" ref="D135:I135" si="29">SUM(D134:D134)</f>
        <v>25</v>
      </c>
      <c r="E135" s="19">
        <f t="shared" si="29"/>
        <v>225</v>
      </c>
      <c r="F135" s="19">
        <f t="shared" si="29"/>
        <v>87.5</v>
      </c>
      <c r="G135" s="19">
        <f t="shared" si="29"/>
        <v>0</v>
      </c>
      <c r="H135" s="19">
        <f t="shared" si="29"/>
        <v>27.5</v>
      </c>
      <c r="I135" s="19">
        <f t="shared" si="29"/>
        <v>110</v>
      </c>
      <c r="J135" s="20" t="s">
        <v>37</v>
      </c>
    </row>
    <row r="136" spans="1:10">
      <c r="A136" s="25" t="s">
        <v>40</v>
      </c>
      <c r="B136" s="513" t="s">
        <v>41</v>
      </c>
      <c r="C136" s="26" t="s">
        <v>37</v>
      </c>
      <c r="D136" s="183">
        <f>+D132+D135</f>
        <v>30</v>
      </c>
      <c r="E136" s="27">
        <f>+E132+E135</f>
        <v>285</v>
      </c>
      <c r="F136" s="27">
        <f t="shared" ref="F136:I136" si="30">+F132+F135</f>
        <v>102.5</v>
      </c>
      <c r="G136" s="27">
        <f t="shared" si="30"/>
        <v>15</v>
      </c>
      <c r="H136" s="27">
        <f t="shared" si="30"/>
        <v>27.5</v>
      </c>
      <c r="I136" s="27">
        <f t="shared" si="30"/>
        <v>140</v>
      </c>
      <c r="J136" s="28" t="s">
        <v>37</v>
      </c>
    </row>
    <row r="137" spans="1:10">
      <c r="A137" s="3"/>
      <c r="B137" s="4"/>
      <c r="C137" s="32"/>
      <c r="D137" s="3"/>
      <c r="E137" s="3"/>
      <c r="F137" s="3"/>
      <c r="G137" s="3"/>
      <c r="H137" s="3"/>
      <c r="I137" s="3"/>
      <c r="J137" s="3"/>
    </row>
    <row r="138" spans="1:10">
      <c r="A138" s="3"/>
      <c r="B138" s="4"/>
      <c r="C138" s="32"/>
      <c r="D138" s="3"/>
      <c r="E138" s="3"/>
      <c r="F138" s="3"/>
      <c r="G138" s="3"/>
      <c r="H138" s="3"/>
      <c r="I138" s="3"/>
      <c r="J138" s="3"/>
    </row>
    <row r="139" spans="1:10">
      <c r="A139" s="650" t="s">
        <v>7</v>
      </c>
      <c r="B139" s="653" t="s">
        <v>8</v>
      </c>
      <c r="C139" s="651" t="s">
        <v>9</v>
      </c>
      <c r="D139" s="652" t="s">
        <v>10</v>
      </c>
      <c r="E139" s="652" t="s">
        <v>11</v>
      </c>
      <c r="F139" s="641" t="s">
        <v>12</v>
      </c>
      <c r="G139" s="641"/>
      <c r="H139" s="641"/>
      <c r="I139" s="641"/>
      <c r="J139" s="656" t="s">
        <v>13</v>
      </c>
    </row>
    <row r="140" spans="1:10">
      <c r="A140" s="658"/>
      <c r="B140" s="659"/>
      <c r="C140" s="660"/>
      <c r="D140" s="652"/>
      <c r="E140" s="652"/>
      <c r="F140" s="652" t="s">
        <v>14</v>
      </c>
      <c r="G140" s="652" t="s">
        <v>15</v>
      </c>
      <c r="H140" s="641" t="s">
        <v>16</v>
      </c>
      <c r="I140" s="641"/>
      <c r="J140" s="656"/>
    </row>
    <row r="141" spans="1:10" ht="27.6">
      <c r="A141" s="658"/>
      <c r="B141" s="659"/>
      <c r="C141" s="660"/>
      <c r="D141" s="653"/>
      <c r="E141" s="653"/>
      <c r="F141" s="653"/>
      <c r="G141" s="653"/>
      <c r="H141" s="269" t="s">
        <v>17</v>
      </c>
      <c r="I141" s="269" t="s">
        <v>18</v>
      </c>
      <c r="J141" s="657"/>
    </row>
    <row r="142" spans="1:10" ht="15.6" customHeight="1">
      <c r="A142" s="647" t="s">
        <v>80</v>
      </c>
      <c r="B142" s="647"/>
      <c r="C142" s="647"/>
      <c r="D142" s="647"/>
      <c r="E142" s="647"/>
      <c r="F142" s="647"/>
      <c r="G142" s="647"/>
      <c r="H142" s="647"/>
      <c r="I142" s="647"/>
      <c r="J142" s="647"/>
    </row>
    <row r="143" spans="1:10" ht="27" customHeight="1">
      <c r="A143" s="274">
        <v>1</v>
      </c>
      <c r="B143" s="43" t="s">
        <v>96</v>
      </c>
      <c r="C143" s="15" t="s">
        <v>78</v>
      </c>
      <c r="D143" s="180">
        <v>4</v>
      </c>
      <c r="E143" s="39">
        <f t="shared" ref="E143:E148" si="31">SUM(F143:I143)</f>
        <v>45</v>
      </c>
      <c r="F143" s="14">
        <v>15</v>
      </c>
      <c r="G143" s="39">
        <v>0</v>
      </c>
      <c r="H143" s="14">
        <v>0</v>
      </c>
      <c r="I143" s="39">
        <v>30</v>
      </c>
      <c r="J143" s="15" t="s">
        <v>26</v>
      </c>
    </row>
    <row r="144" spans="1:10">
      <c r="A144" s="274">
        <v>2</v>
      </c>
      <c r="B144" s="43" t="s">
        <v>97</v>
      </c>
      <c r="C144" s="15" t="s">
        <v>78</v>
      </c>
      <c r="D144" s="180">
        <v>4</v>
      </c>
      <c r="E144" s="39">
        <f t="shared" si="31"/>
        <v>45</v>
      </c>
      <c r="F144" s="14">
        <v>20</v>
      </c>
      <c r="G144" s="39">
        <v>0</v>
      </c>
      <c r="H144" s="14">
        <v>0</v>
      </c>
      <c r="I144" s="39">
        <v>25</v>
      </c>
      <c r="J144" s="15" t="s">
        <v>26</v>
      </c>
    </row>
    <row r="145" spans="1:10" ht="29.25" customHeight="1">
      <c r="A145" s="274">
        <v>3</v>
      </c>
      <c r="B145" s="43" t="s">
        <v>98</v>
      </c>
      <c r="C145" s="15" t="s">
        <v>78</v>
      </c>
      <c r="D145" s="180">
        <v>4</v>
      </c>
      <c r="E145" s="39">
        <f t="shared" si="31"/>
        <v>45</v>
      </c>
      <c r="F145" s="14">
        <v>15</v>
      </c>
      <c r="G145" s="39">
        <v>0</v>
      </c>
      <c r="H145" s="14">
        <v>10</v>
      </c>
      <c r="I145" s="39">
        <v>20</v>
      </c>
      <c r="J145" s="15" t="s">
        <v>26</v>
      </c>
    </row>
    <row r="146" spans="1:10">
      <c r="A146" s="274">
        <v>4</v>
      </c>
      <c r="B146" s="33" t="s">
        <v>99</v>
      </c>
      <c r="C146" s="15" t="s">
        <v>78</v>
      </c>
      <c r="D146" s="180">
        <v>4</v>
      </c>
      <c r="E146" s="39">
        <f t="shared" si="31"/>
        <v>45</v>
      </c>
      <c r="F146" s="14">
        <v>20</v>
      </c>
      <c r="G146" s="39">
        <v>0</v>
      </c>
      <c r="H146" s="14">
        <v>0</v>
      </c>
      <c r="I146" s="39">
        <v>25</v>
      </c>
      <c r="J146" s="15" t="s">
        <v>28</v>
      </c>
    </row>
    <row r="147" spans="1:10">
      <c r="A147" s="274">
        <v>5</v>
      </c>
      <c r="B147" s="43" t="s">
        <v>100</v>
      </c>
      <c r="C147" s="15" t="s">
        <v>78</v>
      </c>
      <c r="D147" s="180">
        <v>3</v>
      </c>
      <c r="E147" s="39">
        <f t="shared" si="31"/>
        <v>45</v>
      </c>
      <c r="F147" s="14">
        <v>15</v>
      </c>
      <c r="G147" s="39">
        <v>0</v>
      </c>
      <c r="H147" s="14">
        <v>15</v>
      </c>
      <c r="I147" s="39">
        <v>15</v>
      </c>
      <c r="J147" s="15" t="s">
        <v>28</v>
      </c>
    </row>
    <row r="148" spans="1:10">
      <c r="A148" s="274">
        <v>6</v>
      </c>
      <c r="B148" s="43" t="s">
        <v>101</v>
      </c>
      <c r="C148" s="15" t="s">
        <v>102</v>
      </c>
      <c r="D148" s="180">
        <v>6</v>
      </c>
      <c r="E148" s="39">
        <f t="shared" si="31"/>
        <v>0</v>
      </c>
      <c r="F148" s="14">
        <v>0</v>
      </c>
      <c r="G148" s="39">
        <v>0</v>
      </c>
      <c r="H148" s="14">
        <v>0</v>
      </c>
      <c r="I148" s="39">
        <v>0</v>
      </c>
      <c r="J148" s="15" t="s">
        <v>26</v>
      </c>
    </row>
    <row r="149" spans="1:10">
      <c r="A149" s="17" t="s">
        <v>31</v>
      </c>
      <c r="B149" s="511" t="s">
        <v>86</v>
      </c>
      <c r="C149" s="18" t="s">
        <v>37</v>
      </c>
      <c r="D149" s="182">
        <f>SUM(D143:D148)</f>
        <v>25</v>
      </c>
      <c r="E149" s="19">
        <f t="shared" ref="E149:I149" si="32">SUM(E143:E148)</f>
        <v>225</v>
      </c>
      <c r="F149" s="19">
        <f t="shared" si="32"/>
        <v>85</v>
      </c>
      <c r="G149" s="19">
        <f t="shared" si="32"/>
        <v>0</v>
      </c>
      <c r="H149" s="19">
        <f t="shared" si="32"/>
        <v>25</v>
      </c>
      <c r="I149" s="19">
        <f t="shared" si="32"/>
        <v>115</v>
      </c>
      <c r="J149" s="20" t="s">
        <v>37</v>
      </c>
    </row>
    <row r="150" spans="1:10" ht="15.6" customHeight="1">
      <c r="A150" s="647" t="s">
        <v>87</v>
      </c>
      <c r="B150" s="647"/>
      <c r="C150" s="647"/>
      <c r="D150" s="647"/>
      <c r="E150" s="647"/>
      <c r="F150" s="647"/>
      <c r="G150" s="647"/>
      <c r="H150" s="647"/>
      <c r="I150" s="647"/>
      <c r="J150" s="647"/>
    </row>
    <row r="151" spans="1:10">
      <c r="A151" s="274">
        <v>1</v>
      </c>
      <c r="B151" s="43" t="s">
        <v>103</v>
      </c>
      <c r="C151" s="15" t="s">
        <v>78</v>
      </c>
      <c r="D151" s="180">
        <v>3</v>
      </c>
      <c r="E151" s="39">
        <f t="shared" ref="E151:E156" si="33">SUM(F151:I151)</f>
        <v>45</v>
      </c>
      <c r="F151" s="14">
        <v>15</v>
      </c>
      <c r="G151" s="39">
        <v>0</v>
      </c>
      <c r="H151" s="14">
        <v>15</v>
      </c>
      <c r="I151" s="39">
        <v>15</v>
      </c>
      <c r="J151" s="15" t="s">
        <v>26</v>
      </c>
    </row>
    <row r="152" spans="1:10">
      <c r="A152" s="274">
        <v>2</v>
      </c>
      <c r="B152" s="43" t="s">
        <v>104</v>
      </c>
      <c r="C152" s="15" t="s">
        <v>78</v>
      </c>
      <c r="D152" s="180">
        <v>4</v>
      </c>
      <c r="E152" s="39">
        <f t="shared" si="33"/>
        <v>45</v>
      </c>
      <c r="F152" s="14">
        <v>20</v>
      </c>
      <c r="G152" s="39">
        <v>0</v>
      </c>
      <c r="H152" s="14">
        <v>0</v>
      </c>
      <c r="I152" s="39">
        <v>25</v>
      </c>
      <c r="J152" s="15" t="s">
        <v>28</v>
      </c>
    </row>
    <row r="153" spans="1:10">
      <c r="A153" s="274">
        <v>3</v>
      </c>
      <c r="B153" s="43" t="s">
        <v>105</v>
      </c>
      <c r="C153" s="15" t="s">
        <v>78</v>
      </c>
      <c r="D153" s="180">
        <v>4</v>
      </c>
      <c r="E153" s="39">
        <f t="shared" si="33"/>
        <v>45</v>
      </c>
      <c r="F153" s="14">
        <v>20</v>
      </c>
      <c r="G153" s="39">
        <v>0</v>
      </c>
      <c r="H153" s="14">
        <v>0</v>
      </c>
      <c r="I153" s="39">
        <v>25</v>
      </c>
      <c r="J153" s="15" t="s">
        <v>26</v>
      </c>
    </row>
    <row r="154" spans="1:10">
      <c r="A154" s="274">
        <v>4</v>
      </c>
      <c r="B154" s="43" t="s">
        <v>106</v>
      </c>
      <c r="C154" s="15" t="s">
        <v>78</v>
      </c>
      <c r="D154" s="180">
        <v>4</v>
      </c>
      <c r="E154" s="39">
        <f t="shared" si="33"/>
        <v>45</v>
      </c>
      <c r="F154" s="14">
        <v>20</v>
      </c>
      <c r="G154" s="39">
        <v>0</v>
      </c>
      <c r="H154" s="14">
        <v>0</v>
      </c>
      <c r="I154" s="39">
        <v>25</v>
      </c>
      <c r="J154" s="15" t="s">
        <v>26</v>
      </c>
    </row>
    <row r="155" spans="1:10">
      <c r="A155" s="274">
        <v>5</v>
      </c>
      <c r="B155" s="43" t="s">
        <v>107</v>
      </c>
      <c r="C155" s="15" t="s">
        <v>78</v>
      </c>
      <c r="D155" s="180">
        <v>4</v>
      </c>
      <c r="E155" s="39">
        <f t="shared" si="33"/>
        <v>45</v>
      </c>
      <c r="F155" s="14">
        <v>15</v>
      </c>
      <c r="G155" s="39">
        <v>0</v>
      </c>
      <c r="H155" s="14">
        <v>15</v>
      </c>
      <c r="I155" s="39">
        <v>15</v>
      </c>
      <c r="J155" s="15" t="s">
        <v>28</v>
      </c>
    </row>
    <row r="156" spans="1:10">
      <c r="A156" s="274">
        <v>6</v>
      </c>
      <c r="B156" s="43" t="s">
        <v>101</v>
      </c>
      <c r="C156" s="15" t="s">
        <v>102</v>
      </c>
      <c r="D156" s="180">
        <v>6</v>
      </c>
      <c r="E156" s="39">
        <f t="shared" si="33"/>
        <v>0</v>
      </c>
      <c r="F156" s="14">
        <v>0</v>
      </c>
      <c r="G156" s="39">
        <v>0</v>
      </c>
      <c r="H156" s="14">
        <v>0</v>
      </c>
      <c r="I156" s="39">
        <v>0</v>
      </c>
      <c r="J156" s="15" t="s">
        <v>26</v>
      </c>
    </row>
    <row r="157" spans="1:10">
      <c r="A157" s="17" t="s">
        <v>31</v>
      </c>
      <c r="B157" s="511" t="s">
        <v>86</v>
      </c>
      <c r="C157" s="18" t="s">
        <v>37</v>
      </c>
      <c r="D157" s="182">
        <f>SUM(D151:D156)</f>
        <v>25</v>
      </c>
      <c r="E157" s="19">
        <f t="shared" ref="E157:I157" si="34">SUM(E151:E156)</f>
        <v>225</v>
      </c>
      <c r="F157" s="19">
        <f t="shared" si="34"/>
        <v>90</v>
      </c>
      <c r="G157" s="19">
        <f t="shared" si="34"/>
        <v>0</v>
      </c>
      <c r="H157" s="19">
        <f t="shared" si="34"/>
        <v>30</v>
      </c>
      <c r="I157" s="19">
        <f t="shared" si="34"/>
        <v>105</v>
      </c>
      <c r="J157" s="20" t="s">
        <v>37</v>
      </c>
    </row>
    <row r="160" spans="1:10">
      <c r="A160" s="3"/>
      <c r="B160" s="4"/>
      <c r="C160" s="3"/>
      <c r="D160" s="3"/>
      <c r="E160" s="3"/>
      <c r="F160" s="3"/>
      <c r="G160" s="3"/>
      <c r="H160" s="5" t="s">
        <v>108</v>
      </c>
      <c r="I160" s="3"/>
      <c r="J160" s="5" t="s">
        <v>109</v>
      </c>
    </row>
    <row r="161" spans="1:10">
      <c r="A161" s="650" t="s">
        <v>7</v>
      </c>
      <c r="B161" s="653" t="s">
        <v>8</v>
      </c>
      <c r="C161" s="651" t="s">
        <v>9</v>
      </c>
      <c r="D161" s="652" t="s">
        <v>10</v>
      </c>
      <c r="E161" s="652" t="s">
        <v>11</v>
      </c>
      <c r="F161" s="641" t="s">
        <v>12</v>
      </c>
      <c r="G161" s="641"/>
      <c r="H161" s="641"/>
      <c r="I161" s="641"/>
      <c r="J161" s="656" t="s">
        <v>13</v>
      </c>
    </row>
    <row r="162" spans="1:10">
      <c r="A162" s="658"/>
      <c r="B162" s="659"/>
      <c r="C162" s="660"/>
      <c r="D162" s="652"/>
      <c r="E162" s="652"/>
      <c r="F162" s="652" t="s">
        <v>14</v>
      </c>
      <c r="G162" s="652" t="s">
        <v>15</v>
      </c>
      <c r="H162" s="641" t="s">
        <v>16</v>
      </c>
      <c r="I162" s="641"/>
      <c r="J162" s="656"/>
    </row>
    <row r="163" spans="1:10" ht="27.6">
      <c r="A163" s="658"/>
      <c r="B163" s="659"/>
      <c r="C163" s="660"/>
      <c r="D163" s="653"/>
      <c r="E163" s="653"/>
      <c r="F163" s="653"/>
      <c r="G163" s="653"/>
      <c r="H163" s="269" t="s">
        <v>17</v>
      </c>
      <c r="I163" s="269" t="s">
        <v>18</v>
      </c>
      <c r="J163" s="657"/>
    </row>
    <row r="164" spans="1:10">
      <c r="A164" s="647" t="s">
        <v>19</v>
      </c>
      <c r="B164" s="647"/>
      <c r="C164" s="647"/>
      <c r="D164" s="647"/>
      <c r="E164" s="647"/>
      <c r="F164" s="647"/>
      <c r="G164" s="647"/>
      <c r="H164" s="647"/>
      <c r="I164" s="647"/>
      <c r="J164" s="647"/>
    </row>
    <row r="165" spans="1:10">
      <c r="A165" s="274">
        <v>1</v>
      </c>
      <c r="B165" s="33" t="s">
        <v>110</v>
      </c>
      <c r="C165" s="39" t="s">
        <v>31</v>
      </c>
      <c r="D165" s="180">
        <v>2</v>
      </c>
      <c r="E165" s="187">
        <f t="shared" ref="E165" si="35">SUM(F165:I165)</f>
        <v>0</v>
      </c>
      <c r="F165" s="36">
        <v>0</v>
      </c>
      <c r="G165" s="187">
        <v>0</v>
      </c>
      <c r="H165" s="36">
        <v>0</v>
      </c>
      <c r="I165" s="187">
        <v>0</v>
      </c>
      <c r="J165" s="15" t="s">
        <v>28</v>
      </c>
    </row>
    <row r="166" spans="1:10">
      <c r="A166" s="17" t="s">
        <v>25</v>
      </c>
      <c r="B166" s="511" t="s">
        <v>36</v>
      </c>
      <c r="C166" s="18" t="s">
        <v>37</v>
      </c>
      <c r="D166" s="182">
        <f t="shared" ref="D166:I166" si="36">SUM(D165:D165)</f>
        <v>2</v>
      </c>
      <c r="E166" s="37">
        <f t="shared" si="36"/>
        <v>0</v>
      </c>
      <c r="F166" s="37">
        <f t="shared" si="36"/>
        <v>0</v>
      </c>
      <c r="G166" s="37">
        <f t="shared" si="36"/>
        <v>0</v>
      </c>
      <c r="H166" s="37">
        <f t="shared" si="36"/>
        <v>0</v>
      </c>
      <c r="I166" s="37">
        <f t="shared" si="36"/>
        <v>0</v>
      </c>
      <c r="J166" s="20" t="s">
        <v>37</v>
      </c>
    </row>
    <row r="167" spans="1:10">
      <c r="A167" s="647" t="s">
        <v>38</v>
      </c>
      <c r="B167" s="647"/>
      <c r="C167" s="647"/>
      <c r="D167" s="647"/>
      <c r="E167" s="647"/>
      <c r="F167" s="647"/>
      <c r="G167" s="647"/>
      <c r="H167" s="647"/>
      <c r="I167" s="647"/>
      <c r="J167" s="647"/>
    </row>
    <row r="168" spans="1:10" ht="43.35" customHeight="1">
      <c r="A168" s="271">
        <v>1</v>
      </c>
      <c r="B168" s="35" t="s">
        <v>77</v>
      </c>
      <c r="C168" s="14" t="s">
        <v>78</v>
      </c>
      <c r="D168" s="180">
        <f t="shared" ref="D168:I168" si="37">(D186+D196)/2</f>
        <v>28</v>
      </c>
      <c r="E168" s="36">
        <f t="shared" si="37"/>
        <v>275</v>
      </c>
      <c r="F168" s="36">
        <f t="shared" si="37"/>
        <v>107.5</v>
      </c>
      <c r="G168" s="36">
        <f t="shared" si="37"/>
        <v>30</v>
      </c>
      <c r="H168" s="36">
        <f t="shared" si="37"/>
        <v>15</v>
      </c>
      <c r="I168" s="36">
        <f t="shared" si="37"/>
        <v>122.5</v>
      </c>
      <c r="J168" s="15" t="s">
        <v>79</v>
      </c>
    </row>
    <row r="169" spans="1:10" ht="15.6">
      <c r="A169" s="24" t="s">
        <v>31</v>
      </c>
      <c r="B169" s="512" t="s">
        <v>39</v>
      </c>
      <c r="C169" s="18" t="s">
        <v>37</v>
      </c>
      <c r="D169" s="182">
        <f t="shared" ref="D169:I169" si="38">SUM(D168:D168)</f>
        <v>28</v>
      </c>
      <c r="E169" s="37">
        <f t="shared" si="38"/>
        <v>275</v>
      </c>
      <c r="F169" s="37">
        <f t="shared" si="38"/>
        <v>107.5</v>
      </c>
      <c r="G169" s="37">
        <f t="shared" si="38"/>
        <v>30</v>
      </c>
      <c r="H169" s="37">
        <f t="shared" si="38"/>
        <v>15</v>
      </c>
      <c r="I169" s="37">
        <f t="shared" si="38"/>
        <v>122.5</v>
      </c>
      <c r="J169" s="20" t="s">
        <v>37</v>
      </c>
    </row>
    <row r="170" spans="1:10">
      <c r="A170" s="25" t="s">
        <v>40</v>
      </c>
      <c r="B170" s="513" t="s">
        <v>41</v>
      </c>
      <c r="C170" s="26" t="s">
        <v>37</v>
      </c>
      <c r="D170" s="183">
        <f t="shared" ref="D170:I170" si="39">+D166+D169</f>
        <v>30</v>
      </c>
      <c r="E170" s="38">
        <f t="shared" si="39"/>
        <v>275</v>
      </c>
      <c r="F170" s="38">
        <f t="shared" si="39"/>
        <v>107.5</v>
      </c>
      <c r="G170" s="38">
        <f t="shared" si="39"/>
        <v>30</v>
      </c>
      <c r="H170" s="38">
        <f t="shared" si="39"/>
        <v>15</v>
      </c>
      <c r="I170" s="38">
        <f t="shared" si="39"/>
        <v>122.5</v>
      </c>
      <c r="J170" s="28" t="s">
        <v>37</v>
      </c>
    </row>
    <row r="171" spans="1:10">
      <c r="A171" s="3"/>
      <c r="B171" s="4"/>
      <c r="C171" s="32"/>
      <c r="D171" s="3"/>
      <c r="E171" s="3"/>
      <c r="F171" s="3"/>
      <c r="G171" s="3"/>
      <c r="H171" s="3"/>
      <c r="I171" s="3"/>
      <c r="J171" s="3"/>
    </row>
    <row r="172" spans="1:10">
      <c r="A172" s="3"/>
      <c r="B172" s="4"/>
      <c r="C172" s="32"/>
      <c r="D172" s="3"/>
      <c r="E172" s="3"/>
      <c r="F172" s="3"/>
      <c r="G172" s="3"/>
      <c r="H172" s="3"/>
      <c r="I172" s="3"/>
      <c r="J172" s="3"/>
    </row>
    <row r="173" spans="1:10">
      <c r="A173" s="3"/>
      <c r="B173" s="4"/>
      <c r="C173" s="32"/>
      <c r="D173" s="3"/>
      <c r="E173" s="3"/>
      <c r="F173" s="3"/>
      <c r="G173" s="3"/>
      <c r="H173" s="3"/>
      <c r="I173" s="3"/>
      <c r="J173" s="3"/>
    </row>
    <row r="174" spans="1:10">
      <c r="A174" s="650" t="s">
        <v>7</v>
      </c>
      <c r="B174" s="653" t="s">
        <v>8</v>
      </c>
      <c r="C174" s="651" t="s">
        <v>9</v>
      </c>
      <c r="D174" s="652" t="s">
        <v>10</v>
      </c>
      <c r="E174" s="652" t="s">
        <v>11</v>
      </c>
      <c r="F174" s="641" t="s">
        <v>12</v>
      </c>
      <c r="G174" s="641"/>
      <c r="H174" s="641"/>
      <c r="I174" s="641"/>
      <c r="J174" s="656" t="s">
        <v>13</v>
      </c>
    </row>
    <row r="175" spans="1:10">
      <c r="A175" s="658"/>
      <c r="B175" s="659"/>
      <c r="C175" s="660"/>
      <c r="D175" s="652"/>
      <c r="E175" s="652"/>
      <c r="F175" s="652" t="s">
        <v>14</v>
      </c>
      <c r="G175" s="652" t="s">
        <v>15</v>
      </c>
      <c r="H175" s="641" t="s">
        <v>16</v>
      </c>
      <c r="I175" s="641"/>
      <c r="J175" s="656"/>
    </row>
    <row r="176" spans="1:10" ht="27.6">
      <c r="A176" s="658"/>
      <c r="B176" s="659"/>
      <c r="C176" s="660"/>
      <c r="D176" s="653"/>
      <c r="E176" s="653"/>
      <c r="F176" s="653"/>
      <c r="G176" s="653"/>
      <c r="H176" s="269" t="s">
        <v>17</v>
      </c>
      <c r="I176" s="269" t="s">
        <v>18</v>
      </c>
      <c r="J176" s="657"/>
    </row>
    <row r="177" spans="1:11" ht="15.6" customHeight="1">
      <c r="A177" s="647" t="s">
        <v>80</v>
      </c>
      <c r="B177" s="647"/>
      <c r="C177" s="647"/>
      <c r="D177" s="647"/>
      <c r="E177" s="647"/>
      <c r="F177" s="647"/>
      <c r="G177" s="647"/>
      <c r="H177" s="647"/>
      <c r="I177" s="647"/>
      <c r="J177" s="647"/>
    </row>
    <row r="178" spans="1:11" ht="15.6" customHeight="1">
      <c r="A178" s="274">
        <v>1</v>
      </c>
      <c r="B178" s="326" t="s">
        <v>111</v>
      </c>
      <c r="C178" s="273" t="s">
        <v>78</v>
      </c>
      <c r="D178" s="186">
        <v>3</v>
      </c>
      <c r="E178" s="273">
        <v>30</v>
      </c>
      <c r="F178" s="273">
        <v>0</v>
      </c>
      <c r="G178" s="273">
        <v>30</v>
      </c>
      <c r="H178" s="273">
        <v>0</v>
      </c>
      <c r="I178" s="273">
        <v>0</v>
      </c>
      <c r="J178" s="41" t="s">
        <v>26</v>
      </c>
    </row>
    <row r="179" spans="1:11" ht="15.6" customHeight="1">
      <c r="A179" s="274">
        <v>2</v>
      </c>
      <c r="B179" s="326" t="s">
        <v>112</v>
      </c>
      <c r="C179" s="273" t="s">
        <v>78</v>
      </c>
      <c r="D179" s="186">
        <v>5</v>
      </c>
      <c r="E179" s="273">
        <v>0</v>
      </c>
      <c r="F179" s="273">
        <v>0</v>
      </c>
      <c r="G179" s="273">
        <v>0</v>
      </c>
      <c r="H179" s="273">
        <v>0</v>
      </c>
      <c r="I179" s="273">
        <v>0</v>
      </c>
      <c r="J179" s="41" t="s">
        <v>325</v>
      </c>
    </row>
    <row r="180" spans="1:11" ht="27.6">
      <c r="A180" s="274">
        <v>3</v>
      </c>
      <c r="B180" s="33" t="s">
        <v>113</v>
      </c>
      <c r="C180" s="14" t="s">
        <v>78</v>
      </c>
      <c r="D180" s="180">
        <v>4</v>
      </c>
      <c r="E180" s="14">
        <f t="shared" ref="E180:E185" si="40">SUM(F180:I180)</f>
        <v>45</v>
      </c>
      <c r="F180" s="14">
        <v>20</v>
      </c>
      <c r="G180" s="14">
        <v>0</v>
      </c>
      <c r="H180" s="14">
        <v>0</v>
      </c>
      <c r="I180" s="14">
        <v>25</v>
      </c>
      <c r="J180" s="15" t="s">
        <v>28</v>
      </c>
    </row>
    <row r="181" spans="1:11">
      <c r="A181" s="274">
        <v>4</v>
      </c>
      <c r="B181" s="515" t="s">
        <v>114</v>
      </c>
      <c r="C181" s="14" t="s">
        <v>78</v>
      </c>
      <c r="D181" s="180">
        <v>2</v>
      </c>
      <c r="E181" s="14">
        <f t="shared" si="40"/>
        <v>30</v>
      </c>
      <c r="F181" s="14">
        <v>15</v>
      </c>
      <c r="G181" s="14">
        <v>0</v>
      </c>
      <c r="H181" s="14">
        <v>0</v>
      </c>
      <c r="I181" s="14">
        <v>15</v>
      </c>
      <c r="J181" s="15" t="s">
        <v>26</v>
      </c>
    </row>
    <row r="182" spans="1:11">
      <c r="A182" s="274">
        <v>5</v>
      </c>
      <c r="B182" s="33" t="s">
        <v>115</v>
      </c>
      <c r="C182" s="14" t="s">
        <v>78</v>
      </c>
      <c r="D182" s="180">
        <v>4</v>
      </c>
      <c r="E182" s="14">
        <f t="shared" si="40"/>
        <v>45</v>
      </c>
      <c r="F182" s="14">
        <v>20</v>
      </c>
      <c r="G182" s="14">
        <v>0</v>
      </c>
      <c r="H182" s="14">
        <v>0</v>
      </c>
      <c r="I182" s="14">
        <v>25</v>
      </c>
      <c r="J182" s="15" t="s">
        <v>26</v>
      </c>
    </row>
    <row r="183" spans="1:11">
      <c r="A183" s="274">
        <v>6</v>
      </c>
      <c r="B183" s="33" t="s">
        <v>116</v>
      </c>
      <c r="C183" s="14" t="s">
        <v>78</v>
      </c>
      <c r="D183" s="180">
        <v>2</v>
      </c>
      <c r="E183" s="14">
        <f t="shared" si="40"/>
        <v>30</v>
      </c>
      <c r="F183" s="14">
        <v>15</v>
      </c>
      <c r="G183" s="14">
        <v>0</v>
      </c>
      <c r="H183" s="14">
        <v>0</v>
      </c>
      <c r="I183" s="14">
        <v>15</v>
      </c>
      <c r="J183" s="15" t="s">
        <v>26</v>
      </c>
    </row>
    <row r="184" spans="1:11">
      <c r="A184" s="274">
        <v>7</v>
      </c>
      <c r="B184" s="33" t="s">
        <v>117</v>
      </c>
      <c r="C184" s="14" t="s">
        <v>78</v>
      </c>
      <c r="D184" s="180">
        <v>4</v>
      </c>
      <c r="E184" s="14">
        <f t="shared" si="40"/>
        <v>45</v>
      </c>
      <c r="F184" s="14">
        <v>20</v>
      </c>
      <c r="G184" s="14">
        <v>0</v>
      </c>
      <c r="H184" s="14">
        <v>0</v>
      </c>
      <c r="I184" s="14">
        <v>25</v>
      </c>
      <c r="J184" s="15" t="s">
        <v>28</v>
      </c>
    </row>
    <row r="185" spans="1:11" ht="23.25" customHeight="1">
      <c r="A185" s="274">
        <v>8</v>
      </c>
      <c r="B185" s="33" t="s">
        <v>118</v>
      </c>
      <c r="C185" s="14" t="s">
        <v>78</v>
      </c>
      <c r="D185" s="180">
        <v>4</v>
      </c>
      <c r="E185" s="14">
        <f t="shared" si="40"/>
        <v>50</v>
      </c>
      <c r="F185" s="14">
        <v>20</v>
      </c>
      <c r="G185" s="14">
        <v>0</v>
      </c>
      <c r="H185" s="14">
        <v>15</v>
      </c>
      <c r="I185" s="14">
        <v>15</v>
      </c>
      <c r="J185" s="15" t="s">
        <v>26</v>
      </c>
    </row>
    <row r="186" spans="1:11">
      <c r="A186" s="17" t="s">
        <v>31</v>
      </c>
      <c r="B186" s="511" t="s">
        <v>86</v>
      </c>
      <c r="C186" s="18" t="s">
        <v>37</v>
      </c>
      <c r="D186" s="182">
        <f>SUM(D178:D185)</f>
        <v>28</v>
      </c>
      <c r="E186" s="19">
        <f t="shared" ref="E186:I186" si="41">SUM(E178:E185)</f>
        <v>275</v>
      </c>
      <c r="F186" s="19">
        <f t="shared" si="41"/>
        <v>110</v>
      </c>
      <c r="G186" s="19">
        <f t="shared" si="41"/>
        <v>30</v>
      </c>
      <c r="H186" s="19">
        <f t="shared" si="41"/>
        <v>15</v>
      </c>
      <c r="I186" s="19">
        <f t="shared" si="41"/>
        <v>120</v>
      </c>
      <c r="J186" s="20" t="s">
        <v>37</v>
      </c>
    </row>
    <row r="187" spans="1:11" ht="15.6" customHeight="1">
      <c r="A187" s="647" t="s">
        <v>87</v>
      </c>
      <c r="B187" s="647"/>
      <c r="C187" s="647"/>
      <c r="D187" s="647"/>
      <c r="E187" s="647"/>
      <c r="F187" s="647"/>
      <c r="G187" s="647"/>
      <c r="H187" s="647"/>
      <c r="I187" s="647"/>
      <c r="J187" s="647"/>
    </row>
    <row r="188" spans="1:11" ht="15.6" customHeight="1">
      <c r="A188" s="274">
        <v>1</v>
      </c>
      <c r="B188" s="326" t="s">
        <v>111</v>
      </c>
      <c r="C188" s="273" t="s">
        <v>78</v>
      </c>
      <c r="D188" s="186">
        <v>3</v>
      </c>
      <c r="E188" s="273">
        <v>30</v>
      </c>
      <c r="F188" s="273">
        <v>0</v>
      </c>
      <c r="G188" s="273">
        <v>30</v>
      </c>
      <c r="H188" s="273">
        <v>0</v>
      </c>
      <c r="I188" s="273">
        <v>0</v>
      </c>
      <c r="J188" s="41" t="s">
        <v>26</v>
      </c>
    </row>
    <row r="189" spans="1:11" ht="15.6" customHeight="1">
      <c r="A189" s="274">
        <v>2</v>
      </c>
      <c r="B189" s="326" t="s">
        <v>112</v>
      </c>
      <c r="C189" s="273" t="s">
        <v>78</v>
      </c>
      <c r="D189" s="186">
        <v>5</v>
      </c>
      <c r="E189" s="273">
        <v>0</v>
      </c>
      <c r="F189" s="273">
        <v>0</v>
      </c>
      <c r="G189" s="273">
        <v>0</v>
      </c>
      <c r="H189" s="273">
        <v>0</v>
      </c>
      <c r="I189" s="273">
        <v>0</v>
      </c>
      <c r="J189" s="41" t="s">
        <v>325</v>
      </c>
      <c r="K189" s="11"/>
    </row>
    <row r="190" spans="1:11">
      <c r="A190" s="274">
        <v>3</v>
      </c>
      <c r="B190" s="43" t="s">
        <v>119</v>
      </c>
      <c r="C190" s="15" t="s">
        <v>78</v>
      </c>
      <c r="D190" s="180">
        <v>2</v>
      </c>
      <c r="E190" s="39">
        <f t="shared" ref="E190:E195" si="42">SUM(F190:I190)</f>
        <v>30</v>
      </c>
      <c r="F190" s="14">
        <v>15</v>
      </c>
      <c r="G190" s="39">
        <v>0</v>
      </c>
      <c r="H190" s="14">
        <v>0</v>
      </c>
      <c r="I190" s="39">
        <v>15</v>
      </c>
      <c r="J190" s="15" t="s">
        <v>26</v>
      </c>
      <c r="K190" s="11"/>
    </row>
    <row r="191" spans="1:11" ht="32.25" customHeight="1">
      <c r="A191" s="274">
        <v>4</v>
      </c>
      <c r="B191" s="43" t="s">
        <v>120</v>
      </c>
      <c r="C191" s="15" t="s">
        <v>78</v>
      </c>
      <c r="D191" s="180">
        <v>4</v>
      </c>
      <c r="E191" s="39">
        <f t="shared" si="42"/>
        <v>45</v>
      </c>
      <c r="F191" s="14">
        <v>20</v>
      </c>
      <c r="G191" s="39">
        <v>0</v>
      </c>
      <c r="H191" s="14">
        <v>0</v>
      </c>
      <c r="I191" s="39">
        <v>25</v>
      </c>
      <c r="J191" s="15" t="s">
        <v>28</v>
      </c>
      <c r="K191" s="11"/>
    </row>
    <row r="192" spans="1:11" ht="27.6">
      <c r="A192" s="274">
        <v>5</v>
      </c>
      <c r="B192" s="43" t="s">
        <v>121</v>
      </c>
      <c r="C192" s="15" t="s">
        <v>78</v>
      </c>
      <c r="D192" s="180">
        <v>4</v>
      </c>
      <c r="E192" s="39">
        <f t="shared" si="42"/>
        <v>50</v>
      </c>
      <c r="F192" s="14">
        <v>20</v>
      </c>
      <c r="G192" s="39">
        <v>0</v>
      </c>
      <c r="H192" s="14">
        <v>0</v>
      </c>
      <c r="I192" s="39">
        <v>30</v>
      </c>
      <c r="J192" s="15" t="s">
        <v>26</v>
      </c>
      <c r="K192" s="11"/>
    </row>
    <row r="193" spans="1:10">
      <c r="A193" s="274">
        <v>6</v>
      </c>
      <c r="B193" s="43" t="s">
        <v>122</v>
      </c>
      <c r="C193" s="15" t="s">
        <v>78</v>
      </c>
      <c r="D193" s="180">
        <v>2</v>
      </c>
      <c r="E193" s="39">
        <f t="shared" si="42"/>
        <v>30</v>
      </c>
      <c r="F193" s="14">
        <v>15</v>
      </c>
      <c r="G193" s="39">
        <v>0</v>
      </c>
      <c r="H193" s="14">
        <v>0</v>
      </c>
      <c r="I193" s="39">
        <v>15</v>
      </c>
      <c r="J193" s="15" t="s">
        <v>26</v>
      </c>
    </row>
    <row r="194" spans="1:10" ht="27.6">
      <c r="A194" s="274">
        <v>7</v>
      </c>
      <c r="B194" s="43" t="s">
        <v>123</v>
      </c>
      <c r="C194" s="15" t="s">
        <v>78</v>
      </c>
      <c r="D194" s="180">
        <v>4</v>
      </c>
      <c r="E194" s="39">
        <f t="shared" si="42"/>
        <v>45</v>
      </c>
      <c r="F194" s="14">
        <v>20</v>
      </c>
      <c r="G194" s="39">
        <v>0</v>
      </c>
      <c r="H194" s="14">
        <v>0</v>
      </c>
      <c r="I194" s="39">
        <v>25</v>
      </c>
      <c r="J194" s="15" t="s">
        <v>26</v>
      </c>
    </row>
    <row r="195" spans="1:10">
      <c r="A195" s="274">
        <v>8</v>
      </c>
      <c r="B195" s="43" t="s">
        <v>124</v>
      </c>
      <c r="C195" s="15" t="s">
        <v>78</v>
      </c>
      <c r="D195" s="180">
        <v>4</v>
      </c>
      <c r="E195" s="39">
        <f t="shared" si="42"/>
        <v>45</v>
      </c>
      <c r="F195" s="14">
        <v>15</v>
      </c>
      <c r="G195" s="39">
        <v>0</v>
      </c>
      <c r="H195" s="14">
        <v>15</v>
      </c>
      <c r="I195" s="39">
        <v>15</v>
      </c>
      <c r="J195" s="15" t="s">
        <v>28</v>
      </c>
    </row>
    <row r="196" spans="1:10">
      <c r="A196" s="17" t="s">
        <v>31</v>
      </c>
      <c r="B196" s="511" t="s">
        <v>86</v>
      </c>
      <c r="C196" s="18" t="s">
        <v>37</v>
      </c>
      <c r="D196" s="182">
        <f>SUM(D188:D195)</f>
        <v>28</v>
      </c>
      <c r="E196" s="19">
        <f t="shared" ref="E196:H196" si="43">SUM(E188:E195)</f>
        <v>275</v>
      </c>
      <c r="F196" s="19">
        <f t="shared" si="43"/>
        <v>105</v>
      </c>
      <c r="G196" s="19">
        <f t="shared" si="43"/>
        <v>30</v>
      </c>
      <c r="H196" s="19">
        <f t="shared" si="43"/>
        <v>15</v>
      </c>
      <c r="I196" s="19">
        <f>SUM(I188:I195)</f>
        <v>125</v>
      </c>
      <c r="J196" s="20" t="s">
        <v>37</v>
      </c>
    </row>
    <row r="197" spans="1:10">
      <c r="A197" s="11"/>
      <c r="B197" s="516"/>
      <c r="C197" s="11"/>
      <c r="D197" s="11"/>
      <c r="E197" s="11"/>
      <c r="F197" s="11"/>
      <c r="G197" s="11"/>
      <c r="H197" s="11"/>
      <c r="I197" s="11"/>
      <c r="J197" s="11"/>
    </row>
    <row r="198" spans="1:10">
      <c r="A198" s="11"/>
      <c r="B198" s="516"/>
      <c r="C198" s="11"/>
      <c r="D198" s="11"/>
      <c r="E198" s="11"/>
      <c r="F198" s="11"/>
      <c r="G198" s="11"/>
      <c r="H198" s="11"/>
      <c r="I198" s="11"/>
      <c r="J198" s="11"/>
    </row>
    <row r="199" spans="1:10">
      <c r="A199" s="648" t="s">
        <v>125</v>
      </c>
      <c r="B199" s="648"/>
      <c r="C199" s="648"/>
      <c r="D199" s="648"/>
      <c r="E199" s="648"/>
      <c r="F199" s="648"/>
      <c r="G199" s="648"/>
      <c r="H199" s="648"/>
      <c r="I199" s="648"/>
      <c r="J199" s="648"/>
    </row>
    <row r="200" spans="1:10">
      <c r="A200" s="649" t="s">
        <v>7</v>
      </c>
      <c r="B200" s="641" t="s">
        <v>126</v>
      </c>
      <c r="C200" s="641"/>
      <c r="D200" s="652" t="s">
        <v>10</v>
      </c>
      <c r="E200" s="652" t="s">
        <v>11</v>
      </c>
      <c r="F200" s="641" t="s">
        <v>12</v>
      </c>
      <c r="G200" s="641"/>
      <c r="H200" s="641"/>
      <c r="I200" s="641"/>
      <c r="J200" s="654" t="s">
        <v>127</v>
      </c>
    </row>
    <row r="201" spans="1:10">
      <c r="A201" s="649"/>
      <c r="B201" s="641"/>
      <c r="C201" s="641"/>
      <c r="D201" s="652"/>
      <c r="E201" s="652"/>
      <c r="F201" s="652" t="s">
        <v>14</v>
      </c>
      <c r="G201" s="652" t="s">
        <v>15</v>
      </c>
      <c r="H201" s="641" t="s">
        <v>16</v>
      </c>
      <c r="I201" s="641"/>
      <c r="J201" s="654"/>
    </row>
    <row r="202" spans="1:10" ht="29.4">
      <c r="A202" s="650"/>
      <c r="B202" s="651"/>
      <c r="C202" s="651"/>
      <c r="D202" s="653"/>
      <c r="E202" s="653"/>
      <c r="F202" s="653"/>
      <c r="G202" s="653"/>
      <c r="H202" s="272" t="s">
        <v>17</v>
      </c>
      <c r="I202" s="269" t="s">
        <v>128</v>
      </c>
      <c r="J202" s="655"/>
    </row>
    <row r="203" spans="1:10">
      <c r="A203" s="46">
        <v>1</v>
      </c>
      <c r="B203" s="642" t="s">
        <v>125</v>
      </c>
      <c r="C203" s="643"/>
      <c r="D203" s="47">
        <f>D204+D205</f>
        <v>210</v>
      </c>
      <c r="E203" s="48">
        <f t="shared" ref="E203:I203" si="44">E204+E205</f>
        <v>2500</v>
      </c>
      <c r="F203" s="47">
        <f t="shared" si="44"/>
        <v>953.5</v>
      </c>
      <c r="G203" s="48">
        <f t="shared" si="44"/>
        <v>45</v>
      </c>
      <c r="H203" s="47">
        <f t="shared" si="44"/>
        <v>491.5</v>
      </c>
      <c r="I203" s="48">
        <f t="shared" si="44"/>
        <v>1010</v>
      </c>
      <c r="J203" s="49">
        <f>J204+J205</f>
        <v>25</v>
      </c>
    </row>
    <row r="204" spans="1:10">
      <c r="A204" s="50"/>
      <c r="B204" s="517" t="s">
        <v>129</v>
      </c>
      <c r="C204" s="51"/>
      <c r="D204" s="52">
        <f t="shared" ref="D204:I204" si="45">D21+D42+D62+D83+D99+D132+D166</f>
        <v>138</v>
      </c>
      <c r="E204" s="53">
        <f t="shared" si="45"/>
        <v>1767</v>
      </c>
      <c r="F204" s="52">
        <f t="shared" si="45"/>
        <v>662</v>
      </c>
      <c r="G204" s="53">
        <f t="shared" si="45"/>
        <v>15</v>
      </c>
      <c r="H204" s="52">
        <f t="shared" si="45"/>
        <v>415</v>
      </c>
      <c r="I204" s="53">
        <f t="shared" si="45"/>
        <v>675</v>
      </c>
      <c r="J204" s="54">
        <v>20</v>
      </c>
    </row>
    <row r="205" spans="1:10">
      <c r="A205" s="50"/>
      <c r="B205" s="518" t="s">
        <v>130</v>
      </c>
      <c r="C205" s="51"/>
      <c r="D205" s="52">
        <f t="shared" ref="D205:I205" si="46">D65+D102+D135+D169</f>
        <v>72</v>
      </c>
      <c r="E205" s="437">
        <f t="shared" si="46"/>
        <v>733</v>
      </c>
      <c r="F205" s="438">
        <f t="shared" si="46"/>
        <v>291.5</v>
      </c>
      <c r="G205" s="437">
        <f t="shared" si="46"/>
        <v>30</v>
      </c>
      <c r="H205" s="438">
        <f t="shared" si="46"/>
        <v>76.5</v>
      </c>
      <c r="I205" s="437">
        <f t="shared" si="46"/>
        <v>335</v>
      </c>
      <c r="J205" s="439">
        <v>5</v>
      </c>
    </row>
    <row r="206" spans="1:10">
      <c r="A206" s="55">
        <v>2</v>
      </c>
      <c r="B206" s="644" t="s">
        <v>131</v>
      </c>
      <c r="C206" s="645"/>
      <c r="D206" s="436">
        <f>D205*100/D203</f>
        <v>34.285714285714285</v>
      </c>
      <c r="E206" s="646"/>
      <c r="F206" s="646"/>
      <c r="G206" s="646"/>
      <c r="H206" s="646"/>
      <c r="I206" s="646"/>
      <c r="J206" s="646"/>
    </row>
    <row r="207" spans="1:10">
      <c r="A207" s="11"/>
      <c r="B207" s="516"/>
      <c r="C207" s="11"/>
      <c r="D207" s="11"/>
      <c r="E207" s="11"/>
      <c r="F207" s="11"/>
      <c r="G207" s="11"/>
      <c r="H207" s="11"/>
      <c r="I207" s="11"/>
      <c r="J207" s="11"/>
    </row>
    <row r="208" spans="1:10">
      <c r="A208" s="32" t="s">
        <v>25</v>
      </c>
      <c r="B208" s="4" t="s">
        <v>132</v>
      </c>
      <c r="C208" s="32"/>
      <c r="D208" s="11"/>
      <c r="E208" s="11"/>
      <c r="F208" s="11"/>
      <c r="G208" s="11"/>
      <c r="H208" s="11"/>
      <c r="I208" s="11"/>
      <c r="J208" s="11"/>
    </row>
    <row r="209" spans="1:10">
      <c r="A209" s="32" t="s">
        <v>31</v>
      </c>
      <c r="B209" s="4" t="s">
        <v>133</v>
      </c>
      <c r="C209" s="32"/>
      <c r="D209" s="11"/>
      <c r="E209" s="11"/>
      <c r="F209" s="11"/>
      <c r="G209" s="11"/>
      <c r="H209" s="11"/>
      <c r="I209" s="11"/>
      <c r="J209" s="11"/>
    </row>
    <row r="210" spans="1:10" ht="27.6">
      <c r="A210" s="32" t="s">
        <v>49</v>
      </c>
      <c r="B210" s="4" t="s">
        <v>134</v>
      </c>
      <c r="C210" s="32"/>
      <c r="D210" s="11"/>
      <c r="E210" s="11"/>
      <c r="F210" s="11"/>
      <c r="G210" s="11"/>
      <c r="H210" s="11"/>
      <c r="I210" s="11"/>
      <c r="J210" s="11"/>
    </row>
    <row r="211" spans="1:10">
      <c r="A211" s="32" t="s">
        <v>102</v>
      </c>
      <c r="B211" s="4" t="s">
        <v>135</v>
      </c>
      <c r="C211" s="32"/>
      <c r="D211" s="11"/>
      <c r="E211" s="11"/>
      <c r="F211" s="11"/>
      <c r="G211" s="11"/>
      <c r="H211" s="11"/>
      <c r="I211" s="11"/>
      <c r="J211" s="11"/>
    </row>
    <row r="212" spans="1:10" ht="27.6">
      <c r="A212" s="32" t="s">
        <v>78</v>
      </c>
      <c r="B212" s="4" t="s">
        <v>136</v>
      </c>
      <c r="C212" s="32"/>
      <c r="D212" s="11"/>
      <c r="E212" s="11"/>
      <c r="F212" s="11"/>
      <c r="G212" s="11"/>
      <c r="H212" s="11"/>
      <c r="I212" s="11"/>
      <c r="J212" s="11"/>
    </row>
    <row r="213" spans="1:10">
      <c r="A213" s="11"/>
      <c r="B213" s="516"/>
      <c r="C213" s="11"/>
      <c r="D213" s="11"/>
      <c r="E213" s="11"/>
      <c r="F213" s="11"/>
      <c r="G213" s="11"/>
      <c r="H213" s="11"/>
      <c r="I213" s="11"/>
      <c r="J213" s="11"/>
    </row>
    <row r="214" spans="1:10">
      <c r="A214" s="11"/>
      <c r="B214" s="516"/>
      <c r="C214" s="11"/>
      <c r="D214" s="11"/>
      <c r="E214" s="11"/>
      <c r="F214" s="11"/>
      <c r="G214" s="11"/>
      <c r="H214" s="11"/>
      <c r="I214" s="11"/>
      <c r="J214" s="11"/>
    </row>
    <row r="215" spans="1:10">
      <c r="A215" s="11"/>
      <c r="B215" s="516"/>
      <c r="C215" s="11"/>
      <c r="D215" s="11"/>
      <c r="E215" s="11"/>
      <c r="F215" s="11"/>
      <c r="G215" s="11"/>
      <c r="H215" s="11"/>
      <c r="I215" s="11"/>
      <c r="J215" s="11"/>
    </row>
    <row r="216" spans="1:10">
      <c r="A216" s="11"/>
      <c r="B216" s="516"/>
      <c r="C216" s="11"/>
      <c r="D216" s="11"/>
      <c r="E216" s="11"/>
      <c r="F216" s="11"/>
      <c r="G216" s="11"/>
      <c r="H216" s="11"/>
      <c r="I216" s="11"/>
      <c r="J216" s="11"/>
    </row>
    <row r="217" spans="1:10">
      <c r="A217" s="11"/>
      <c r="B217" s="516"/>
      <c r="C217" s="11"/>
      <c r="D217" s="11"/>
      <c r="E217" s="11"/>
      <c r="F217" s="11"/>
      <c r="G217" s="11"/>
      <c r="H217" s="11"/>
      <c r="I217" s="11"/>
      <c r="J217" s="11"/>
    </row>
    <row r="218" spans="1:10">
      <c r="A218" s="11"/>
      <c r="B218" s="516"/>
      <c r="C218" s="11"/>
      <c r="D218" s="11"/>
      <c r="E218" s="11"/>
      <c r="F218" s="11"/>
      <c r="G218" s="11"/>
      <c r="H218" s="11"/>
      <c r="I218" s="11"/>
      <c r="J218" s="11"/>
    </row>
    <row r="219" spans="1:10">
      <c r="A219" s="11"/>
      <c r="B219" s="516"/>
      <c r="C219" s="11"/>
      <c r="D219" s="11"/>
      <c r="E219" s="11"/>
      <c r="F219" s="11"/>
      <c r="G219" s="11"/>
      <c r="H219" s="11"/>
      <c r="I219" s="11"/>
      <c r="J219" s="11"/>
    </row>
    <row r="220" spans="1:10">
      <c r="A220" s="11"/>
      <c r="B220" s="516"/>
      <c r="C220" s="11"/>
      <c r="D220" s="11"/>
      <c r="E220" s="11"/>
      <c r="F220" s="11"/>
      <c r="G220" s="11"/>
      <c r="H220" s="11"/>
      <c r="I220" s="11"/>
      <c r="J220" s="11"/>
    </row>
    <row r="221" spans="1:10">
      <c r="A221" s="11"/>
      <c r="B221" s="516"/>
      <c r="C221" s="11"/>
      <c r="D221" s="11"/>
      <c r="E221" s="11"/>
      <c r="F221" s="11"/>
      <c r="G221" s="11"/>
      <c r="H221" s="11"/>
      <c r="I221" s="11"/>
      <c r="J221" s="11"/>
    </row>
    <row r="222" spans="1:10">
      <c r="A222" s="11"/>
      <c r="B222" s="516"/>
      <c r="C222" s="11"/>
      <c r="D222" s="11"/>
      <c r="E222" s="11"/>
      <c r="F222" s="11"/>
      <c r="G222" s="11"/>
      <c r="H222" s="11"/>
      <c r="I222" s="11"/>
      <c r="J222" s="11"/>
    </row>
    <row r="223" spans="1:10">
      <c r="A223" s="11"/>
      <c r="B223" s="516"/>
      <c r="C223" s="11"/>
      <c r="D223" s="11"/>
      <c r="E223" s="11"/>
      <c r="F223" s="11"/>
      <c r="G223" s="11"/>
      <c r="H223" s="11"/>
      <c r="I223" s="11"/>
      <c r="J223" s="11"/>
    </row>
    <row r="224" spans="1:10">
      <c r="A224" s="11"/>
      <c r="B224" s="516"/>
      <c r="C224" s="11"/>
      <c r="D224" s="11"/>
      <c r="E224" s="11"/>
      <c r="F224" s="11"/>
      <c r="G224" s="11"/>
      <c r="H224" s="11"/>
      <c r="I224" s="11"/>
      <c r="J224" s="11"/>
    </row>
    <row r="225" spans="1:10">
      <c r="A225" s="11"/>
      <c r="B225" s="516"/>
      <c r="C225" s="11"/>
      <c r="D225" s="11"/>
      <c r="E225" s="11"/>
      <c r="F225" s="11"/>
      <c r="G225" s="11"/>
      <c r="H225" s="11"/>
      <c r="I225" s="11"/>
      <c r="J225" s="11"/>
    </row>
    <row r="226" spans="1:10">
      <c r="A226" s="11"/>
      <c r="B226" s="516"/>
      <c r="C226" s="11"/>
      <c r="D226" s="11"/>
      <c r="E226" s="11"/>
      <c r="F226" s="11"/>
      <c r="G226" s="11"/>
      <c r="H226" s="11"/>
      <c r="I226" s="11"/>
      <c r="J226" s="11"/>
    </row>
    <row r="227" spans="1:10">
      <c r="A227" s="11"/>
      <c r="B227" s="516"/>
      <c r="C227" s="11"/>
      <c r="D227" s="11"/>
      <c r="E227" s="11"/>
      <c r="F227" s="11"/>
      <c r="G227" s="11"/>
      <c r="H227" s="11"/>
      <c r="I227" s="11"/>
      <c r="J227" s="11"/>
    </row>
    <row r="228" spans="1:10">
      <c r="A228" s="11"/>
      <c r="B228" s="516"/>
      <c r="C228" s="11"/>
      <c r="D228" s="11"/>
      <c r="E228" s="11"/>
      <c r="F228" s="11"/>
      <c r="G228" s="11"/>
      <c r="H228" s="11"/>
      <c r="I228" s="11"/>
      <c r="J228" s="11"/>
    </row>
    <row r="229" spans="1:10">
      <c r="A229" s="11"/>
      <c r="B229" s="516"/>
      <c r="C229" s="11"/>
      <c r="D229" s="11"/>
      <c r="E229" s="11"/>
      <c r="F229" s="11"/>
      <c r="G229" s="11"/>
      <c r="H229" s="11"/>
      <c r="I229" s="11"/>
      <c r="J229" s="11"/>
    </row>
    <row r="230" spans="1:10">
      <c r="A230" s="11"/>
      <c r="B230" s="516"/>
      <c r="C230" s="11"/>
      <c r="D230" s="11"/>
      <c r="E230" s="11"/>
      <c r="F230" s="11"/>
      <c r="G230" s="11"/>
      <c r="H230" s="11"/>
      <c r="I230" s="11"/>
      <c r="J230" s="11"/>
    </row>
    <row r="231" spans="1:10">
      <c r="A231" s="11"/>
      <c r="B231" s="516"/>
      <c r="C231" s="11"/>
      <c r="D231" s="11"/>
      <c r="E231" s="11"/>
      <c r="F231" s="11"/>
      <c r="G231" s="11"/>
      <c r="H231" s="11"/>
      <c r="I231" s="11"/>
      <c r="J231" s="11"/>
    </row>
    <row r="232" spans="1:10">
      <c r="A232" s="11"/>
      <c r="B232" s="516"/>
      <c r="C232" s="11"/>
      <c r="D232" s="11"/>
      <c r="E232" s="11"/>
      <c r="F232" s="11"/>
      <c r="G232" s="11"/>
      <c r="H232" s="11"/>
      <c r="I232" s="11"/>
      <c r="J232" s="11"/>
    </row>
    <row r="233" spans="1:10">
      <c r="A233" s="11"/>
      <c r="B233" s="516"/>
      <c r="C233" s="11"/>
      <c r="D233" s="11"/>
      <c r="E233" s="11"/>
      <c r="F233" s="11"/>
      <c r="G233" s="11"/>
      <c r="H233" s="11"/>
      <c r="I233" s="11"/>
      <c r="J233" s="11"/>
    </row>
    <row r="234" spans="1:10">
      <c r="A234" s="11"/>
      <c r="B234" s="516"/>
      <c r="C234" s="11"/>
      <c r="D234" s="11"/>
      <c r="E234" s="11"/>
      <c r="F234" s="11"/>
      <c r="G234" s="11"/>
      <c r="H234" s="11"/>
      <c r="I234" s="11"/>
      <c r="J234" s="11"/>
    </row>
    <row r="235" spans="1:10">
      <c r="A235" s="11"/>
      <c r="B235" s="516"/>
      <c r="C235" s="11"/>
      <c r="D235" s="11"/>
      <c r="E235" s="11"/>
      <c r="F235" s="11"/>
      <c r="G235" s="11"/>
      <c r="H235" s="11"/>
      <c r="I235" s="11"/>
      <c r="J235" s="11"/>
    </row>
    <row r="236" spans="1:10">
      <c r="A236" s="11"/>
      <c r="B236" s="516"/>
      <c r="C236" s="11"/>
      <c r="D236" s="11"/>
      <c r="E236" s="11"/>
      <c r="F236" s="11"/>
      <c r="G236" s="11"/>
      <c r="H236" s="11"/>
      <c r="I236" s="11"/>
      <c r="J236" s="11"/>
    </row>
    <row r="237" spans="1:10">
      <c r="A237" s="11"/>
      <c r="B237" s="516"/>
      <c r="C237" s="11"/>
      <c r="D237" s="11"/>
      <c r="E237" s="11"/>
      <c r="F237" s="11"/>
      <c r="G237" s="11"/>
      <c r="H237" s="11"/>
      <c r="I237" s="11"/>
      <c r="J237" s="11"/>
    </row>
    <row r="238" spans="1:10">
      <c r="A238" s="11"/>
      <c r="B238" s="516"/>
      <c r="C238" s="11"/>
      <c r="D238" s="11"/>
      <c r="E238" s="11"/>
      <c r="F238" s="11"/>
      <c r="G238" s="11"/>
      <c r="H238" s="11"/>
      <c r="I238" s="11"/>
      <c r="J238" s="11"/>
    </row>
    <row r="239" spans="1:10">
      <c r="A239" s="11"/>
      <c r="B239" s="516"/>
      <c r="C239" s="11"/>
      <c r="D239" s="11"/>
      <c r="E239" s="11"/>
      <c r="F239" s="11"/>
      <c r="G239" s="11"/>
      <c r="H239" s="11"/>
      <c r="I239" s="11"/>
      <c r="J239" s="11"/>
    </row>
    <row r="240" spans="1:10">
      <c r="A240" s="11"/>
      <c r="B240" s="516"/>
      <c r="C240" s="11"/>
      <c r="D240" s="11"/>
      <c r="E240" s="11"/>
      <c r="F240" s="11"/>
      <c r="G240" s="11"/>
      <c r="H240" s="11"/>
      <c r="I240" s="11"/>
      <c r="J240" s="11"/>
    </row>
    <row r="241" spans="1:10">
      <c r="A241" s="11"/>
      <c r="B241" s="516"/>
      <c r="C241" s="11"/>
      <c r="D241" s="11"/>
      <c r="E241" s="11"/>
      <c r="F241" s="11"/>
      <c r="G241" s="11"/>
      <c r="H241" s="11"/>
      <c r="I241" s="11"/>
      <c r="J241" s="11"/>
    </row>
    <row r="242" spans="1:10">
      <c r="A242" s="11"/>
      <c r="B242" s="516"/>
      <c r="C242" s="11"/>
      <c r="D242" s="11"/>
      <c r="E242" s="11"/>
      <c r="F242" s="11"/>
      <c r="G242" s="11"/>
      <c r="H242" s="11"/>
      <c r="I242" s="11"/>
      <c r="J242" s="11"/>
    </row>
    <row r="243" spans="1:10">
      <c r="A243" s="11"/>
      <c r="B243" s="516"/>
      <c r="C243" s="11"/>
      <c r="D243" s="11"/>
      <c r="E243" s="11"/>
      <c r="F243" s="11"/>
      <c r="G243" s="11"/>
      <c r="H243" s="11"/>
      <c r="I243" s="11"/>
      <c r="J243" s="11"/>
    </row>
    <row r="244" spans="1:10">
      <c r="A244" s="11"/>
      <c r="B244" s="516"/>
      <c r="C244" s="11"/>
      <c r="D244" s="11"/>
      <c r="E244" s="11"/>
      <c r="F244" s="11"/>
      <c r="G244" s="11"/>
      <c r="H244" s="11"/>
      <c r="I244" s="11"/>
      <c r="J244" s="11"/>
    </row>
    <row r="245" spans="1:10">
      <c r="A245" s="11"/>
      <c r="B245" s="516"/>
      <c r="C245" s="11"/>
      <c r="D245" s="11"/>
      <c r="E245" s="11"/>
      <c r="F245" s="11"/>
      <c r="G245" s="11"/>
      <c r="H245" s="11"/>
      <c r="I245" s="11"/>
      <c r="J245" s="11"/>
    </row>
    <row r="246" spans="1:10">
      <c r="A246" s="11"/>
      <c r="B246" s="516"/>
      <c r="C246" s="11"/>
      <c r="D246" s="11"/>
      <c r="E246" s="11"/>
      <c r="F246" s="11"/>
      <c r="G246" s="11"/>
      <c r="H246" s="11"/>
      <c r="I246" s="11"/>
      <c r="J246" s="11"/>
    </row>
    <row r="247" spans="1:10">
      <c r="A247" s="11"/>
      <c r="B247" s="516"/>
      <c r="C247" s="11"/>
      <c r="D247" s="11"/>
      <c r="E247" s="11"/>
      <c r="F247" s="11"/>
      <c r="G247" s="11"/>
      <c r="H247" s="11"/>
      <c r="I247" s="11"/>
      <c r="J247" s="11"/>
    </row>
    <row r="248" spans="1:10">
      <c r="A248" s="11"/>
      <c r="B248" s="516"/>
      <c r="C248" s="11"/>
      <c r="D248" s="11"/>
      <c r="E248" s="11"/>
      <c r="F248" s="11"/>
      <c r="G248" s="11"/>
      <c r="H248" s="11"/>
      <c r="I248" s="11"/>
      <c r="J248" s="11"/>
    </row>
    <row r="249" spans="1:10">
      <c r="A249" s="11"/>
      <c r="B249" s="516"/>
      <c r="C249" s="11"/>
      <c r="D249" s="11"/>
      <c r="E249" s="11"/>
      <c r="F249" s="11"/>
      <c r="G249" s="11"/>
      <c r="H249" s="11"/>
      <c r="I249" s="11"/>
      <c r="J249" s="11"/>
    </row>
    <row r="250" spans="1:10">
      <c r="A250" s="11"/>
      <c r="B250" s="516"/>
      <c r="C250" s="11"/>
      <c r="D250" s="11"/>
      <c r="E250" s="11"/>
      <c r="F250" s="11"/>
      <c r="G250" s="11"/>
      <c r="H250" s="11"/>
      <c r="I250" s="11"/>
      <c r="J250" s="11"/>
    </row>
    <row r="251" spans="1:10">
      <c r="A251" s="11"/>
      <c r="B251" s="516"/>
      <c r="C251" s="11"/>
      <c r="D251" s="11"/>
      <c r="E251" s="11"/>
      <c r="F251" s="11"/>
      <c r="G251" s="11"/>
      <c r="H251" s="11"/>
      <c r="I251" s="11"/>
      <c r="J251" s="11"/>
    </row>
    <row r="252" spans="1:10">
      <c r="A252" s="11"/>
      <c r="B252" s="516"/>
      <c r="C252" s="11"/>
      <c r="D252" s="11"/>
      <c r="E252" s="11"/>
      <c r="F252" s="11"/>
      <c r="G252" s="11"/>
      <c r="H252" s="11"/>
      <c r="I252" s="11"/>
      <c r="J252" s="11"/>
    </row>
    <row r="253" spans="1:10">
      <c r="A253" s="11"/>
      <c r="B253" s="516"/>
      <c r="C253" s="11"/>
      <c r="D253" s="11"/>
      <c r="E253" s="11"/>
      <c r="F253" s="11"/>
      <c r="G253" s="11"/>
      <c r="H253" s="11"/>
      <c r="I253" s="11"/>
      <c r="J253" s="11"/>
    </row>
    <row r="254" spans="1:10">
      <c r="A254" s="11"/>
      <c r="B254" s="516"/>
      <c r="C254" s="11"/>
      <c r="D254" s="11"/>
      <c r="E254" s="11"/>
      <c r="F254" s="11"/>
      <c r="G254" s="11"/>
      <c r="H254" s="11"/>
      <c r="I254" s="11"/>
      <c r="J254" s="11"/>
    </row>
    <row r="255" spans="1:10">
      <c r="A255" s="11"/>
      <c r="B255" s="516"/>
      <c r="C255" s="11"/>
      <c r="D255" s="11"/>
      <c r="E255" s="11"/>
      <c r="F255" s="11"/>
      <c r="G255" s="11"/>
      <c r="H255" s="11"/>
      <c r="I255" s="11"/>
      <c r="J255" s="11"/>
    </row>
    <row r="256" spans="1:10">
      <c r="A256" s="11"/>
      <c r="B256" s="516"/>
      <c r="C256" s="11"/>
      <c r="D256" s="11"/>
      <c r="E256" s="11"/>
      <c r="F256" s="11"/>
      <c r="G256" s="11"/>
      <c r="H256" s="11"/>
      <c r="I256" s="11"/>
      <c r="J256" s="11"/>
    </row>
    <row r="257" spans="1:10">
      <c r="A257" s="11"/>
      <c r="B257" s="516"/>
      <c r="C257" s="11"/>
      <c r="D257" s="11"/>
      <c r="E257" s="11"/>
      <c r="F257" s="11"/>
      <c r="G257" s="11"/>
      <c r="H257" s="11"/>
      <c r="I257" s="11"/>
      <c r="J257" s="11"/>
    </row>
    <row r="258" spans="1:10">
      <c r="A258" s="11"/>
      <c r="B258" s="516"/>
      <c r="C258" s="11"/>
      <c r="D258" s="11"/>
      <c r="E258" s="11"/>
      <c r="F258" s="11"/>
      <c r="G258" s="11"/>
      <c r="H258" s="11"/>
      <c r="I258" s="11"/>
      <c r="J258" s="11"/>
    </row>
    <row r="259" spans="1:10">
      <c r="A259" s="11"/>
      <c r="B259" s="516"/>
      <c r="C259" s="11"/>
      <c r="D259" s="11"/>
      <c r="E259" s="11"/>
      <c r="F259" s="11"/>
      <c r="G259" s="11"/>
      <c r="H259" s="11"/>
      <c r="I259" s="11"/>
      <c r="J259" s="11"/>
    </row>
    <row r="260" spans="1:10">
      <c r="A260" s="11"/>
      <c r="B260" s="516"/>
      <c r="C260" s="11"/>
      <c r="D260" s="11"/>
      <c r="E260" s="11"/>
      <c r="F260" s="11"/>
      <c r="G260" s="11"/>
      <c r="H260" s="11"/>
      <c r="I260" s="11"/>
      <c r="J260" s="11"/>
    </row>
    <row r="261" spans="1:10">
      <c r="A261" s="11"/>
      <c r="B261" s="516"/>
      <c r="C261" s="11"/>
      <c r="D261" s="11"/>
      <c r="E261" s="11"/>
      <c r="F261" s="11"/>
      <c r="G261" s="11"/>
      <c r="H261" s="11"/>
      <c r="I261" s="11"/>
      <c r="J261" s="11"/>
    </row>
    <row r="262" spans="1:10">
      <c r="A262" s="11"/>
      <c r="B262" s="516"/>
      <c r="C262" s="11"/>
      <c r="D262" s="11"/>
      <c r="E262" s="11"/>
      <c r="F262" s="11"/>
      <c r="G262" s="11"/>
      <c r="H262" s="11"/>
      <c r="I262" s="11"/>
      <c r="J262" s="11"/>
    </row>
    <row r="263" spans="1:10">
      <c r="A263" s="11"/>
      <c r="B263" s="516"/>
      <c r="C263" s="11"/>
      <c r="D263" s="11"/>
      <c r="E263" s="11"/>
      <c r="F263" s="11"/>
      <c r="G263" s="11"/>
      <c r="H263" s="11"/>
      <c r="I263" s="11"/>
      <c r="J263" s="11"/>
    </row>
    <row r="264" spans="1:10">
      <c r="A264" s="11"/>
      <c r="B264" s="516"/>
      <c r="C264" s="11"/>
      <c r="D264" s="11"/>
      <c r="E264" s="11"/>
      <c r="F264" s="11"/>
      <c r="G264" s="11"/>
      <c r="H264" s="11"/>
      <c r="I264" s="11"/>
      <c r="J264" s="11"/>
    </row>
    <row r="265" spans="1:10">
      <c r="A265" s="11"/>
      <c r="B265" s="516"/>
      <c r="C265" s="11"/>
      <c r="D265" s="11"/>
      <c r="E265" s="11"/>
      <c r="F265" s="11"/>
      <c r="G265" s="11"/>
      <c r="H265" s="11"/>
      <c r="I265" s="11"/>
      <c r="J265" s="11"/>
    </row>
    <row r="266" spans="1:10">
      <c r="A266" s="11"/>
      <c r="B266" s="516"/>
      <c r="C266" s="11"/>
      <c r="D266" s="11"/>
      <c r="E266" s="11"/>
      <c r="F266" s="11"/>
      <c r="G266" s="11"/>
      <c r="H266" s="11"/>
      <c r="I266" s="11"/>
      <c r="J266" s="11"/>
    </row>
    <row r="267" spans="1:10">
      <c r="A267" s="11"/>
      <c r="B267" s="516"/>
      <c r="C267" s="11"/>
      <c r="D267" s="11"/>
      <c r="E267" s="11"/>
      <c r="F267" s="11"/>
      <c r="G267" s="11"/>
      <c r="H267" s="11"/>
      <c r="I267" s="11"/>
      <c r="J267" s="11"/>
    </row>
    <row r="268" spans="1:10">
      <c r="A268" s="11"/>
      <c r="B268" s="516"/>
      <c r="C268" s="11"/>
      <c r="D268" s="11"/>
      <c r="E268" s="11"/>
      <c r="F268" s="11"/>
      <c r="G268" s="11"/>
      <c r="H268" s="11"/>
      <c r="I268" s="11"/>
      <c r="J268" s="11"/>
    </row>
    <row r="269" spans="1:10">
      <c r="A269" s="11"/>
      <c r="B269" s="516"/>
      <c r="C269" s="11"/>
      <c r="D269" s="11"/>
      <c r="E269" s="11"/>
      <c r="F269" s="11"/>
      <c r="G269" s="11"/>
      <c r="H269" s="11"/>
      <c r="I269" s="11"/>
      <c r="J269" s="11"/>
    </row>
    <row r="270" spans="1:10">
      <c r="A270" s="11"/>
      <c r="B270" s="516"/>
      <c r="C270" s="11"/>
      <c r="D270" s="11"/>
      <c r="E270" s="11"/>
      <c r="F270" s="11"/>
      <c r="G270" s="11"/>
      <c r="H270" s="11"/>
      <c r="I270" s="11"/>
      <c r="J270" s="11"/>
    </row>
    <row r="271" spans="1:10">
      <c r="A271" s="11"/>
      <c r="B271" s="516"/>
      <c r="C271" s="11"/>
      <c r="D271" s="11"/>
      <c r="E271" s="11"/>
      <c r="F271" s="11"/>
      <c r="G271" s="11"/>
      <c r="H271" s="11"/>
      <c r="I271" s="11"/>
      <c r="J271" s="11"/>
    </row>
  </sheetData>
  <mergeCells count="133">
    <mergeCell ref="F8:I8"/>
    <mergeCell ref="J8:J10"/>
    <mergeCell ref="F9:F10"/>
    <mergeCell ref="G9:G10"/>
    <mergeCell ref="H9:I9"/>
    <mergeCell ref="A11:J11"/>
    <mergeCell ref="A8:A10"/>
    <mergeCell ref="B8:B10"/>
    <mergeCell ref="C8:C10"/>
    <mergeCell ref="D8:D10"/>
    <mergeCell ref="E8:E10"/>
    <mergeCell ref="A22:J22"/>
    <mergeCell ref="A29:A31"/>
    <mergeCell ref="B29:B31"/>
    <mergeCell ref="C29:C31"/>
    <mergeCell ref="D29:D31"/>
    <mergeCell ref="E29:E31"/>
    <mergeCell ref="F29:I29"/>
    <mergeCell ref="J29:J31"/>
    <mergeCell ref="F30:F31"/>
    <mergeCell ref="G30:G31"/>
    <mergeCell ref="H30:I30"/>
    <mergeCell ref="A32:J32"/>
    <mergeCell ref="A43:J43"/>
    <mergeCell ref="A50:A52"/>
    <mergeCell ref="B50:B52"/>
    <mergeCell ref="C50:C52"/>
    <mergeCell ref="D50:D52"/>
    <mergeCell ref="E50:E52"/>
    <mergeCell ref="F50:I50"/>
    <mergeCell ref="J50:J52"/>
    <mergeCell ref="F70:I70"/>
    <mergeCell ref="J70:J72"/>
    <mergeCell ref="F71:F72"/>
    <mergeCell ref="G71:G72"/>
    <mergeCell ref="H71:I71"/>
    <mergeCell ref="A73:J73"/>
    <mergeCell ref="F51:F52"/>
    <mergeCell ref="G51:G52"/>
    <mergeCell ref="H51:I51"/>
    <mergeCell ref="A53:J53"/>
    <mergeCell ref="A63:J63"/>
    <mergeCell ref="A70:A72"/>
    <mergeCell ref="B70:B72"/>
    <mergeCell ref="C70:C72"/>
    <mergeCell ref="D70:D72"/>
    <mergeCell ref="E70:E72"/>
    <mergeCell ref="A84:J84"/>
    <mergeCell ref="A91:A93"/>
    <mergeCell ref="B91:B93"/>
    <mergeCell ref="C91:C93"/>
    <mergeCell ref="D91:D93"/>
    <mergeCell ref="E91:E93"/>
    <mergeCell ref="F91:I91"/>
    <mergeCell ref="J91:J93"/>
    <mergeCell ref="F92:F93"/>
    <mergeCell ref="G92:G93"/>
    <mergeCell ref="H92:I92"/>
    <mergeCell ref="A94:J94"/>
    <mergeCell ref="A100:J100"/>
    <mergeCell ref="A106:A108"/>
    <mergeCell ref="B106:B108"/>
    <mergeCell ref="C106:C108"/>
    <mergeCell ref="D106:D108"/>
    <mergeCell ref="E106:E108"/>
    <mergeCell ref="F106:I106"/>
    <mergeCell ref="J106:J108"/>
    <mergeCell ref="F126:I126"/>
    <mergeCell ref="J126:J128"/>
    <mergeCell ref="F127:F128"/>
    <mergeCell ref="G127:G128"/>
    <mergeCell ref="H127:I127"/>
    <mergeCell ref="A129:J129"/>
    <mergeCell ref="F107:F108"/>
    <mergeCell ref="G107:G108"/>
    <mergeCell ref="H107:I107"/>
    <mergeCell ref="A109:J109"/>
    <mergeCell ref="A116:J116"/>
    <mergeCell ref="A126:A128"/>
    <mergeCell ref="B126:B128"/>
    <mergeCell ref="C126:C128"/>
    <mergeCell ref="D126:D128"/>
    <mergeCell ref="E126:E128"/>
    <mergeCell ref="A133:J133"/>
    <mergeCell ref="A139:A141"/>
    <mergeCell ref="B139:B141"/>
    <mergeCell ref="C139:C141"/>
    <mergeCell ref="D139:D141"/>
    <mergeCell ref="E139:E141"/>
    <mergeCell ref="F139:I139"/>
    <mergeCell ref="J139:J141"/>
    <mergeCell ref="F140:F141"/>
    <mergeCell ref="G140:G141"/>
    <mergeCell ref="H140:I140"/>
    <mergeCell ref="A142:J142"/>
    <mergeCell ref="A150:J150"/>
    <mergeCell ref="A161:A163"/>
    <mergeCell ref="B161:B163"/>
    <mergeCell ref="C161:C163"/>
    <mergeCell ref="D161:D163"/>
    <mergeCell ref="E161:E163"/>
    <mergeCell ref="F161:I161"/>
    <mergeCell ref="J161:J163"/>
    <mergeCell ref="F174:I174"/>
    <mergeCell ref="J174:J176"/>
    <mergeCell ref="F175:F176"/>
    <mergeCell ref="G175:G176"/>
    <mergeCell ref="H175:I175"/>
    <mergeCell ref="A177:J177"/>
    <mergeCell ref="F162:F163"/>
    <mergeCell ref="G162:G163"/>
    <mergeCell ref="H162:I162"/>
    <mergeCell ref="A164:J164"/>
    <mergeCell ref="A167:J167"/>
    <mergeCell ref="A174:A176"/>
    <mergeCell ref="B174:B176"/>
    <mergeCell ref="C174:C176"/>
    <mergeCell ref="D174:D176"/>
    <mergeCell ref="E174:E176"/>
    <mergeCell ref="H201:I201"/>
    <mergeCell ref="B203:C203"/>
    <mergeCell ref="B206:C206"/>
    <mergeCell ref="E206:J206"/>
    <mergeCell ref="A187:J187"/>
    <mergeCell ref="A199:J199"/>
    <mergeCell ref="A200:A202"/>
    <mergeCell ref="B200:C202"/>
    <mergeCell ref="D200:D202"/>
    <mergeCell ref="E200:E202"/>
    <mergeCell ref="F200:I200"/>
    <mergeCell ref="J200:J202"/>
    <mergeCell ref="F201:F202"/>
    <mergeCell ref="G201:G202"/>
  </mergeCells>
  <pageMargins left="0.25" right="0.25" top="0.75" bottom="0.75" header="0.3" footer="0.3"/>
  <pageSetup paperSize="9" orientation="portrait" r:id="rId1"/>
  <rowBreaks count="2" manualBreakCount="2">
    <brk id="48" max="16383" man="1"/>
    <brk id="8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Normal="100" zoomScaleSheetLayoutView="118" workbookViewId="0"/>
  </sheetViews>
  <sheetFormatPr defaultColWidth="8.88671875" defaultRowHeight="13.8"/>
  <cols>
    <col min="1" max="1" width="9.109375" style="220" customWidth="1"/>
    <col min="2" max="2" width="11.88671875" style="220" customWidth="1"/>
    <col min="3" max="3" width="5.88671875" style="220" customWidth="1"/>
    <col min="4" max="4" width="21.88671875" style="220" customWidth="1"/>
    <col min="5" max="5" width="9.109375" style="220" customWidth="1"/>
    <col min="6" max="6" width="8.88671875" style="220" customWidth="1"/>
    <col min="7" max="7" width="12.88671875" style="220" customWidth="1"/>
    <col min="8" max="8" width="9.88671875" style="220" customWidth="1"/>
    <col min="9" max="16384" width="8.88671875" style="220"/>
  </cols>
  <sheetData>
    <row r="1" spans="1:8" ht="10.35" customHeight="1"/>
    <row r="2" spans="1:8" s="203" customFormat="1">
      <c r="A2" s="1078" t="s">
        <v>326</v>
      </c>
      <c r="B2" s="1078"/>
      <c r="C2" s="1078"/>
      <c r="D2" s="1078"/>
      <c r="E2" s="1078"/>
      <c r="F2" s="1078"/>
      <c r="G2" s="1078"/>
      <c r="H2" s="1078"/>
    </row>
    <row r="3" spans="1:8" ht="10.35" customHeight="1"/>
    <row r="4" spans="1:8" ht="15" customHeight="1">
      <c r="A4" s="203" t="s">
        <v>327</v>
      </c>
    </row>
    <row r="5" spans="1:8" ht="17.850000000000001" customHeight="1">
      <c r="A5" s="1017" t="s">
        <v>81</v>
      </c>
      <c r="B5" s="1017"/>
      <c r="C5" s="1017"/>
      <c r="D5" s="1017"/>
      <c r="E5" s="1017"/>
      <c r="F5" s="1017"/>
      <c r="G5" s="1017"/>
      <c r="H5" s="1017"/>
    </row>
    <row r="6" spans="1:8" ht="17.850000000000001" customHeight="1">
      <c r="A6" s="1006" t="s">
        <v>10</v>
      </c>
      <c r="B6" s="1040"/>
      <c r="C6" s="1040"/>
      <c r="D6" s="1040">
        <v>4</v>
      </c>
      <c r="E6" s="1040"/>
      <c r="F6" s="1040"/>
      <c r="G6" s="1040"/>
      <c r="H6" s="1041"/>
    </row>
    <row r="7" spans="1:8" ht="17.850000000000001" customHeight="1">
      <c r="A7" s="1006" t="s">
        <v>9</v>
      </c>
      <c r="B7" s="1040"/>
      <c r="C7" s="1040"/>
      <c r="D7" s="1005" t="s">
        <v>1665</v>
      </c>
      <c r="E7" s="1005"/>
      <c r="F7" s="1005"/>
      <c r="G7" s="1005"/>
      <c r="H7" s="1044"/>
    </row>
    <row r="8" spans="1:8" ht="17.850000000000001" customHeight="1">
      <c r="A8" s="1006" t="s">
        <v>13</v>
      </c>
      <c r="B8" s="1040"/>
      <c r="C8" s="1040"/>
      <c r="D8" s="1002" t="s">
        <v>403</v>
      </c>
      <c r="E8" s="1002"/>
      <c r="F8" s="1002"/>
      <c r="G8" s="1002"/>
      <c r="H8" s="1003"/>
    </row>
    <row r="9" spans="1:8" ht="17.850000000000001" customHeight="1">
      <c r="A9" s="1006" t="s">
        <v>330</v>
      </c>
      <c r="B9" s="1040"/>
      <c r="C9" s="1040"/>
      <c r="D9" s="1002" t="s">
        <v>331</v>
      </c>
      <c r="E9" s="1002"/>
      <c r="F9" s="1002"/>
      <c r="G9" s="1002"/>
      <c r="H9" s="1003"/>
    </row>
    <row r="10" spans="1:8" ht="10.35" customHeight="1">
      <c r="A10" s="205"/>
      <c r="B10" s="205"/>
      <c r="C10" s="205"/>
      <c r="D10" s="205"/>
      <c r="E10" s="205"/>
      <c r="F10" s="205"/>
      <c r="G10" s="205"/>
      <c r="H10" s="205"/>
    </row>
    <row r="11" spans="1:8" ht="15" customHeight="1">
      <c r="A11" s="1038" t="s">
        <v>138</v>
      </c>
      <c r="B11" s="1038"/>
      <c r="C11" s="1038"/>
      <c r="D11" s="1038"/>
      <c r="E11" s="1038"/>
      <c r="F11" s="1038"/>
      <c r="G11" s="1038"/>
      <c r="H11" s="1038"/>
    </row>
    <row r="12" spans="1:8" ht="17.850000000000001" customHeight="1">
      <c r="A12" s="779" t="s">
        <v>2916</v>
      </c>
      <c r="B12" s="779"/>
      <c r="C12" s="779"/>
      <c r="D12" s="779"/>
      <c r="E12" s="779"/>
      <c r="F12" s="779"/>
      <c r="G12" s="779"/>
      <c r="H12" s="779"/>
    </row>
    <row r="13" spans="1:8" ht="17.850000000000001" customHeight="1">
      <c r="A13" s="1006" t="s">
        <v>277</v>
      </c>
      <c r="B13" s="1040"/>
      <c r="C13" s="1040"/>
      <c r="D13" s="1040"/>
      <c r="E13" s="1040" t="s">
        <v>139</v>
      </c>
      <c r="F13" s="1040"/>
      <c r="G13" s="1040"/>
      <c r="H13" s="1041"/>
    </row>
    <row r="14" spans="1:8" ht="17.850000000000001" customHeight="1">
      <c r="A14" s="1006" t="s">
        <v>332</v>
      </c>
      <c r="B14" s="1040"/>
      <c r="C14" s="1040"/>
      <c r="D14" s="1040"/>
      <c r="E14" s="1040" t="s">
        <v>333</v>
      </c>
      <c r="F14" s="1040"/>
      <c r="G14" s="1040"/>
      <c r="H14" s="1041"/>
    </row>
    <row r="15" spans="1:8" ht="17.850000000000001" customHeight="1">
      <c r="A15" s="1006" t="s">
        <v>334</v>
      </c>
      <c r="B15" s="1040"/>
      <c r="C15" s="1040"/>
      <c r="D15" s="1040"/>
      <c r="E15" s="1042" t="s">
        <v>1529</v>
      </c>
      <c r="F15" s="1042"/>
      <c r="G15" s="1042"/>
      <c r="H15" s="1043"/>
    </row>
    <row r="16" spans="1:8" ht="17.850000000000001" customHeight="1">
      <c r="A16" s="1006" t="s">
        <v>282</v>
      </c>
      <c r="B16" s="1040"/>
      <c r="C16" s="1040"/>
      <c r="D16" s="1040"/>
      <c r="E16" s="1040" t="s">
        <v>283</v>
      </c>
      <c r="F16" s="1040"/>
      <c r="G16" s="1040"/>
      <c r="H16" s="1041"/>
    </row>
    <row r="17" spans="1:9" ht="10.35" customHeight="1">
      <c r="A17" s="205"/>
      <c r="B17" s="205"/>
      <c r="C17" s="205"/>
      <c r="D17" s="205"/>
      <c r="E17" s="205"/>
      <c r="F17" s="205"/>
      <c r="G17" s="205"/>
      <c r="H17" s="205"/>
    </row>
    <row r="18" spans="1:9" ht="15" customHeight="1">
      <c r="A18" s="1038" t="s">
        <v>336</v>
      </c>
      <c r="B18" s="1038"/>
      <c r="C18" s="1038"/>
      <c r="D18" s="1038"/>
      <c r="E18" s="1038"/>
      <c r="F18" s="1038"/>
      <c r="G18" s="1038"/>
      <c r="H18" s="1038"/>
    </row>
    <row r="19" spans="1:9" ht="37.5" customHeight="1">
      <c r="A19" s="998" t="s">
        <v>337</v>
      </c>
      <c r="B19" s="998"/>
      <c r="C19" s="1027" t="s">
        <v>625</v>
      </c>
      <c r="D19" s="1027"/>
      <c r="E19" s="1027"/>
      <c r="F19" s="1027"/>
      <c r="G19" s="1027"/>
      <c r="H19" s="1019"/>
    </row>
    <row r="20" spans="1:9" ht="10.35" customHeight="1">
      <c r="A20" s="205"/>
      <c r="B20" s="205"/>
      <c r="C20" s="205"/>
      <c r="D20" s="205"/>
      <c r="E20" s="205"/>
      <c r="F20" s="205"/>
      <c r="G20" s="205"/>
      <c r="H20" s="205"/>
    </row>
    <row r="21" spans="1:9" ht="15" customHeight="1">
      <c r="A21" s="1039" t="s">
        <v>339</v>
      </c>
      <c r="B21" s="1039"/>
      <c r="C21" s="1039"/>
      <c r="D21" s="1039"/>
      <c r="E21" s="205"/>
      <c r="F21" s="205"/>
      <c r="G21" s="205"/>
      <c r="H21" s="205"/>
    </row>
    <row r="22" spans="1:9">
      <c r="A22" s="1024" t="s">
        <v>141</v>
      </c>
      <c r="B22" s="1025" t="s">
        <v>142</v>
      </c>
      <c r="C22" s="1025"/>
      <c r="D22" s="1025"/>
      <c r="E22" s="1025"/>
      <c r="F22" s="1025"/>
      <c r="G22" s="1025" t="s">
        <v>340</v>
      </c>
      <c r="H22" s="1026"/>
    </row>
    <row r="23" spans="1:9" ht="27" customHeight="1">
      <c r="A23" s="1024"/>
      <c r="B23" s="1025"/>
      <c r="C23" s="1025"/>
      <c r="D23" s="1025"/>
      <c r="E23" s="1025"/>
      <c r="F23" s="1025"/>
      <c r="G23" s="485" t="s">
        <v>341</v>
      </c>
      <c r="H23" s="486" t="s">
        <v>145</v>
      </c>
    </row>
    <row r="24" spans="1:9" ht="17.850000000000001" customHeight="1">
      <c r="A24" s="1024" t="s">
        <v>146</v>
      </c>
      <c r="B24" s="1025"/>
      <c r="C24" s="1025"/>
      <c r="D24" s="1025"/>
      <c r="E24" s="1025"/>
      <c r="F24" s="1025"/>
      <c r="G24" s="1025"/>
      <c r="H24" s="1026"/>
    </row>
    <row r="25" spans="1:9" ht="29.25" customHeight="1">
      <c r="A25" s="467" t="s">
        <v>1637</v>
      </c>
      <c r="B25" s="791" t="s">
        <v>1638</v>
      </c>
      <c r="C25" s="791"/>
      <c r="D25" s="791"/>
      <c r="E25" s="791"/>
      <c r="F25" s="791"/>
      <c r="G25" s="485" t="s">
        <v>159</v>
      </c>
      <c r="H25" s="241" t="s">
        <v>154</v>
      </c>
      <c r="I25" s="206"/>
    </row>
    <row r="26" spans="1:9" ht="17.850000000000001" customHeight="1">
      <c r="A26" s="1024" t="s">
        <v>255</v>
      </c>
      <c r="B26" s="1025"/>
      <c r="C26" s="1025"/>
      <c r="D26" s="1025"/>
      <c r="E26" s="1025"/>
      <c r="F26" s="1025"/>
      <c r="G26" s="1025"/>
      <c r="H26" s="1026"/>
    </row>
    <row r="27" spans="1:9" ht="57" customHeight="1">
      <c r="A27" s="484" t="s">
        <v>1639</v>
      </c>
      <c r="B27" s="1027" t="s">
        <v>1640</v>
      </c>
      <c r="C27" s="1027"/>
      <c r="D27" s="1027"/>
      <c r="E27" s="1027"/>
      <c r="F27" s="1027"/>
      <c r="G27" s="485" t="s">
        <v>1641</v>
      </c>
      <c r="H27" s="486" t="s">
        <v>150</v>
      </c>
    </row>
    <row r="28" spans="1:9" ht="36.75" customHeight="1">
      <c r="A28" s="484" t="s">
        <v>1642</v>
      </c>
      <c r="B28" s="1027" t="s">
        <v>1643</v>
      </c>
      <c r="C28" s="1027"/>
      <c r="D28" s="1027"/>
      <c r="E28" s="1027"/>
      <c r="F28" s="1027"/>
      <c r="G28" s="485" t="s">
        <v>1641</v>
      </c>
      <c r="H28" s="486" t="s">
        <v>150</v>
      </c>
    </row>
    <row r="29" spans="1:9" ht="17.850000000000001" customHeight="1">
      <c r="A29" s="1024" t="s">
        <v>352</v>
      </c>
      <c r="B29" s="1025"/>
      <c r="C29" s="1025"/>
      <c r="D29" s="1025"/>
      <c r="E29" s="1025"/>
      <c r="F29" s="1025"/>
      <c r="G29" s="1025"/>
      <c r="H29" s="1026"/>
    </row>
    <row r="30" spans="1:9" ht="39" customHeight="1">
      <c r="A30" s="484" t="s">
        <v>1644</v>
      </c>
      <c r="B30" s="1027" t="s">
        <v>1645</v>
      </c>
      <c r="C30" s="1027"/>
      <c r="D30" s="1027"/>
      <c r="E30" s="1027"/>
      <c r="F30" s="1027"/>
      <c r="G30" s="485" t="s">
        <v>1225</v>
      </c>
      <c r="H30" s="486" t="s">
        <v>150</v>
      </c>
    </row>
    <row r="31" spans="1:9" ht="10.35" customHeight="1">
      <c r="A31" s="205"/>
      <c r="B31" s="205"/>
      <c r="C31" s="205"/>
      <c r="D31" s="205"/>
      <c r="E31" s="205"/>
      <c r="F31" s="205"/>
      <c r="G31" s="205"/>
      <c r="H31" s="205"/>
    </row>
    <row r="32" spans="1:9" ht="15" customHeight="1">
      <c r="A32" s="291" t="s">
        <v>355</v>
      </c>
      <c r="B32" s="205"/>
      <c r="C32" s="205"/>
      <c r="D32" s="205"/>
      <c r="E32" s="205"/>
      <c r="F32" s="205"/>
      <c r="G32" s="205"/>
      <c r="H32" s="205"/>
    </row>
    <row r="33" spans="1:8" s="203" customFormat="1" ht="17.850000000000001" customHeight="1">
      <c r="A33" s="1031" t="s">
        <v>356</v>
      </c>
      <c r="B33" s="1031"/>
      <c r="C33" s="1031"/>
      <c r="D33" s="1031"/>
      <c r="E33" s="1031"/>
      <c r="F33" s="1031"/>
      <c r="G33" s="242">
        <v>20</v>
      </c>
      <c r="H33" s="482" t="s">
        <v>357</v>
      </c>
    </row>
    <row r="34" spans="1:8" ht="20.100000000000001" customHeight="1">
      <c r="A34" s="1099" t="s">
        <v>358</v>
      </c>
      <c r="B34" s="1019" t="s">
        <v>1646</v>
      </c>
      <c r="C34" s="998"/>
      <c r="D34" s="998"/>
      <c r="E34" s="998"/>
      <c r="F34" s="998"/>
      <c r="G34" s="998"/>
      <c r="H34" s="998"/>
    </row>
    <row r="35" spans="1:8" ht="20.100000000000001" customHeight="1">
      <c r="A35" s="1100"/>
      <c r="B35" s="1019" t="s">
        <v>1647</v>
      </c>
      <c r="C35" s="998"/>
      <c r="D35" s="998"/>
      <c r="E35" s="998"/>
      <c r="F35" s="998"/>
      <c r="G35" s="998"/>
      <c r="H35" s="998"/>
    </row>
    <row r="36" spans="1:8" ht="20.100000000000001" customHeight="1">
      <c r="A36" s="1100"/>
      <c r="B36" s="1019" t="s">
        <v>1648</v>
      </c>
      <c r="C36" s="998"/>
      <c r="D36" s="998"/>
      <c r="E36" s="998"/>
      <c r="F36" s="998"/>
      <c r="G36" s="998"/>
      <c r="H36" s="998"/>
    </row>
    <row r="37" spans="1:8" ht="20.100000000000001" customHeight="1">
      <c r="A37" s="1100"/>
      <c r="B37" s="1019" t="s">
        <v>1649</v>
      </c>
      <c r="C37" s="998"/>
      <c r="D37" s="998"/>
      <c r="E37" s="998"/>
      <c r="F37" s="998"/>
      <c r="G37" s="998"/>
      <c r="H37" s="998"/>
    </row>
    <row r="38" spans="1:8" ht="20.100000000000001" customHeight="1">
      <c r="A38" s="1100"/>
      <c r="B38" s="1019" t="s">
        <v>1650</v>
      </c>
      <c r="C38" s="998"/>
      <c r="D38" s="998"/>
      <c r="E38" s="998"/>
      <c r="F38" s="998"/>
      <c r="G38" s="998"/>
      <c r="H38" s="998"/>
    </row>
    <row r="39" spans="1:8" ht="20.100000000000001" customHeight="1">
      <c r="A39" s="1101"/>
      <c r="B39" s="1019" t="s">
        <v>1651</v>
      </c>
      <c r="C39" s="998"/>
      <c r="D39" s="998"/>
      <c r="E39" s="998"/>
      <c r="F39" s="998"/>
      <c r="G39" s="998"/>
      <c r="H39" s="998"/>
    </row>
    <row r="40" spans="1:8" ht="20.399999999999999" customHeight="1">
      <c r="A40" s="1001" t="s">
        <v>366</v>
      </c>
      <c r="B40" s="1002"/>
      <c r="C40" s="1002"/>
      <c r="D40" s="1002" t="s">
        <v>1652</v>
      </c>
      <c r="E40" s="1002"/>
      <c r="F40" s="1002"/>
      <c r="G40" s="1002"/>
      <c r="H40" s="1003"/>
    </row>
    <row r="41" spans="1:8" ht="40.5" customHeight="1">
      <c r="A41" s="1004" t="s">
        <v>367</v>
      </c>
      <c r="B41" s="1005"/>
      <c r="C41" s="1005"/>
      <c r="D41" s="1005" t="s">
        <v>1653</v>
      </c>
      <c r="E41" s="1005"/>
      <c r="F41" s="1005"/>
      <c r="G41" s="1005"/>
      <c r="H41" s="1044"/>
    </row>
    <row r="42" spans="1:8" s="203" customFormat="1" ht="17.850000000000001" customHeight="1">
      <c r="A42" s="795" t="s">
        <v>422</v>
      </c>
      <c r="B42" s="795"/>
      <c r="C42" s="795"/>
      <c r="D42" s="795"/>
      <c r="E42" s="795"/>
      <c r="F42" s="795"/>
      <c r="G42" s="242">
        <v>15</v>
      </c>
      <c r="H42" s="464" t="s">
        <v>357</v>
      </c>
    </row>
    <row r="43" spans="1:8" ht="21.6" customHeight="1">
      <c r="A43" s="1099" t="s">
        <v>358</v>
      </c>
      <c r="B43" s="1102" t="s">
        <v>1654</v>
      </c>
      <c r="C43" s="1102"/>
      <c r="D43" s="1102"/>
      <c r="E43" s="1102"/>
      <c r="F43" s="1102"/>
      <c r="G43" s="1102"/>
      <c r="H43" s="1103"/>
    </row>
    <row r="44" spans="1:8" ht="21.6" customHeight="1">
      <c r="A44" s="1100"/>
      <c r="B44" s="1044" t="s">
        <v>1655</v>
      </c>
      <c r="C44" s="1052"/>
      <c r="D44" s="1052"/>
      <c r="E44" s="1052"/>
      <c r="F44" s="1052"/>
      <c r="G44" s="1052"/>
      <c r="H44" s="1052"/>
    </row>
    <row r="45" spans="1:8" ht="29.4" customHeight="1">
      <c r="A45" s="1101"/>
      <c r="B45" s="1044" t="s">
        <v>1656</v>
      </c>
      <c r="C45" s="1052"/>
      <c r="D45" s="1052"/>
      <c r="E45" s="1052"/>
      <c r="F45" s="1052"/>
      <c r="G45" s="1052"/>
      <c r="H45" s="1052"/>
    </row>
    <row r="46" spans="1:8" ht="21" customHeight="1">
      <c r="A46" s="1001" t="s">
        <v>366</v>
      </c>
      <c r="B46" s="1002"/>
      <c r="C46" s="1002"/>
      <c r="D46" s="1002" t="s">
        <v>1666</v>
      </c>
      <c r="E46" s="1002"/>
      <c r="F46" s="1002"/>
      <c r="G46" s="1002"/>
      <c r="H46" s="1003"/>
    </row>
    <row r="47" spans="1:8" ht="45" customHeight="1">
      <c r="A47" s="1004" t="s">
        <v>367</v>
      </c>
      <c r="B47" s="1005"/>
      <c r="C47" s="1005"/>
      <c r="D47" s="783" t="s">
        <v>1657</v>
      </c>
      <c r="E47" s="783"/>
      <c r="F47" s="783"/>
      <c r="G47" s="783"/>
      <c r="H47" s="784"/>
    </row>
    <row r="48" spans="1:8" s="203" customFormat="1" ht="17.850000000000001" customHeight="1">
      <c r="A48" s="1031" t="s">
        <v>613</v>
      </c>
      <c r="B48" s="1031"/>
      <c r="C48" s="1031"/>
      <c r="D48" s="1031"/>
      <c r="E48" s="1031"/>
      <c r="F48" s="1031"/>
      <c r="G48" s="236">
        <v>10</v>
      </c>
      <c r="H48" s="482" t="s">
        <v>357</v>
      </c>
    </row>
    <row r="49" spans="1:8" ht="58.5" customHeight="1">
      <c r="A49" s="483" t="s">
        <v>358</v>
      </c>
      <c r="B49" s="1019" t="s">
        <v>1658</v>
      </c>
      <c r="C49" s="998"/>
      <c r="D49" s="998"/>
      <c r="E49" s="998"/>
      <c r="F49" s="998"/>
      <c r="G49" s="998"/>
      <c r="H49" s="998"/>
    </row>
    <row r="50" spans="1:8" ht="20.399999999999999" customHeight="1">
      <c r="A50" s="1001" t="s">
        <v>366</v>
      </c>
      <c r="B50" s="1002"/>
      <c r="C50" s="1002"/>
      <c r="D50" s="1002" t="s">
        <v>1666</v>
      </c>
      <c r="E50" s="1002"/>
      <c r="F50" s="1002"/>
      <c r="G50" s="1002"/>
      <c r="H50" s="1003"/>
    </row>
    <row r="51" spans="1:8" ht="31.5" customHeight="1">
      <c r="A51" s="1004" t="s">
        <v>367</v>
      </c>
      <c r="B51" s="1005"/>
      <c r="C51" s="1005"/>
      <c r="D51" s="783" t="s">
        <v>1659</v>
      </c>
      <c r="E51" s="783"/>
      <c r="F51" s="783"/>
      <c r="G51" s="783"/>
      <c r="H51" s="784"/>
    </row>
    <row r="52" spans="1:8" ht="10.35" customHeight="1">
      <c r="A52" s="205"/>
      <c r="B52" s="205"/>
      <c r="C52" s="205"/>
      <c r="D52" s="205"/>
      <c r="E52" s="205"/>
      <c r="F52" s="205"/>
      <c r="G52" s="205"/>
      <c r="H52" s="205"/>
    </row>
    <row r="53" spans="1:8" ht="15" customHeight="1">
      <c r="A53" s="291" t="s">
        <v>369</v>
      </c>
      <c r="B53" s="205"/>
      <c r="C53" s="205"/>
      <c r="D53" s="205"/>
      <c r="E53" s="205"/>
      <c r="F53" s="205"/>
      <c r="G53" s="205"/>
      <c r="H53" s="205"/>
    </row>
    <row r="54" spans="1:8" ht="36" customHeight="1">
      <c r="A54" s="997" t="s">
        <v>370</v>
      </c>
      <c r="B54" s="1006"/>
      <c r="C54" s="1081" t="s">
        <v>1660</v>
      </c>
      <c r="D54" s="1082"/>
      <c r="E54" s="1082"/>
      <c r="F54" s="1082"/>
      <c r="G54" s="1082"/>
      <c r="H54" s="1082"/>
    </row>
    <row r="55" spans="1:8" ht="36.75" customHeight="1">
      <c r="A55" s="997"/>
      <c r="B55" s="1006"/>
      <c r="C55" s="1081" t="s">
        <v>1661</v>
      </c>
      <c r="D55" s="1082"/>
      <c r="E55" s="1082"/>
      <c r="F55" s="1082"/>
      <c r="G55" s="1082"/>
      <c r="H55" s="1082"/>
    </row>
    <row r="56" spans="1:8" ht="39.9" customHeight="1">
      <c r="A56" s="997"/>
      <c r="B56" s="1006"/>
      <c r="C56" s="1083" t="s">
        <v>1662</v>
      </c>
      <c r="D56" s="1084"/>
      <c r="E56" s="1084"/>
      <c r="F56" s="1084"/>
      <c r="G56" s="1084"/>
      <c r="H56" s="1084"/>
    </row>
    <row r="57" spans="1:8" ht="29.25" customHeight="1">
      <c r="A57" s="1013" t="s">
        <v>373</v>
      </c>
      <c r="B57" s="1014"/>
      <c r="C57" s="1081" t="s">
        <v>1663</v>
      </c>
      <c r="D57" s="1082"/>
      <c r="E57" s="1082"/>
      <c r="F57" s="1082"/>
      <c r="G57" s="1082"/>
      <c r="H57" s="1082"/>
    </row>
    <row r="58" spans="1:8" ht="39.9" customHeight="1">
      <c r="A58" s="1017"/>
      <c r="B58" s="1018"/>
      <c r="C58" s="1019" t="s">
        <v>1664</v>
      </c>
      <c r="D58" s="998"/>
      <c r="E58" s="998"/>
      <c r="F58" s="998"/>
      <c r="G58" s="998"/>
      <c r="H58" s="998"/>
    </row>
    <row r="59" spans="1:8" ht="10.35" customHeight="1">
      <c r="A59" s="205"/>
      <c r="B59" s="205"/>
      <c r="C59" s="205"/>
      <c r="D59" s="205"/>
      <c r="E59" s="205"/>
      <c r="F59" s="205"/>
      <c r="G59" s="205"/>
      <c r="H59" s="205"/>
    </row>
    <row r="60" spans="1:8" ht="15" customHeight="1">
      <c r="A60" s="291" t="s">
        <v>375</v>
      </c>
      <c r="B60" s="291"/>
      <c r="C60" s="291"/>
      <c r="D60" s="291"/>
      <c r="E60" s="291"/>
      <c r="F60" s="291"/>
      <c r="G60" s="205"/>
      <c r="H60" s="205"/>
    </row>
    <row r="61" spans="1:8" ht="16.2">
      <c r="A61" s="997" t="s">
        <v>376</v>
      </c>
      <c r="B61" s="997"/>
      <c r="C61" s="997"/>
      <c r="D61" s="997"/>
      <c r="E61" s="997"/>
      <c r="F61" s="997"/>
      <c r="G61" s="237">
        <v>3.5</v>
      </c>
      <c r="H61" s="492" t="s">
        <v>435</v>
      </c>
    </row>
    <row r="62" spans="1:8" ht="16.2">
      <c r="A62" s="997" t="s">
        <v>378</v>
      </c>
      <c r="B62" s="997"/>
      <c r="C62" s="997"/>
      <c r="D62" s="997"/>
      <c r="E62" s="997"/>
      <c r="F62" s="997"/>
      <c r="G62" s="237">
        <v>0.5</v>
      </c>
      <c r="H62" s="492" t="s">
        <v>435</v>
      </c>
    </row>
    <row r="63" spans="1:8">
      <c r="A63" s="481"/>
      <c r="B63" s="481"/>
      <c r="C63" s="481"/>
      <c r="D63" s="481"/>
      <c r="E63" s="481"/>
      <c r="F63" s="481"/>
      <c r="G63" s="238"/>
      <c r="H63" s="492"/>
    </row>
    <row r="64" spans="1:8">
      <c r="A64" s="1000" t="s">
        <v>379</v>
      </c>
      <c r="B64" s="1000"/>
      <c r="C64" s="1000"/>
      <c r="D64" s="1000"/>
      <c r="E64" s="1000"/>
      <c r="F64" s="1000"/>
      <c r="G64" s="503"/>
      <c r="H64" s="238"/>
    </row>
    <row r="65" spans="1:8" ht="17.850000000000001" customHeight="1">
      <c r="A65" s="998" t="s">
        <v>380</v>
      </c>
      <c r="B65" s="998"/>
      <c r="C65" s="998"/>
      <c r="D65" s="998"/>
      <c r="E65" s="492">
        <f>SUM(E66:E71)</f>
        <v>49</v>
      </c>
      <c r="F65" s="492" t="s">
        <v>357</v>
      </c>
      <c r="G65" s="240">
        <f>E65/25</f>
        <v>1.96</v>
      </c>
      <c r="H65" s="492" t="s">
        <v>435</v>
      </c>
    </row>
    <row r="66" spans="1:8" ht="17.850000000000001" customHeight="1">
      <c r="A66" s="205" t="s">
        <v>12</v>
      </c>
      <c r="B66" s="997" t="s">
        <v>14</v>
      </c>
      <c r="C66" s="997"/>
      <c r="D66" s="997"/>
      <c r="E66" s="492">
        <v>20</v>
      </c>
      <c r="F66" s="492" t="s">
        <v>357</v>
      </c>
      <c r="G66" s="219"/>
      <c r="H66" s="493"/>
    </row>
    <row r="67" spans="1:8" ht="17.850000000000001" customHeight="1">
      <c r="A67" s="205"/>
      <c r="B67" s="997" t="s">
        <v>381</v>
      </c>
      <c r="C67" s="997"/>
      <c r="D67" s="997"/>
      <c r="E67" s="492">
        <v>25</v>
      </c>
      <c r="F67" s="492" t="s">
        <v>357</v>
      </c>
      <c r="G67" s="219"/>
      <c r="H67" s="493"/>
    </row>
    <row r="68" spans="1:8" ht="17.850000000000001" customHeight="1">
      <c r="A68" s="205"/>
      <c r="B68" s="997" t="s">
        <v>382</v>
      </c>
      <c r="C68" s="997"/>
      <c r="D68" s="997"/>
      <c r="E68" s="492">
        <v>2</v>
      </c>
      <c r="F68" s="492" t="s">
        <v>357</v>
      </c>
      <c r="G68" s="219"/>
      <c r="H68" s="493"/>
    </row>
    <row r="69" spans="1:8" ht="17.850000000000001" customHeight="1">
      <c r="A69" s="205"/>
      <c r="B69" s="997" t="s">
        <v>383</v>
      </c>
      <c r="C69" s="997"/>
      <c r="D69" s="997"/>
      <c r="E69" s="492">
        <v>0</v>
      </c>
      <c r="F69" s="492" t="s">
        <v>357</v>
      </c>
      <c r="G69" s="219"/>
      <c r="H69" s="493"/>
    </row>
    <row r="70" spans="1:8" ht="17.850000000000001" customHeight="1">
      <c r="A70" s="205"/>
      <c r="B70" s="997" t="s">
        <v>384</v>
      </c>
      <c r="C70" s="997"/>
      <c r="D70" s="997"/>
      <c r="E70" s="492">
        <v>0</v>
      </c>
      <c r="F70" s="492" t="s">
        <v>357</v>
      </c>
      <c r="G70" s="219"/>
      <c r="H70" s="493"/>
    </row>
    <row r="71" spans="1:8" ht="17.850000000000001" customHeight="1">
      <c r="A71" s="205"/>
      <c r="B71" s="997" t="s">
        <v>385</v>
      </c>
      <c r="C71" s="997"/>
      <c r="D71" s="997"/>
      <c r="E71" s="492">
        <v>2</v>
      </c>
      <c r="F71" s="492" t="s">
        <v>357</v>
      </c>
      <c r="G71" s="219"/>
      <c r="H71" s="493"/>
    </row>
    <row r="72" spans="1:8" ht="31.35" customHeight="1">
      <c r="A72" s="998" t="s">
        <v>386</v>
      </c>
      <c r="B72" s="998"/>
      <c r="C72" s="998"/>
      <c r="D72" s="998"/>
      <c r="E72" s="492">
        <v>0</v>
      </c>
      <c r="F72" s="492" t="s">
        <v>357</v>
      </c>
      <c r="G72" s="240">
        <v>0</v>
      </c>
      <c r="H72" s="492" t="s">
        <v>435</v>
      </c>
    </row>
    <row r="73" spans="1:8" ht="17.850000000000001" customHeight="1">
      <c r="A73" s="997" t="s">
        <v>387</v>
      </c>
      <c r="B73" s="997"/>
      <c r="C73" s="997"/>
      <c r="D73" s="997"/>
      <c r="E73" s="492">
        <f>G73*25</f>
        <v>51</v>
      </c>
      <c r="F73" s="492" t="s">
        <v>357</v>
      </c>
      <c r="G73" s="240">
        <f>D6-G72-G65</f>
        <v>2.04</v>
      </c>
      <c r="H73" s="492" t="s">
        <v>435</v>
      </c>
    </row>
    <row r="74" spans="1:8" ht="10.35" customHeight="1"/>
    <row r="77" spans="1:8">
      <c r="A77" s="220" t="s">
        <v>388</v>
      </c>
    </row>
    <row r="78" spans="1:8" ht="16.2">
      <c r="A78" s="999" t="s">
        <v>436</v>
      </c>
      <c r="B78" s="999"/>
      <c r="C78" s="999"/>
      <c r="D78" s="999"/>
      <c r="E78" s="999"/>
      <c r="F78" s="999"/>
      <c r="G78" s="999"/>
      <c r="H78" s="999"/>
    </row>
    <row r="79" spans="1:8">
      <c r="A79" s="220" t="s">
        <v>390</v>
      </c>
    </row>
    <row r="81" spans="1:8">
      <c r="A81" s="996" t="s">
        <v>3040</v>
      </c>
      <c r="B81" s="996"/>
      <c r="C81" s="996"/>
      <c r="D81" s="996"/>
      <c r="E81" s="996"/>
      <c r="F81" s="996"/>
      <c r="G81" s="996"/>
      <c r="H81" s="996"/>
    </row>
    <row r="82" spans="1:8">
      <c r="A82" s="996"/>
      <c r="B82" s="996"/>
      <c r="C82" s="996"/>
      <c r="D82" s="996"/>
      <c r="E82" s="996"/>
      <c r="F82" s="996"/>
      <c r="G82" s="996"/>
      <c r="H82" s="996"/>
    </row>
    <row r="83" spans="1:8">
      <c r="A83" s="996"/>
      <c r="B83" s="996"/>
      <c r="C83" s="996"/>
      <c r="D83" s="996"/>
      <c r="E83" s="996"/>
      <c r="F83" s="996"/>
      <c r="G83" s="996"/>
      <c r="H83" s="996"/>
    </row>
  </sheetData>
  <mergeCells count="82">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A33:F33"/>
    <mergeCell ref="A21:D21"/>
    <mergeCell ref="A22:A23"/>
    <mergeCell ref="B22:F23"/>
    <mergeCell ref="G22:H22"/>
    <mergeCell ref="A24:H24"/>
    <mergeCell ref="B25:F25"/>
    <mergeCell ref="A26:H26"/>
    <mergeCell ref="B27:F27"/>
    <mergeCell ref="B28:F28"/>
    <mergeCell ref="A29:H29"/>
    <mergeCell ref="B30:F30"/>
    <mergeCell ref="A34:A39"/>
    <mergeCell ref="B34:H34"/>
    <mergeCell ref="B35:H35"/>
    <mergeCell ref="B36:H36"/>
    <mergeCell ref="B37:H37"/>
    <mergeCell ref="B38:H38"/>
    <mergeCell ref="B39:H39"/>
    <mergeCell ref="B49:H49"/>
    <mergeCell ref="A40:C40"/>
    <mergeCell ref="D40:H40"/>
    <mergeCell ref="A41:C41"/>
    <mergeCell ref="D41:H41"/>
    <mergeCell ref="A42:F42"/>
    <mergeCell ref="A43:A45"/>
    <mergeCell ref="B43:H43"/>
    <mergeCell ref="B44:H44"/>
    <mergeCell ref="B45:H45"/>
    <mergeCell ref="A46:C46"/>
    <mergeCell ref="D46:H46"/>
    <mergeCell ref="A47:C47"/>
    <mergeCell ref="D47:H47"/>
    <mergeCell ref="A48:F48"/>
    <mergeCell ref="A50:C50"/>
    <mergeCell ref="D50:H50"/>
    <mergeCell ref="A51:C51"/>
    <mergeCell ref="D51:H51"/>
    <mergeCell ref="A54:B56"/>
    <mergeCell ref="C54:H54"/>
    <mergeCell ref="C55:H55"/>
    <mergeCell ref="C56:H56"/>
    <mergeCell ref="B70:D70"/>
    <mergeCell ref="A57:B58"/>
    <mergeCell ref="C57:H57"/>
    <mergeCell ref="C58:H58"/>
    <mergeCell ref="A61:F61"/>
    <mergeCell ref="A62:F62"/>
    <mergeCell ref="A64:F64"/>
    <mergeCell ref="A65:D65"/>
    <mergeCell ref="B66:D66"/>
    <mergeCell ref="B67:D67"/>
    <mergeCell ref="B68:D68"/>
    <mergeCell ref="B69:D69"/>
    <mergeCell ref="B71:D71"/>
    <mergeCell ref="A72:D72"/>
    <mergeCell ref="A73:D73"/>
    <mergeCell ref="A78:H78"/>
    <mergeCell ref="A81:H83"/>
  </mergeCells>
  <pageMargins left="0.25" right="0.25"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zoomScaleNormal="100" zoomScaleSheetLayoutView="118"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1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82</v>
      </c>
      <c r="B5" s="732"/>
      <c r="C5" s="732"/>
      <c r="D5" s="732"/>
      <c r="E5" s="732"/>
      <c r="F5" s="732"/>
      <c r="G5" s="732"/>
      <c r="H5" s="732"/>
    </row>
    <row r="6" spans="1:8" ht="17.850000000000001" customHeight="1">
      <c r="A6" s="780" t="s">
        <v>10</v>
      </c>
      <c r="B6" s="781"/>
      <c r="C6" s="781"/>
      <c r="D6" s="781">
        <v>4</v>
      </c>
      <c r="E6" s="781"/>
      <c r="F6" s="781"/>
      <c r="G6" s="781"/>
      <c r="H6" s="782"/>
    </row>
    <row r="7" spans="1:8" ht="17.850000000000001" customHeight="1">
      <c r="A7" s="780" t="s">
        <v>9</v>
      </c>
      <c r="B7" s="781"/>
      <c r="C7" s="781"/>
      <c r="D7" s="783" t="s">
        <v>1667</v>
      </c>
      <c r="E7" s="783"/>
      <c r="F7" s="783"/>
      <c r="G7" s="783"/>
      <c r="H7" s="784"/>
    </row>
    <row r="8" spans="1:8" ht="17.850000000000001" customHeight="1">
      <c r="A8" s="780" t="s">
        <v>13</v>
      </c>
      <c r="B8" s="781"/>
      <c r="C8" s="781"/>
      <c r="D8" s="785" t="s">
        <v>329</v>
      </c>
      <c r="E8" s="785"/>
      <c r="F8" s="785"/>
      <c r="G8" s="785"/>
      <c r="H8" s="786"/>
    </row>
    <row r="9" spans="1:8" ht="17.850000000000001" customHeight="1">
      <c r="A9" s="780" t="s">
        <v>330</v>
      </c>
      <c r="B9" s="781"/>
      <c r="C9" s="781"/>
      <c r="D9" s="785" t="s">
        <v>1668</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1529</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9" customHeight="1">
      <c r="A19" s="790" t="s">
        <v>337</v>
      </c>
      <c r="B19" s="790"/>
      <c r="C19" s="791" t="s">
        <v>586</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40.5"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42" customHeight="1">
      <c r="A25" s="467" t="s">
        <v>1669</v>
      </c>
      <c r="B25" s="792" t="s">
        <v>1670</v>
      </c>
      <c r="C25" s="790"/>
      <c r="D25" s="790"/>
      <c r="E25" s="790"/>
      <c r="F25" s="956"/>
      <c r="G25" s="294" t="s">
        <v>157</v>
      </c>
      <c r="H25" s="250" t="s">
        <v>150</v>
      </c>
    </row>
    <row r="26" spans="1:8" ht="50.25" customHeight="1">
      <c r="A26" s="467" t="s">
        <v>1671</v>
      </c>
      <c r="B26" s="792" t="s">
        <v>1672</v>
      </c>
      <c r="C26" s="790"/>
      <c r="D26" s="790"/>
      <c r="E26" s="790"/>
      <c r="F26" s="956"/>
      <c r="G26" s="468" t="s">
        <v>165</v>
      </c>
      <c r="H26" s="250" t="s">
        <v>154</v>
      </c>
    </row>
    <row r="27" spans="1:8" ht="37.5" customHeight="1">
      <c r="A27" s="467" t="s">
        <v>1673</v>
      </c>
      <c r="B27" s="792" t="s">
        <v>1674</v>
      </c>
      <c r="C27" s="790"/>
      <c r="D27" s="790"/>
      <c r="E27" s="790"/>
      <c r="F27" s="956"/>
      <c r="G27" s="468" t="s">
        <v>169</v>
      </c>
      <c r="H27" s="250" t="s">
        <v>150</v>
      </c>
    </row>
    <row r="28" spans="1:8" ht="17.850000000000001" customHeight="1">
      <c r="A28" s="751" t="s">
        <v>255</v>
      </c>
      <c r="B28" s="794"/>
      <c r="C28" s="794"/>
      <c r="D28" s="794"/>
      <c r="E28" s="794"/>
      <c r="F28" s="794"/>
      <c r="G28" s="794"/>
      <c r="H28" s="752"/>
    </row>
    <row r="29" spans="1:8" ht="43.5" customHeight="1">
      <c r="A29" s="467" t="s">
        <v>1675</v>
      </c>
      <c r="B29" s="791" t="s">
        <v>1705</v>
      </c>
      <c r="C29" s="791"/>
      <c r="D29" s="791"/>
      <c r="E29" s="791"/>
      <c r="F29" s="791"/>
      <c r="G29" s="468" t="s">
        <v>194</v>
      </c>
      <c r="H29" s="250" t="s">
        <v>154</v>
      </c>
    </row>
    <row r="30" spans="1:8" ht="33" customHeight="1">
      <c r="A30" s="467" t="s">
        <v>1676</v>
      </c>
      <c r="B30" s="791" t="s">
        <v>1677</v>
      </c>
      <c r="C30" s="791"/>
      <c r="D30" s="791"/>
      <c r="E30" s="791"/>
      <c r="F30" s="791"/>
      <c r="G30" s="468" t="s">
        <v>200</v>
      </c>
      <c r="H30" s="250" t="s">
        <v>150</v>
      </c>
    </row>
    <row r="31" spans="1:8" ht="39" customHeight="1">
      <c r="A31" s="467" t="s">
        <v>1678</v>
      </c>
      <c r="B31" s="792" t="s">
        <v>1679</v>
      </c>
      <c r="C31" s="790"/>
      <c r="D31" s="790"/>
      <c r="E31" s="790"/>
      <c r="F31" s="956"/>
      <c r="G31" s="294" t="s">
        <v>206</v>
      </c>
      <c r="H31" s="250" t="s">
        <v>150</v>
      </c>
    </row>
    <row r="32" spans="1:8" ht="17.850000000000001" customHeight="1">
      <c r="A32" s="751" t="s">
        <v>352</v>
      </c>
      <c r="B32" s="794"/>
      <c r="C32" s="794"/>
      <c r="D32" s="794"/>
      <c r="E32" s="794"/>
      <c r="F32" s="794"/>
      <c r="G32" s="794"/>
      <c r="H32" s="752"/>
    </row>
    <row r="33" spans="1:10" ht="39" customHeight="1">
      <c r="A33" s="467" t="s">
        <v>1680</v>
      </c>
      <c r="B33" s="791" t="s">
        <v>1681</v>
      </c>
      <c r="C33" s="791"/>
      <c r="D33" s="791"/>
      <c r="E33" s="791"/>
      <c r="F33" s="791"/>
      <c r="G33" s="294" t="s">
        <v>242</v>
      </c>
      <c r="H33" s="250" t="s">
        <v>150</v>
      </c>
    </row>
    <row r="34" spans="1:10" ht="10.35" customHeight="1">
      <c r="A34" s="502"/>
      <c r="B34" s="502"/>
      <c r="C34" s="502"/>
      <c r="D34" s="502"/>
      <c r="E34" s="502"/>
      <c r="F34" s="502"/>
      <c r="G34" s="502"/>
      <c r="H34" s="502"/>
    </row>
    <row r="35" spans="1:10" ht="15" customHeight="1">
      <c r="A35" s="494" t="s">
        <v>355</v>
      </c>
      <c r="B35" s="502"/>
      <c r="C35" s="502"/>
      <c r="D35" s="502"/>
      <c r="E35" s="502"/>
      <c r="F35" s="502"/>
      <c r="G35" s="502"/>
      <c r="H35" s="502"/>
    </row>
    <row r="36" spans="1:10" s="334" customFormat="1" ht="17.850000000000001" customHeight="1">
      <c r="A36" s="795" t="s">
        <v>356</v>
      </c>
      <c r="B36" s="795"/>
      <c r="C36" s="795"/>
      <c r="D36" s="795"/>
      <c r="E36" s="795"/>
      <c r="F36" s="795"/>
      <c r="G36" s="242">
        <v>20</v>
      </c>
      <c r="H36" s="464" t="s">
        <v>357</v>
      </c>
    </row>
    <row r="37" spans="1:10" ht="64.5" customHeight="1">
      <c r="A37" s="796" t="s">
        <v>358</v>
      </c>
      <c r="B37" s="792" t="s">
        <v>1682</v>
      </c>
      <c r="C37" s="790"/>
      <c r="D37" s="790"/>
      <c r="E37" s="790"/>
      <c r="F37" s="790"/>
      <c r="G37" s="790"/>
      <c r="H37" s="790"/>
    </row>
    <row r="38" spans="1:10" ht="36.75" customHeight="1">
      <c r="A38" s="754"/>
      <c r="B38" s="791" t="s">
        <v>1683</v>
      </c>
      <c r="C38" s="791"/>
      <c r="D38" s="791"/>
      <c r="E38" s="791"/>
      <c r="F38" s="791"/>
      <c r="G38" s="791"/>
      <c r="H38" s="792"/>
    </row>
    <row r="39" spans="1:10" ht="80.25" customHeight="1">
      <c r="A39" s="754"/>
      <c r="B39" s="791" t="s">
        <v>1684</v>
      </c>
      <c r="C39" s="791"/>
      <c r="D39" s="791"/>
      <c r="E39" s="791"/>
      <c r="F39" s="791"/>
      <c r="G39" s="791"/>
      <c r="H39" s="792"/>
    </row>
    <row r="40" spans="1:10" ht="36" customHeight="1">
      <c r="A40" s="754"/>
      <c r="B40" s="791" t="s">
        <v>1685</v>
      </c>
      <c r="C40" s="791"/>
      <c r="D40" s="791"/>
      <c r="E40" s="791"/>
      <c r="F40" s="791"/>
      <c r="G40" s="791"/>
      <c r="H40" s="792"/>
    </row>
    <row r="41" spans="1:10" ht="31.5" customHeight="1">
      <c r="A41" s="754"/>
      <c r="B41" s="791" t="s">
        <v>1686</v>
      </c>
      <c r="C41" s="791"/>
      <c r="D41" s="791"/>
      <c r="E41" s="791"/>
      <c r="F41" s="791"/>
      <c r="G41" s="791"/>
      <c r="H41" s="792"/>
    </row>
    <row r="42" spans="1:10" ht="37.5" customHeight="1">
      <c r="A42" s="754"/>
      <c r="B42" s="791" t="s">
        <v>1687</v>
      </c>
      <c r="C42" s="791"/>
      <c r="D42" s="791"/>
      <c r="E42" s="791"/>
      <c r="F42" s="791"/>
      <c r="G42" s="791"/>
      <c r="H42" s="792"/>
    </row>
    <row r="43" spans="1:10" ht="23.1" customHeight="1">
      <c r="A43" s="797" t="s">
        <v>366</v>
      </c>
      <c r="B43" s="785"/>
      <c r="C43" s="785"/>
      <c r="D43" s="785" t="s">
        <v>1688</v>
      </c>
      <c r="E43" s="785"/>
      <c r="F43" s="785"/>
      <c r="G43" s="785"/>
      <c r="H43" s="786"/>
    </row>
    <row r="44" spans="1:10" ht="42" customHeight="1">
      <c r="A44" s="798" t="s">
        <v>367</v>
      </c>
      <c r="B44" s="783"/>
      <c r="C44" s="783"/>
      <c r="D44" s="783" t="s">
        <v>1689</v>
      </c>
      <c r="E44" s="783"/>
      <c r="F44" s="783"/>
      <c r="G44" s="783"/>
      <c r="H44" s="784"/>
    </row>
    <row r="45" spans="1:10" s="334" customFormat="1" ht="17.850000000000001" customHeight="1">
      <c r="A45" s="795" t="s">
        <v>368</v>
      </c>
      <c r="B45" s="795"/>
      <c r="C45" s="795"/>
      <c r="D45" s="795"/>
      <c r="E45" s="795"/>
      <c r="F45" s="795"/>
      <c r="G45" s="242">
        <v>10</v>
      </c>
      <c r="H45" s="464" t="s">
        <v>357</v>
      </c>
      <c r="J45" s="333"/>
    </row>
    <row r="46" spans="1:10" ht="66.900000000000006" customHeight="1">
      <c r="A46" s="754"/>
      <c r="B46" s="792" t="s">
        <v>1690</v>
      </c>
      <c r="C46" s="790"/>
      <c r="D46" s="790"/>
      <c r="E46" s="790"/>
      <c r="F46" s="790"/>
      <c r="G46" s="790"/>
      <c r="H46" s="790"/>
    </row>
    <row r="47" spans="1:10" ht="35.25" customHeight="1">
      <c r="A47" s="754"/>
      <c r="B47" s="792" t="s">
        <v>1691</v>
      </c>
      <c r="C47" s="790"/>
      <c r="D47" s="790"/>
      <c r="E47" s="790"/>
      <c r="F47" s="790"/>
      <c r="G47" s="790"/>
      <c r="H47" s="790"/>
    </row>
    <row r="48" spans="1:10" ht="26.1" customHeight="1">
      <c r="A48" s="754"/>
      <c r="B48" s="792" t="s">
        <v>1692</v>
      </c>
      <c r="C48" s="790"/>
      <c r="D48" s="790"/>
      <c r="E48" s="790"/>
      <c r="F48" s="790"/>
      <c r="G48" s="790"/>
      <c r="H48" s="790"/>
    </row>
    <row r="49" spans="1:12" ht="21" customHeight="1">
      <c r="A49" s="797" t="s">
        <v>366</v>
      </c>
      <c r="B49" s="785"/>
      <c r="C49" s="785"/>
      <c r="D49" s="785" t="s">
        <v>1706</v>
      </c>
      <c r="E49" s="785"/>
      <c r="F49" s="785"/>
      <c r="G49" s="785"/>
      <c r="H49" s="786"/>
    </row>
    <row r="50" spans="1:12" ht="43.5" customHeight="1">
      <c r="A50" s="798" t="s">
        <v>367</v>
      </c>
      <c r="B50" s="783"/>
      <c r="C50" s="783"/>
      <c r="D50" s="783" t="s">
        <v>1693</v>
      </c>
      <c r="E50" s="783"/>
      <c r="F50" s="783"/>
      <c r="G50" s="783"/>
      <c r="H50" s="784"/>
    </row>
    <row r="51" spans="1:12" s="334" customFormat="1" ht="17.850000000000001" customHeight="1">
      <c r="A51" s="795" t="s">
        <v>613</v>
      </c>
      <c r="B51" s="795"/>
      <c r="C51" s="795"/>
      <c r="D51" s="795"/>
      <c r="E51" s="795"/>
      <c r="F51" s="795"/>
      <c r="G51" s="242">
        <v>20</v>
      </c>
      <c r="H51" s="464" t="s">
        <v>357</v>
      </c>
    </row>
    <row r="52" spans="1:12" ht="33.75" customHeight="1">
      <c r="A52" s="796" t="s">
        <v>358</v>
      </c>
      <c r="B52" s="792" t="s">
        <v>1694</v>
      </c>
      <c r="C52" s="790"/>
      <c r="D52" s="790"/>
      <c r="E52" s="790"/>
      <c r="F52" s="790"/>
      <c r="G52" s="790"/>
      <c r="H52" s="790"/>
      <c r="L52" s="327"/>
    </row>
    <row r="53" spans="1:12" ht="48" customHeight="1">
      <c r="A53" s="754"/>
      <c r="B53" s="792" t="s">
        <v>1695</v>
      </c>
      <c r="C53" s="790"/>
      <c r="D53" s="790"/>
      <c r="E53" s="790"/>
      <c r="F53" s="790"/>
      <c r="G53" s="790"/>
      <c r="H53" s="790"/>
      <c r="L53" s="327"/>
    </row>
    <row r="54" spans="1:12" ht="40.5" customHeight="1">
      <c r="A54" s="754"/>
      <c r="B54" s="792" t="s">
        <v>1696</v>
      </c>
      <c r="C54" s="790"/>
      <c r="D54" s="790"/>
      <c r="E54" s="790"/>
      <c r="F54" s="790"/>
      <c r="G54" s="790"/>
      <c r="H54" s="790"/>
    </row>
    <row r="55" spans="1:12" ht="49.5" customHeight="1">
      <c r="A55" s="754"/>
      <c r="B55" s="792" t="s">
        <v>1697</v>
      </c>
      <c r="C55" s="790"/>
      <c r="D55" s="790"/>
      <c r="E55" s="790"/>
      <c r="F55" s="790"/>
      <c r="G55" s="790"/>
      <c r="H55" s="790"/>
    </row>
    <row r="56" spans="1:12" ht="36" customHeight="1">
      <c r="A56" s="754"/>
      <c r="B56" s="792" t="s">
        <v>1698</v>
      </c>
      <c r="C56" s="790"/>
      <c r="D56" s="790"/>
      <c r="E56" s="790"/>
      <c r="F56" s="790"/>
      <c r="G56" s="790"/>
      <c r="H56" s="790"/>
    </row>
    <row r="57" spans="1:12" ht="21.6" customHeight="1">
      <c r="A57" s="797" t="s">
        <v>366</v>
      </c>
      <c r="B57" s="785"/>
      <c r="C57" s="785"/>
      <c r="D57" s="785" t="s">
        <v>1707</v>
      </c>
      <c r="E57" s="785"/>
      <c r="F57" s="785"/>
      <c r="G57" s="785"/>
      <c r="H57" s="786"/>
    </row>
    <row r="58" spans="1:12" ht="36.75" customHeight="1">
      <c r="A58" s="798" t="s">
        <v>367</v>
      </c>
      <c r="B58" s="783"/>
      <c r="C58" s="783"/>
      <c r="D58" s="783" t="s">
        <v>1699</v>
      </c>
      <c r="E58" s="783"/>
      <c r="F58" s="783"/>
      <c r="G58" s="783"/>
      <c r="H58" s="784"/>
    </row>
    <row r="59" spans="1:12" ht="10.35" customHeight="1">
      <c r="A59" s="502"/>
      <c r="B59" s="502"/>
      <c r="C59" s="502"/>
      <c r="D59" s="502"/>
      <c r="E59" s="502"/>
      <c r="F59" s="502"/>
      <c r="G59" s="502"/>
      <c r="H59" s="502"/>
    </row>
    <row r="60" spans="1:12" ht="15" customHeight="1">
      <c r="A60" s="494" t="s">
        <v>369</v>
      </c>
      <c r="B60" s="502"/>
      <c r="C60" s="502"/>
      <c r="D60" s="502"/>
      <c r="E60" s="502"/>
      <c r="F60" s="502"/>
      <c r="G60" s="502"/>
      <c r="H60" s="502"/>
    </row>
    <row r="61" spans="1:12" ht="30.9" customHeight="1">
      <c r="A61" s="807" t="s">
        <v>370</v>
      </c>
      <c r="B61" s="780"/>
      <c r="C61" s="792" t="s">
        <v>1700</v>
      </c>
      <c r="D61" s="790"/>
      <c r="E61" s="790"/>
      <c r="F61" s="790"/>
      <c r="G61" s="790"/>
      <c r="H61" s="790"/>
    </row>
    <row r="62" spans="1:12" ht="20.100000000000001" customHeight="1">
      <c r="A62" s="807"/>
      <c r="B62" s="780"/>
      <c r="C62" s="791" t="s">
        <v>1701</v>
      </c>
      <c r="D62" s="791"/>
      <c r="E62" s="791"/>
      <c r="F62" s="791"/>
      <c r="G62" s="791"/>
      <c r="H62" s="792"/>
    </row>
    <row r="63" spans="1:12" ht="55.5" customHeight="1">
      <c r="A63" s="807"/>
      <c r="B63" s="780"/>
      <c r="C63" s="791" t="s">
        <v>1702</v>
      </c>
      <c r="D63" s="791"/>
      <c r="E63" s="791"/>
      <c r="F63" s="791"/>
      <c r="G63" s="791"/>
      <c r="H63" s="792"/>
    </row>
    <row r="64" spans="1:12" ht="65.099999999999994" customHeight="1">
      <c r="A64" s="808" t="s">
        <v>373</v>
      </c>
      <c r="B64" s="809"/>
      <c r="C64" s="791" t="s">
        <v>1703</v>
      </c>
      <c r="D64" s="791"/>
      <c r="E64" s="791"/>
      <c r="F64" s="791"/>
      <c r="G64" s="791"/>
      <c r="H64" s="792"/>
    </row>
    <row r="65" spans="1:8" ht="34.5" customHeight="1">
      <c r="A65" s="732"/>
      <c r="B65" s="810"/>
      <c r="C65" s="791" t="s">
        <v>1704</v>
      </c>
      <c r="D65" s="791"/>
      <c r="E65" s="791"/>
      <c r="F65" s="791"/>
      <c r="G65" s="791"/>
      <c r="H65" s="792"/>
    </row>
    <row r="66" spans="1:8" ht="10.35" customHeight="1">
      <c r="A66" s="502"/>
      <c r="B66" s="502"/>
      <c r="C66" s="502"/>
      <c r="D66" s="502"/>
      <c r="E66" s="502"/>
      <c r="F66" s="502"/>
      <c r="G66" s="502"/>
      <c r="H66" s="502"/>
    </row>
    <row r="67" spans="1:8" ht="15" customHeight="1">
      <c r="A67" s="494" t="s">
        <v>375</v>
      </c>
      <c r="B67" s="494"/>
      <c r="C67" s="494"/>
      <c r="D67" s="494"/>
      <c r="E67" s="494"/>
      <c r="F67" s="494"/>
      <c r="G67" s="502"/>
      <c r="H67" s="502"/>
    </row>
    <row r="68" spans="1:8" ht="16.2">
      <c r="A68" s="807" t="s">
        <v>376</v>
      </c>
      <c r="B68" s="807"/>
      <c r="C68" s="807"/>
      <c r="D68" s="807"/>
      <c r="E68" s="807"/>
      <c r="F68" s="807"/>
      <c r="G68" s="251">
        <v>3.5</v>
      </c>
      <c r="H68" s="465" t="s">
        <v>435</v>
      </c>
    </row>
    <row r="69" spans="1:8" ht="16.2">
      <c r="A69" s="807" t="s">
        <v>378</v>
      </c>
      <c r="B69" s="807"/>
      <c r="C69" s="807"/>
      <c r="D69" s="807"/>
      <c r="E69" s="807"/>
      <c r="F69" s="807"/>
      <c r="G69" s="251">
        <v>0.5</v>
      </c>
      <c r="H69" s="465" t="s">
        <v>435</v>
      </c>
    </row>
    <row r="70" spans="1:8">
      <c r="A70" s="463"/>
      <c r="B70" s="463"/>
      <c r="C70" s="463"/>
      <c r="D70" s="463"/>
      <c r="E70" s="463"/>
      <c r="F70" s="463"/>
      <c r="G70" s="253"/>
      <c r="H70" s="465"/>
    </row>
    <row r="71" spans="1:8">
      <c r="A71" s="811" t="s">
        <v>379</v>
      </c>
      <c r="B71" s="811"/>
      <c r="C71" s="811"/>
      <c r="D71" s="811"/>
      <c r="E71" s="811"/>
      <c r="F71" s="811"/>
      <c r="G71" s="480"/>
      <c r="H71" s="253"/>
    </row>
    <row r="72" spans="1:8" ht="17.850000000000001" customHeight="1">
      <c r="A72" s="790" t="s">
        <v>380</v>
      </c>
      <c r="B72" s="790"/>
      <c r="C72" s="790"/>
      <c r="D72" s="790"/>
      <c r="E72" s="465">
        <v>54</v>
      </c>
      <c r="F72" s="465" t="s">
        <v>357</v>
      </c>
      <c r="G72" s="254">
        <f>E72/25</f>
        <v>2.16</v>
      </c>
      <c r="H72" s="465" t="s">
        <v>435</v>
      </c>
    </row>
    <row r="73" spans="1:8" ht="17.850000000000001" customHeight="1">
      <c r="A73" s="502" t="s">
        <v>12</v>
      </c>
      <c r="B73" s="807" t="s">
        <v>14</v>
      </c>
      <c r="C73" s="807"/>
      <c r="D73" s="807"/>
      <c r="E73" s="465">
        <v>20</v>
      </c>
      <c r="F73" s="465" t="s">
        <v>357</v>
      </c>
      <c r="G73" s="40"/>
      <c r="H73" s="471"/>
    </row>
    <row r="74" spans="1:8" ht="17.850000000000001" customHeight="1">
      <c r="A74" s="502"/>
      <c r="B74" s="807" t="s">
        <v>381</v>
      </c>
      <c r="C74" s="807"/>
      <c r="D74" s="807"/>
      <c r="E74" s="465">
        <v>30</v>
      </c>
      <c r="F74" s="465" t="s">
        <v>357</v>
      </c>
      <c r="G74" s="40"/>
      <c r="H74" s="471"/>
    </row>
    <row r="75" spans="1:8" ht="17.850000000000001" customHeight="1">
      <c r="A75" s="502"/>
      <c r="B75" s="807" t="s">
        <v>382</v>
      </c>
      <c r="C75" s="807"/>
      <c r="D75" s="807"/>
      <c r="E75" s="465">
        <v>2</v>
      </c>
      <c r="F75" s="465" t="s">
        <v>357</v>
      </c>
      <c r="G75" s="40"/>
      <c r="H75" s="471"/>
    </row>
    <row r="76" spans="1:8" ht="17.850000000000001" customHeight="1">
      <c r="A76" s="502"/>
      <c r="B76" s="807" t="s">
        <v>383</v>
      </c>
      <c r="C76" s="807"/>
      <c r="D76" s="807"/>
      <c r="E76" s="465">
        <v>0</v>
      </c>
      <c r="F76" s="465" t="s">
        <v>357</v>
      </c>
      <c r="G76" s="40"/>
      <c r="H76" s="471"/>
    </row>
    <row r="77" spans="1:8" ht="17.850000000000001" customHeight="1">
      <c r="A77" s="502"/>
      <c r="B77" s="807" t="s">
        <v>384</v>
      </c>
      <c r="C77" s="807"/>
      <c r="D77" s="807"/>
      <c r="E77" s="465">
        <v>0</v>
      </c>
      <c r="F77" s="465" t="s">
        <v>357</v>
      </c>
      <c r="G77" s="40"/>
      <c r="H77" s="471"/>
    </row>
    <row r="78" spans="1:8" ht="17.850000000000001" customHeight="1">
      <c r="A78" s="502"/>
      <c r="B78" s="807" t="s">
        <v>385</v>
      </c>
      <c r="C78" s="807"/>
      <c r="D78" s="807"/>
      <c r="E78" s="465">
        <v>2</v>
      </c>
      <c r="F78" s="465" t="s">
        <v>357</v>
      </c>
      <c r="G78" s="40"/>
      <c r="H78" s="471"/>
    </row>
    <row r="79" spans="1:8" ht="31.35" customHeight="1">
      <c r="A79" s="790" t="s">
        <v>386</v>
      </c>
      <c r="B79" s="790"/>
      <c r="C79" s="790"/>
      <c r="D79" s="790"/>
      <c r="E79" s="465">
        <v>0</v>
      </c>
      <c r="F79" s="465" t="s">
        <v>357</v>
      </c>
      <c r="G79" s="254">
        <v>0</v>
      </c>
      <c r="H79" s="465" t="s">
        <v>435</v>
      </c>
    </row>
    <row r="80" spans="1:8" ht="17.850000000000001" customHeight="1">
      <c r="A80" s="807" t="s">
        <v>387</v>
      </c>
      <c r="B80" s="807"/>
      <c r="C80" s="807"/>
      <c r="D80" s="807"/>
      <c r="E80" s="465">
        <f>G80*25</f>
        <v>46</v>
      </c>
      <c r="F80" s="465" t="s">
        <v>357</v>
      </c>
      <c r="G80" s="254">
        <f>D6-G79-G72</f>
        <v>1.8399999999999999</v>
      </c>
      <c r="H80" s="465" t="s">
        <v>435</v>
      </c>
    </row>
    <row r="81" spans="1:8" ht="10.35" customHeight="1"/>
    <row r="82" spans="1:8">
      <c r="A82" s="206" t="s">
        <v>388</v>
      </c>
    </row>
    <row r="83" spans="1:8" ht="16.2">
      <c r="A83" s="730" t="s">
        <v>436</v>
      </c>
      <c r="B83" s="730"/>
      <c r="C83" s="730"/>
      <c r="D83" s="730"/>
      <c r="E83" s="730"/>
      <c r="F83" s="730"/>
      <c r="G83" s="730"/>
      <c r="H83" s="730"/>
    </row>
    <row r="84" spans="1:8">
      <c r="A84" s="206" t="s">
        <v>390</v>
      </c>
    </row>
    <row r="85" spans="1:8">
      <c r="A85" s="766" t="s">
        <v>391</v>
      </c>
      <c r="B85" s="766"/>
      <c r="C85" s="766"/>
      <c r="D85" s="766"/>
      <c r="E85" s="766"/>
      <c r="F85" s="766"/>
      <c r="G85" s="766"/>
      <c r="H85" s="766"/>
    </row>
    <row r="86" spans="1:8">
      <c r="A86" s="766"/>
      <c r="B86" s="766"/>
      <c r="C86" s="766"/>
      <c r="D86" s="766"/>
      <c r="E86" s="766"/>
      <c r="F86" s="766"/>
      <c r="G86" s="766"/>
      <c r="H86" s="766"/>
    </row>
    <row r="87" spans="1:8">
      <c r="A87" s="766"/>
      <c r="B87" s="766"/>
      <c r="C87" s="766"/>
      <c r="D87" s="766"/>
      <c r="E87" s="766"/>
      <c r="F87" s="766"/>
      <c r="G87" s="766"/>
      <c r="H87" s="766"/>
    </row>
  </sheetData>
  <mergeCells count="90">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B27:F27"/>
    <mergeCell ref="A28:H28"/>
    <mergeCell ref="B29:F29"/>
    <mergeCell ref="B30:F30"/>
    <mergeCell ref="A46:A48"/>
    <mergeCell ref="B46:H46"/>
    <mergeCell ref="B47:H47"/>
    <mergeCell ref="B48:H48"/>
    <mergeCell ref="A32:H32"/>
    <mergeCell ref="B33:F33"/>
    <mergeCell ref="A36:F36"/>
    <mergeCell ref="A37:A42"/>
    <mergeCell ref="B37:H37"/>
    <mergeCell ref="B38:H38"/>
    <mergeCell ref="B39:H39"/>
    <mergeCell ref="B40:H40"/>
    <mergeCell ref="B41:H41"/>
    <mergeCell ref="B42:H42"/>
    <mergeCell ref="A43:C43"/>
    <mergeCell ref="D43:H43"/>
    <mergeCell ref="A44:C44"/>
    <mergeCell ref="D44:H44"/>
    <mergeCell ref="A45:F45"/>
    <mergeCell ref="A61:B63"/>
    <mergeCell ref="C61:H61"/>
    <mergeCell ref="C62:H62"/>
    <mergeCell ref="C63:H63"/>
    <mergeCell ref="A49:C49"/>
    <mergeCell ref="D49:H49"/>
    <mergeCell ref="A50:C50"/>
    <mergeCell ref="D50:H50"/>
    <mergeCell ref="A51:F51"/>
    <mergeCell ref="A52:A56"/>
    <mergeCell ref="B52:H52"/>
    <mergeCell ref="B53:H53"/>
    <mergeCell ref="B54:H54"/>
    <mergeCell ref="B55:H55"/>
    <mergeCell ref="B56:H56"/>
    <mergeCell ref="A57:C57"/>
    <mergeCell ref="D57:H57"/>
    <mergeCell ref="A58:C58"/>
    <mergeCell ref="D58:H58"/>
    <mergeCell ref="B77:D77"/>
    <mergeCell ref="A64:B65"/>
    <mergeCell ref="C64:H64"/>
    <mergeCell ref="C65:H65"/>
    <mergeCell ref="A68:F68"/>
    <mergeCell ref="A69:F69"/>
    <mergeCell ref="A71:F71"/>
    <mergeCell ref="A72:D72"/>
    <mergeCell ref="B73:D73"/>
    <mergeCell ref="B74:D74"/>
    <mergeCell ref="B75:D75"/>
    <mergeCell ref="B76:D76"/>
    <mergeCell ref="B78:D78"/>
    <mergeCell ref="A79:D79"/>
    <mergeCell ref="A80:D80"/>
    <mergeCell ref="A83:H83"/>
    <mergeCell ref="A85:H87"/>
  </mergeCells>
  <pageMargins left="0.25" right="0.25"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zoomScaleNormal="100" zoomScaleSheetLayoutView="124"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18" ht="10.35" customHeight="1"/>
    <row r="2" spans="1:18" s="334" customFormat="1">
      <c r="A2" s="731" t="s">
        <v>326</v>
      </c>
      <c r="B2" s="731"/>
      <c r="C2" s="731"/>
      <c r="D2" s="731"/>
      <c r="E2" s="731"/>
      <c r="F2" s="731"/>
      <c r="G2" s="731"/>
      <c r="H2" s="731"/>
    </row>
    <row r="3" spans="1:18" ht="10.35" customHeight="1"/>
    <row r="4" spans="1:18" ht="15" customHeight="1">
      <c r="A4" s="334" t="s">
        <v>327</v>
      </c>
    </row>
    <row r="5" spans="1:18" ht="17.850000000000001" customHeight="1">
      <c r="A5" s="732" t="s">
        <v>83</v>
      </c>
      <c r="B5" s="732"/>
      <c r="C5" s="732"/>
      <c r="D5" s="732"/>
      <c r="E5" s="732"/>
      <c r="F5" s="732"/>
      <c r="G5" s="732"/>
      <c r="H5" s="732"/>
    </row>
    <row r="6" spans="1:18" ht="17.850000000000001" customHeight="1">
      <c r="A6" s="780" t="s">
        <v>10</v>
      </c>
      <c r="B6" s="781"/>
      <c r="C6" s="781"/>
      <c r="D6" s="781">
        <v>4</v>
      </c>
      <c r="E6" s="781"/>
      <c r="F6" s="781"/>
      <c r="G6" s="781"/>
      <c r="H6" s="782"/>
      <c r="K6" s="405"/>
      <c r="L6" s="405"/>
      <c r="M6" s="405"/>
      <c r="N6" s="405"/>
      <c r="O6" s="405"/>
      <c r="P6" s="405"/>
      <c r="Q6" s="405"/>
      <c r="R6" s="405"/>
    </row>
    <row r="7" spans="1:18" ht="17.850000000000001" customHeight="1">
      <c r="A7" s="780" t="s">
        <v>9</v>
      </c>
      <c r="B7" s="781"/>
      <c r="C7" s="781"/>
      <c r="D7" s="783" t="s">
        <v>1665</v>
      </c>
      <c r="E7" s="783"/>
      <c r="F7" s="783"/>
      <c r="G7" s="783"/>
      <c r="H7" s="784"/>
      <c r="K7" s="405"/>
      <c r="L7" s="405"/>
      <c r="M7" s="405"/>
      <c r="N7" s="405"/>
      <c r="O7" s="405"/>
      <c r="P7" s="405"/>
      <c r="Q7" s="405"/>
      <c r="R7" s="405"/>
    </row>
    <row r="8" spans="1:18" ht="17.850000000000001" customHeight="1">
      <c r="A8" s="780" t="s">
        <v>13</v>
      </c>
      <c r="B8" s="781"/>
      <c r="C8" s="781"/>
      <c r="D8" s="785" t="s">
        <v>329</v>
      </c>
      <c r="E8" s="785"/>
      <c r="F8" s="785"/>
      <c r="G8" s="785"/>
      <c r="H8" s="786"/>
      <c r="K8" s="405"/>
      <c r="L8" s="405"/>
      <c r="M8" s="405"/>
      <c r="N8" s="405"/>
      <c r="O8" s="405"/>
      <c r="P8" s="405"/>
      <c r="Q8" s="405"/>
      <c r="R8" s="405"/>
    </row>
    <row r="9" spans="1:18" ht="17.850000000000001" customHeight="1">
      <c r="A9" s="780" t="s">
        <v>330</v>
      </c>
      <c r="B9" s="781"/>
      <c r="C9" s="781"/>
      <c r="D9" s="785" t="s">
        <v>1708</v>
      </c>
      <c r="E9" s="785"/>
      <c r="F9" s="785"/>
      <c r="G9" s="785"/>
      <c r="H9" s="786"/>
      <c r="K9" s="405"/>
      <c r="L9" s="405"/>
      <c r="M9" s="405"/>
      <c r="N9" s="405"/>
      <c r="O9" s="405"/>
      <c r="P9" s="405"/>
      <c r="Q9" s="405"/>
      <c r="R9" s="405"/>
    </row>
    <row r="10" spans="1:18" ht="10.35" customHeight="1">
      <c r="A10" s="502"/>
      <c r="B10" s="502"/>
      <c r="C10" s="502"/>
      <c r="D10" s="502"/>
      <c r="E10" s="502"/>
      <c r="F10" s="502"/>
      <c r="G10" s="502"/>
      <c r="H10" s="502"/>
      <c r="K10" s="405"/>
      <c r="L10" s="405"/>
      <c r="M10" s="405"/>
      <c r="N10" s="405"/>
      <c r="O10" s="405"/>
      <c r="P10" s="405"/>
      <c r="Q10" s="405"/>
      <c r="R10" s="405"/>
    </row>
    <row r="11" spans="1:18" ht="15" customHeight="1">
      <c r="A11" s="787" t="s">
        <v>138</v>
      </c>
      <c r="B11" s="787"/>
      <c r="C11" s="787"/>
      <c r="D11" s="787"/>
      <c r="E11" s="787"/>
      <c r="F11" s="787"/>
      <c r="G11" s="787"/>
      <c r="H11" s="787"/>
      <c r="K11" s="405"/>
      <c r="L11" s="405"/>
      <c r="M11" s="405"/>
      <c r="N11" s="405"/>
      <c r="O11" s="405"/>
      <c r="P11" s="405"/>
      <c r="Q11" s="405"/>
      <c r="R11" s="405"/>
    </row>
    <row r="12" spans="1:18" ht="17.850000000000001" customHeight="1">
      <c r="A12" s="779" t="s">
        <v>2916</v>
      </c>
      <c r="B12" s="779"/>
      <c r="C12" s="779"/>
      <c r="D12" s="779"/>
      <c r="E12" s="779"/>
      <c r="F12" s="779"/>
      <c r="G12" s="779"/>
      <c r="H12" s="779"/>
    </row>
    <row r="13" spans="1:18" ht="17.850000000000001" customHeight="1">
      <c r="A13" s="780" t="s">
        <v>277</v>
      </c>
      <c r="B13" s="781"/>
      <c r="C13" s="781"/>
      <c r="D13" s="781"/>
      <c r="E13" s="781" t="s">
        <v>139</v>
      </c>
      <c r="F13" s="781"/>
      <c r="G13" s="781"/>
      <c r="H13" s="782"/>
    </row>
    <row r="14" spans="1:18" ht="17.850000000000001" customHeight="1">
      <c r="A14" s="780" t="s">
        <v>332</v>
      </c>
      <c r="B14" s="781"/>
      <c r="C14" s="781"/>
      <c r="D14" s="781"/>
      <c r="E14" s="781" t="s">
        <v>333</v>
      </c>
      <c r="F14" s="781"/>
      <c r="G14" s="781"/>
      <c r="H14" s="782"/>
    </row>
    <row r="15" spans="1:18" ht="17.850000000000001" customHeight="1">
      <c r="A15" s="780" t="s">
        <v>334</v>
      </c>
      <c r="B15" s="781"/>
      <c r="C15" s="781"/>
      <c r="D15" s="781"/>
      <c r="E15" s="788" t="s">
        <v>1529</v>
      </c>
      <c r="F15" s="788"/>
      <c r="G15" s="788"/>
      <c r="H15" s="789"/>
    </row>
    <row r="16" spans="1:18" ht="17.850000000000001" customHeight="1">
      <c r="A16" s="780" t="s">
        <v>282</v>
      </c>
      <c r="B16" s="781"/>
      <c r="C16" s="781"/>
      <c r="D16" s="781"/>
      <c r="E16" s="781" t="s">
        <v>283</v>
      </c>
      <c r="F16" s="781"/>
      <c r="G16" s="781"/>
      <c r="H16" s="782"/>
    </row>
    <row r="17" spans="1:20" ht="10.35" customHeight="1">
      <c r="A17" s="502"/>
      <c r="B17" s="502"/>
      <c r="C17" s="502"/>
      <c r="D17" s="502"/>
      <c r="E17" s="502"/>
      <c r="F17" s="502"/>
      <c r="G17" s="502"/>
      <c r="H17" s="502"/>
    </row>
    <row r="18" spans="1:20" ht="15" customHeight="1">
      <c r="A18" s="787" t="s">
        <v>336</v>
      </c>
      <c r="B18" s="787"/>
      <c r="C18" s="787"/>
      <c r="D18" s="787"/>
      <c r="E18" s="787"/>
      <c r="F18" s="787"/>
      <c r="G18" s="787"/>
      <c r="H18" s="787"/>
    </row>
    <row r="19" spans="1:20" ht="39.9" customHeight="1">
      <c r="A19" s="790" t="s">
        <v>337</v>
      </c>
      <c r="B19" s="790"/>
      <c r="C19" s="791" t="s">
        <v>338</v>
      </c>
      <c r="D19" s="791"/>
      <c r="E19" s="791"/>
      <c r="F19" s="791"/>
      <c r="G19" s="791"/>
      <c r="H19" s="792"/>
    </row>
    <row r="20" spans="1:20" ht="10.35" customHeight="1">
      <c r="A20" s="502"/>
      <c r="B20" s="502"/>
      <c r="C20" s="502"/>
      <c r="D20" s="502"/>
      <c r="E20" s="502"/>
      <c r="F20" s="502"/>
      <c r="G20" s="502"/>
      <c r="H20" s="502"/>
    </row>
    <row r="21" spans="1:20" ht="15" customHeight="1">
      <c r="A21" s="793" t="s">
        <v>339</v>
      </c>
      <c r="B21" s="793"/>
      <c r="C21" s="793"/>
      <c r="D21" s="793"/>
      <c r="E21" s="502"/>
      <c r="F21" s="502"/>
      <c r="G21" s="502"/>
      <c r="H21" s="502"/>
    </row>
    <row r="22" spans="1:20">
      <c r="A22" s="751" t="s">
        <v>141</v>
      </c>
      <c r="B22" s="794" t="s">
        <v>142</v>
      </c>
      <c r="C22" s="794"/>
      <c r="D22" s="794"/>
      <c r="E22" s="794"/>
      <c r="F22" s="794"/>
      <c r="G22" s="794" t="s">
        <v>340</v>
      </c>
      <c r="H22" s="752"/>
    </row>
    <row r="23" spans="1:20" ht="27" customHeight="1">
      <c r="A23" s="751"/>
      <c r="B23" s="794"/>
      <c r="C23" s="794"/>
      <c r="D23" s="794"/>
      <c r="E23" s="794"/>
      <c r="F23" s="794"/>
      <c r="G23" s="468" t="s">
        <v>341</v>
      </c>
      <c r="H23" s="469" t="s">
        <v>145</v>
      </c>
      <c r="J23" s="405"/>
      <c r="K23" s="405"/>
      <c r="L23" s="405"/>
      <c r="M23" s="405"/>
      <c r="N23" s="405"/>
      <c r="O23" s="405"/>
      <c r="P23" s="405"/>
      <c r="Q23" s="405"/>
      <c r="R23" s="405"/>
      <c r="S23" s="405"/>
      <c r="T23" s="405"/>
    </row>
    <row r="24" spans="1:20" ht="17.850000000000001" customHeight="1">
      <c r="A24" s="751" t="s">
        <v>146</v>
      </c>
      <c r="B24" s="794"/>
      <c r="C24" s="794"/>
      <c r="D24" s="794"/>
      <c r="E24" s="794"/>
      <c r="F24" s="794"/>
      <c r="G24" s="794"/>
      <c r="H24" s="752"/>
      <c r="J24" s="405"/>
      <c r="K24" s="405"/>
      <c r="L24" s="405"/>
      <c r="M24" s="405"/>
      <c r="N24" s="405"/>
      <c r="O24" s="405"/>
      <c r="P24" s="405"/>
      <c r="Q24" s="405"/>
      <c r="R24" s="405"/>
      <c r="S24" s="405"/>
      <c r="T24" s="405"/>
    </row>
    <row r="25" spans="1:20" ht="30.6" customHeight="1">
      <c r="A25" s="467" t="s">
        <v>1709</v>
      </c>
      <c r="B25" s="791" t="s">
        <v>1710</v>
      </c>
      <c r="C25" s="791"/>
      <c r="D25" s="791"/>
      <c r="E25" s="791"/>
      <c r="F25" s="791"/>
      <c r="G25" s="468" t="s">
        <v>176</v>
      </c>
      <c r="H25" s="250" t="s">
        <v>150</v>
      </c>
      <c r="I25" s="405"/>
      <c r="J25" s="405"/>
      <c r="K25" s="405"/>
      <c r="L25" s="405"/>
      <c r="M25" s="405"/>
      <c r="N25" s="405"/>
      <c r="O25" s="405"/>
      <c r="P25" s="405"/>
      <c r="Q25" s="405"/>
      <c r="R25" s="405"/>
      <c r="S25" s="405"/>
      <c r="T25" s="405"/>
    </row>
    <row r="26" spans="1:20" ht="17.850000000000001" customHeight="1">
      <c r="A26" s="751" t="s">
        <v>255</v>
      </c>
      <c r="B26" s="794"/>
      <c r="C26" s="794"/>
      <c r="D26" s="794"/>
      <c r="E26" s="794"/>
      <c r="F26" s="794"/>
      <c r="G26" s="794"/>
      <c r="H26" s="752"/>
      <c r="J26" s="405"/>
      <c r="K26" s="405"/>
      <c r="L26" s="405"/>
      <c r="M26" s="405"/>
      <c r="N26" s="405"/>
      <c r="O26" s="405"/>
      <c r="P26" s="405"/>
      <c r="Q26" s="405"/>
      <c r="R26" s="405"/>
      <c r="S26" s="405"/>
      <c r="T26" s="405"/>
    </row>
    <row r="27" spans="1:20" ht="37.5" customHeight="1">
      <c r="A27" s="467" t="s">
        <v>1711</v>
      </c>
      <c r="B27" s="791" t="s">
        <v>1712</v>
      </c>
      <c r="C27" s="791"/>
      <c r="D27" s="791"/>
      <c r="E27" s="791"/>
      <c r="F27" s="791"/>
      <c r="G27" s="468" t="s">
        <v>206</v>
      </c>
      <c r="H27" s="250" t="s">
        <v>150</v>
      </c>
      <c r="J27" s="405"/>
      <c r="K27" s="405"/>
      <c r="L27" s="405"/>
      <c r="M27" s="405"/>
      <c r="N27" s="405"/>
      <c r="O27" s="405"/>
      <c r="P27" s="405"/>
      <c r="Q27" s="405"/>
      <c r="R27" s="405"/>
      <c r="S27" s="405"/>
      <c r="T27" s="405"/>
    </row>
    <row r="28" spans="1:20" ht="38.25" customHeight="1">
      <c r="A28" s="467" t="s">
        <v>1713</v>
      </c>
      <c r="B28" s="791" t="s">
        <v>1714</v>
      </c>
      <c r="C28" s="791"/>
      <c r="D28" s="791"/>
      <c r="E28" s="791"/>
      <c r="F28" s="791"/>
      <c r="G28" s="490" t="s">
        <v>217</v>
      </c>
      <c r="H28" s="250" t="s">
        <v>150</v>
      </c>
      <c r="J28" s="405"/>
      <c r="K28" s="405"/>
      <c r="L28" s="405"/>
      <c r="M28" s="405"/>
      <c r="N28" s="405"/>
      <c r="O28" s="405"/>
      <c r="P28" s="405"/>
      <c r="Q28" s="405"/>
      <c r="R28" s="405"/>
      <c r="S28" s="405"/>
      <c r="T28" s="405"/>
    </row>
    <row r="29" spans="1:20" ht="17.850000000000001" customHeight="1">
      <c r="A29" s="751" t="s">
        <v>352</v>
      </c>
      <c r="B29" s="794"/>
      <c r="C29" s="794"/>
      <c r="D29" s="794"/>
      <c r="E29" s="794"/>
      <c r="F29" s="794"/>
      <c r="G29" s="794"/>
      <c r="H29" s="752"/>
      <c r="J29" s="405"/>
      <c r="K29" s="405"/>
      <c r="L29" s="405"/>
      <c r="M29" s="405"/>
      <c r="N29" s="405"/>
      <c r="O29" s="405"/>
      <c r="P29" s="405"/>
      <c r="Q29" s="405"/>
      <c r="R29" s="405"/>
      <c r="S29" s="405"/>
      <c r="T29" s="405"/>
    </row>
    <row r="30" spans="1:20" ht="51.75" customHeight="1">
      <c r="A30" s="467" t="s">
        <v>1715</v>
      </c>
      <c r="B30" s="791" t="s">
        <v>1716</v>
      </c>
      <c r="C30" s="791"/>
      <c r="D30" s="791"/>
      <c r="E30" s="791"/>
      <c r="F30" s="791"/>
      <c r="G30" s="468" t="s">
        <v>239</v>
      </c>
      <c r="H30" s="250" t="s">
        <v>150</v>
      </c>
      <c r="J30" s="405"/>
      <c r="K30" s="405"/>
      <c r="L30" s="405"/>
      <c r="M30" s="405"/>
      <c r="N30" s="405"/>
      <c r="O30" s="405"/>
      <c r="P30" s="405"/>
      <c r="Q30" s="405"/>
      <c r="R30" s="405"/>
      <c r="S30" s="405"/>
      <c r="T30" s="405"/>
    </row>
    <row r="31" spans="1:20" ht="10.35" customHeight="1">
      <c r="A31" s="502"/>
      <c r="B31" s="502"/>
      <c r="C31" s="502"/>
      <c r="D31" s="502"/>
      <c r="E31" s="502"/>
      <c r="F31" s="502"/>
      <c r="G31" s="502"/>
      <c r="H31" s="502"/>
      <c r="J31" s="405"/>
      <c r="K31" s="405"/>
      <c r="L31" s="405"/>
      <c r="M31" s="405"/>
      <c r="N31" s="405"/>
      <c r="O31" s="405"/>
      <c r="P31" s="405"/>
      <c r="Q31" s="405"/>
      <c r="R31" s="405"/>
      <c r="S31" s="405"/>
      <c r="T31" s="405"/>
    </row>
    <row r="32" spans="1:20" ht="15" customHeight="1">
      <c r="A32" s="494" t="s">
        <v>355</v>
      </c>
      <c r="B32" s="502"/>
      <c r="C32" s="502"/>
      <c r="D32" s="502"/>
      <c r="E32" s="502"/>
      <c r="F32" s="502"/>
      <c r="G32" s="502"/>
      <c r="H32" s="502"/>
      <c r="J32" s="405"/>
      <c r="K32" s="405"/>
      <c r="L32" s="405"/>
      <c r="M32" s="405"/>
      <c r="N32" s="405"/>
      <c r="O32" s="405"/>
      <c r="P32" s="405"/>
      <c r="Q32" s="405"/>
      <c r="R32" s="405"/>
      <c r="S32" s="405"/>
      <c r="T32" s="405"/>
    </row>
    <row r="33" spans="1:20" s="334" customFormat="1" ht="17.850000000000001" customHeight="1">
      <c r="A33" s="795" t="s">
        <v>356</v>
      </c>
      <c r="B33" s="795"/>
      <c r="C33" s="795"/>
      <c r="D33" s="795"/>
      <c r="E33" s="795"/>
      <c r="F33" s="795"/>
      <c r="G33" s="242">
        <v>20</v>
      </c>
      <c r="H33" s="464" t="s">
        <v>357</v>
      </c>
      <c r="J33" s="405"/>
      <c r="K33" s="405"/>
      <c r="L33" s="405"/>
      <c r="M33" s="405"/>
      <c r="N33" s="405"/>
      <c r="O33" s="405"/>
      <c r="P33" s="405"/>
      <c r="Q33" s="405"/>
      <c r="R33" s="405"/>
      <c r="S33" s="405"/>
      <c r="T33" s="405"/>
    </row>
    <row r="34" spans="1:20" ht="31.5" customHeight="1">
      <c r="A34" s="796" t="s">
        <v>358</v>
      </c>
      <c r="B34" s="791" t="s">
        <v>1717</v>
      </c>
      <c r="C34" s="791"/>
      <c r="D34" s="791"/>
      <c r="E34" s="791"/>
      <c r="F34" s="791"/>
      <c r="G34" s="791"/>
      <c r="H34" s="792"/>
      <c r="J34" s="405"/>
      <c r="K34" s="405"/>
      <c r="L34" s="405"/>
      <c r="M34" s="405"/>
      <c r="N34" s="405"/>
      <c r="O34" s="405"/>
      <c r="P34" s="405"/>
      <c r="Q34" s="405"/>
      <c r="R34" s="405"/>
      <c r="S34" s="405"/>
      <c r="T34" s="405"/>
    </row>
    <row r="35" spans="1:20" ht="20.100000000000001" customHeight="1">
      <c r="A35" s="754"/>
      <c r="B35" s="791" t="s">
        <v>1718</v>
      </c>
      <c r="C35" s="791"/>
      <c r="D35" s="791"/>
      <c r="E35" s="791"/>
      <c r="F35" s="791"/>
      <c r="G35" s="791"/>
      <c r="H35" s="792"/>
      <c r="J35" s="405"/>
      <c r="K35" s="405"/>
      <c r="L35" s="405"/>
      <c r="M35" s="405"/>
      <c r="N35" s="405"/>
      <c r="O35" s="405"/>
      <c r="P35" s="405"/>
      <c r="Q35" s="405"/>
      <c r="R35" s="405"/>
      <c r="S35" s="405"/>
      <c r="T35" s="405"/>
    </row>
    <row r="36" spans="1:20" ht="20.100000000000001" customHeight="1">
      <c r="A36" s="754"/>
      <c r="B36" s="791" t="s">
        <v>1719</v>
      </c>
      <c r="C36" s="791"/>
      <c r="D36" s="791"/>
      <c r="E36" s="791"/>
      <c r="F36" s="791"/>
      <c r="G36" s="791"/>
      <c r="H36" s="792"/>
      <c r="J36" s="405"/>
      <c r="K36" s="405"/>
      <c r="L36" s="405"/>
      <c r="M36" s="405"/>
      <c r="N36" s="405"/>
      <c r="O36" s="405"/>
      <c r="P36" s="405"/>
      <c r="Q36" s="405"/>
      <c r="R36" s="405"/>
      <c r="S36" s="405"/>
      <c r="T36" s="405"/>
    </row>
    <row r="37" spans="1:20" ht="20.100000000000001" customHeight="1">
      <c r="A37" s="754"/>
      <c r="B37" s="791" t="s">
        <v>1720</v>
      </c>
      <c r="C37" s="791"/>
      <c r="D37" s="791"/>
      <c r="E37" s="791"/>
      <c r="F37" s="791"/>
      <c r="G37" s="791"/>
      <c r="H37" s="792"/>
      <c r="J37" s="405"/>
      <c r="K37" s="405"/>
      <c r="L37" s="405"/>
      <c r="M37" s="405"/>
      <c r="N37" s="405"/>
      <c r="O37" s="405"/>
      <c r="P37" s="405"/>
      <c r="Q37" s="405"/>
      <c r="R37" s="405"/>
      <c r="S37" s="405"/>
      <c r="T37" s="405"/>
    </row>
    <row r="38" spans="1:20" ht="20.100000000000001" customHeight="1">
      <c r="A38" s="754"/>
      <c r="B38" s="791" t="s">
        <v>1721</v>
      </c>
      <c r="C38" s="791"/>
      <c r="D38" s="791"/>
      <c r="E38" s="791"/>
      <c r="F38" s="791"/>
      <c r="G38" s="791"/>
      <c r="H38" s="792"/>
      <c r="J38" s="405"/>
      <c r="K38" s="405"/>
      <c r="L38" s="405"/>
      <c r="M38" s="405"/>
      <c r="N38" s="405"/>
      <c r="O38" s="405"/>
      <c r="P38" s="405"/>
      <c r="Q38" s="405"/>
      <c r="R38" s="405"/>
      <c r="S38" s="405"/>
      <c r="T38" s="405"/>
    </row>
    <row r="39" spans="1:20" ht="20.100000000000001" customHeight="1">
      <c r="A39" s="754"/>
      <c r="B39" s="791" t="s">
        <v>1722</v>
      </c>
      <c r="C39" s="791"/>
      <c r="D39" s="791"/>
      <c r="E39" s="791"/>
      <c r="F39" s="791"/>
      <c r="G39" s="791"/>
      <c r="H39" s="792"/>
      <c r="J39" s="405"/>
      <c r="K39" s="405"/>
      <c r="L39" s="405"/>
      <c r="M39" s="405"/>
      <c r="N39" s="405"/>
      <c r="O39" s="405"/>
      <c r="P39" s="405"/>
      <c r="Q39" s="405"/>
      <c r="R39" s="405"/>
      <c r="S39" s="405"/>
      <c r="T39" s="405"/>
    </row>
    <row r="40" spans="1:20" ht="21.9" customHeight="1">
      <c r="A40" s="797" t="s">
        <v>366</v>
      </c>
      <c r="B40" s="785"/>
      <c r="C40" s="785"/>
      <c r="D40" s="785" t="s">
        <v>1723</v>
      </c>
      <c r="E40" s="785"/>
      <c r="F40" s="785"/>
      <c r="G40" s="785"/>
      <c r="H40" s="786"/>
      <c r="J40" s="405"/>
      <c r="K40" s="405"/>
      <c r="L40" s="405"/>
      <c r="M40" s="405"/>
      <c r="N40" s="405"/>
      <c r="O40" s="405"/>
      <c r="P40" s="405"/>
      <c r="Q40" s="405"/>
      <c r="R40" s="405"/>
      <c r="S40" s="405"/>
      <c r="T40" s="405"/>
    </row>
    <row r="41" spans="1:20" ht="42.6" customHeight="1">
      <c r="A41" s="798" t="s">
        <v>367</v>
      </c>
      <c r="B41" s="783"/>
      <c r="C41" s="783"/>
      <c r="D41" s="783" t="s">
        <v>1724</v>
      </c>
      <c r="E41" s="783"/>
      <c r="F41" s="783"/>
      <c r="G41" s="783"/>
      <c r="H41" s="784"/>
      <c r="J41" s="405"/>
      <c r="K41" s="405"/>
      <c r="L41" s="405"/>
      <c r="M41" s="405"/>
      <c r="N41" s="405"/>
      <c r="O41" s="405"/>
      <c r="P41" s="405"/>
      <c r="Q41" s="405"/>
      <c r="R41" s="405"/>
      <c r="S41" s="405"/>
      <c r="T41" s="405"/>
    </row>
    <row r="42" spans="1:20" s="334" customFormat="1" ht="17.850000000000001" customHeight="1">
      <c r="A42" s="795" t="s">
        <v>613</v>
      </c>
      <c r="B42" s="795"/>
      <c r="C42" s="795"/>
      <c r="D42" s="795"/>
      <c r="E42" s="795"/>
      <c r="F42" s="795"/>
      <c r="G42" s="242">
        <v>25</v>
      </c>
      <c r="H42" s="464" t="s">
        <v>357</v>
      </c>
      <c r="J42" s="405"/>
      <c r="K42" s="405"/>
      <c r="L42" s="405"/>
      <c r="M42" s="405"/>
      <c r="N42" s="405"/>
      <c r="O42" s="405"/>
      <c r="P42" s="405"/>
      <c r="Q42" s="405"/>
      <c r="R42" s="405"/>
      <c r="S42" s="405"/>
      <c r="T42" s="405"/>
    </row>
    <row r="43" spans="1:20" ht="20.100000000000001" customHeight="1">
      <c r="A43" s="796" t="s">
        <v>358</v>
      </c>
      <c r="B43" s="781" t="s">
        <v>1725</v>
      </c>
      <c r="C43" s="781"/>
      <c r="D43" s="781"/>
      <c r="E43" s="781"/>
      <c r="F43" s="781"/>
      <c r="G43" s="781"/>
      <c r="H43" s="782"/>
      <c r="J43" s="405"/>
      <c r="K43" s="405"/>
      <c r="L43" s="405"/>
      <c r="M43" s="405"/>
      <c r="N43" s="405"/>
      <c r="O43" s="405"/>
      <c r="P43" s="405"/>
      <c r="Q43" s="405"/>
      <c r="R43" s="405"/>
      <c r="S43" s="405"/>
      <c r="T43" s="405"/>
    </row>
    <row r="44" spans="1:20" ht="20.100000000000001" customHeight="1">
      <c r="A44" s="754"/>
      <c r="B44" s="781" t="s">
        <v>1726</v>
      </c>
      <c r="C44" s="781"/>
      <c r="D44" s="781"/>
      <c r="E44" s="781"/>
      <c r="F44" s="781"/>
      <c r="G44" s="781"/>
      <c r="H44" s="782"/>
      <c r="J44" s="405"/>
      <c r="K44" s="405"/>
      <c r="L44" s="405"/>
      <c r="M44" s="405"/>
      <c r="N44" s="405"/>
      <c r="O44" s="405"/>
      <c r="P44" s="405"/>
      <c r="Q44" s="405"/>
      <c r="R44" s="405"/>
      <c r="S44" s="405"/>
      <c r="T44" s="405"/>
    </row>
    <row r="45" spans="1:20" ht="20.100000000000001" customHeight="1">
      <c r="A45" s="754"/>
      <c r="B45" s="781" t="s">
        <v>1727</v>
      </c>
      <c r="C45" s="781"/>
      <c r="D45" s="781"/>
      <c r="E45" s="781"/>
      <c r="F45" s="781"/>
      <c r="G45" s="781"/>
      <c r="H45" s="782"/>
      <c r="J45" s="405"/>
      <c r="K45" s="405"/>
      <c r="L45" s="405"/>
      <c r="M45" s="405"/>
      <c r="N45" s="405"/>
      <c r="O45" s="405"/>
      <c r="P45" s="405"/>
      <c r="Q45" s="405"/>
      <c r="R45" s="405"/>
      <c r="S45" s="405"/>
      <c r="T45" s="405"/>
    </row>
    <row r="46" spans="1:20" ht="20.100000000000001" customHeight="1">
      <c r="A46" s="754"/>
      <c r="B46" s="781" t="s">
        <v>1728</v>
      </c>
      <c r="C46" s="781"/>
      <c r="D46" s="781"/>
      <c r="E46" s="781"/>
      <c r="F46" s="781"/>
      <c r="G46" s="781"/>
      <c r="H46" s="782"/>
      <c r="J46" s="405"/>
      <c r="K46" s="405"/>
      <c r="L46" s="405"/>
      <c r="M46" s="405"/>
      <c r="N46" s="405"/>
      <c r="O46" s="405"/>
      <c r="P46" s="405"/>
      <c r="Q46" s="405"/>
      <c r="R46" s="405"/>
      <c r="S46" s="405"/>
      <c r="T46" s="405"/>
    </row>
    <row r="47" spans="1:20" ht="20.100000000000001" customHeight="1">
      <c r="A47" s="754"/>
      <c r="B47" s="781" t="s">
        <v>1729</v>
      </c>
      <c r="C47" s="781"/>
      <c r="D47" s="781"/>
      <c r="E47" s="781"/>
      <c r="F47" s="781"/>
      <c r="G47" s="781"/>
      <c r="H47" s="782"/>
      <c r="J47" s="405"/>
      <c r="K47" s="405"/>
      <c r="L47" s="405"/>
      <c r="M47" s="405"/>
      <c r="N47" s="405"/>
      <c r="O47" s="405"/>
      <c r="P47" s="405"/>
      <c r="Q47" s="405"/>
      <c r="R47" s="405"/>
      <c r="S47" s="405"/>
      <c r="T47" s="405"/>
    </row>
    <row r="48" spans="1:20" ht="20.100000000000001" customHeight="1">
      <c r="A48" s="754"/>
      <c r="B48" s="781" t="s">
        <v>1730</v>
      </c>
      <c r="C48" s="781"/>
      <c r="D48" s="781"/>
      <c r="E48" s="781"/>
      <c r="F48" s="781"/>
      <c r="G48" s="781"/>
      <c r="H48" s="782"/>
      <c r="J48" s="405"/>
      <c r="K48" s="405"/>
      <c r="L48" s="405"/>
      <c r="M48" s="405"/>
      <c r="N48" s="405"/>
      <c r="O48" s="405"/>
      <c r="P48" s="405"/>
      <c r="Q48" s="405"/>
      <c r="R48" s="405"/>
      <c r="S48" s="405"/>
      <c r="T48" s="405"/>
    </row>
    <row r="49" spans="1:20" ht="20.100000000000001" customHeight="1">
      <c r="A49" s="755"/>
      <c r="B49" s="781" t="s">
        <v>1731</v>
      </c>
      <c r="C49" s="781"/>
      <c r="D49" s="781"/>
      <c r="E49" s="781"/>
      <c r="F49" s="781"/>
      <c r="G49" s="781"/>
      <c r="H49" s="782"/>
      <c r="J49" s="405"/>
      <c r="K49" s="405"/>
      <c r="L49" s="405"/>
      <c r="M49" s="405"/>
      <c r="N49" s="405"/>
      <c r="O49" s="405"/>
      <c r="P49" s="405"/>
      <c r="Q49" s="405"/>
      <c r="R49" s="405"/>
      <c r="S49" s="405"/>
      <c r="T49" s="405"/>
    </row>
    <row r="50" spans="1:20" ht="21" customHeight="1">
      <c r="A50" s="797" t="s">
        <v>366</v>
      </c>
      <c r="B50" s="785"/>
      <c r="C50" s="785"/>
      <c r="D50" s="785" t="s">
        <v>1738</v>
      </c>
      <c r="E50" s="785"/>
      <c r="F50" s="785"/>
      <c r="G50" s="785"/>
      <c r="H50" s="786"/>
      <c r="J50" s="405"/>
      <c r="K50" s="405"/>
      <c r="L50" s="405"/>
      <c r="M50" s="405"/>
      <c r="N50" s="405"/>
      <c r="O50" s="405"/>
      <c r="P50" s="405"/>
      <c r="Q50" s="405"/>
      <c r="R50" s="405"/>
      <c r="S50" s="405"/>
      <c r="T50" s="405"/>
    </row>
    <row r="51" spans="1:20" ht="33" customHeight="1">
      <c r="A51" s="798" t="s">
        <v>367</v>
      </c>
      <c r="B51" s="783"/>
      <c r="C51" s="783"/>
      <c r="D51" s="783" t="s">
        <v>1732</v>
      </c>
      <c r="E51" s="783"/>
      <c r="F51" s="783"/>
      <c r="G51" s="783"/>
      <c r="H51" s="784"/>
      <c r="J51" s="405"/>
      <c r="K51" s="405"/>
      <c r="L51" s="405"/>
      <c r="M51" s="405"/>
      <c r="N51" s="405"/>
      <c r="O51" s="405"/>
      <c r="P51" s="405"/>
      <c r="Q51" s="405"/>
      <c r="R51" s="405"/>
      <c r="S51" s="405"/>
      <c r="T51" s="405"/>
    </row>
    <row r="52" spans="1:20" ht="10.35" customHeight="1">
      <c r="A52" s="502"/>
      <c r="B52" s="502"/>
      <c r="C52" s="502"/>
      <c r="D52" s="502"/>
      <c r="E52" s="502"/>
      <c r="F52" s="502"/>
      <c r="G52" s="502"/>
      <c r="H52" s="502"/>
      <c r="J52" s="405"/>
      <c r="K52" s="405"/>
      <c r="L52" s="405"/>
      <c r="M52" s="405"/>
      <c r="N52" s="405"/>
      <c r="O52" s="405"/>
      <c r="P52" s="405"/>
      <c r="Q52" s="405"/>
      <c r="R52" s="405"/>
      <c r="S52" s="405"/>
      <c r="T52" s="405"/>
    </row>
    <row r="53" spans="1:20" ht="15" customHeight="1">
      <c r="A53" s="494" t="s">
        <v>369</v>
      </c>
      <c r="B53" s="502"/>
      <c r="C53" s="502"/>
      <c r="D53" s="502"/>
      <c r="E53" s="502"/>
      <c r="F53" s="502"/>
      <c r="G53" s="502"/>
      <c r="H53" s="502"/>
      <c r="J53" s="405"/>
      <c r="K53" s="405"/>
      <c r="L53" s="405"/>
      <c r="M53" s="405"/>
      <c r="N53" s="405"/>
      <c r="O53" s="405"/>
      <c r="P53" s="405"/>
      <c r="Q53" s="405"/>
      <c r="R53" s="405"/>
      <c r="S53" s="405"/>
      <c r="T53" s="405"/>
    </row>
    <row r="54" spans="1:20" ht="27" customHeight="1">
      <c r="A54" s="807" t="s">
        <v>370</v>
      </c>
      <c r="B54" s="780"/>
      <c r="C54" s="792" t="s">
        <v>1733</v>
      </c>
      <c r="D54" s="790"/>
      <c r="E54" s="790"/>
      <c r="F54" s="790"/>
      <c r="G54" s="790"/>
      <c r="H54" s="790"/>
      <c r="J54" s="405"/>
      <c r="K54" s="405"/>
      <c r="L54" s="405"/>
      <c r="M54" s="405"/>
      <c r="N54" s="405"/>
      <c r="O54" s="405"/>
      <c r="P54" s="405"/>
      <c r="Q54" s="405"/>
      <c r="R54" s="405"/>
      <c r="S54" s="405"/>
      <c r="T54" s="405"/>
    </row>
    <row r="55" spans="1:20" ht="53.25" customHeight="1">
      <c r="A55" s="807"/>
      <c r="B55" s="780"/>
      <c r="C55" s="791" t="s">
        <v>1734</v>
      </c>
      <c r="D55" s="791"/>
      <c r="E55" s="791"/>
      <c r="F55" s="791"/>
      <c r="G55" s="791"/>
      <c r="H55" s="792"/>
      <c r="J55" s="405"/>
      <c r="K55" s="405"/>
      <c r="L55" s="405"/>
      <c r="M55" s="405"/>
      <c r="N55" s="405"/>
      <c r="O55" s="405"/>
      <c r="P55" s="405"/>
      <c r="Q55" s="405"/>
      <c r="R55" s="405"/>
      <c r="S55" s="405"/>
      <c r="T55" s="405"/>
    </row>
    <row r="56" spans="1:20" ht="42" customHeight="1">
      <c r="A56" s="807"/>
      <c r="B56" s="780"/>
      <c r="C56" s="791" t="s">
        <v>1735</v>
      </c>
      <c r="D56" s="791"/>
      <c r="E56" s="791"/>
      <c r="F56" s="791"/>
      <c r="G56" s="791"/>
      <c r="H56" s="792"/>
      <c r="J56" s="405"/>
      <c r="K56" s="405"/>
      <c r="L56" s="405"/>
      <c r="M56" s="405"/>
      <c r="N56" s="405"/>
      <c r="O56" s="405"/>
      <c r="P56" s="405"/>
      <c r="Q56" s="405"/>
      <c r="R56" s="405"/>
      <c r="S56" s="405"/>
      <c r="T56" s="405"/>
    </row>
    <row r="57" spans="1:20" ht="27" customHeight="1">
      <c r="A57" s="808" t="s">
        <v>373</v>
      </c>
      <c r="B57" s="809"/>
      <c r="C57" s="791" t="s">
        <v>1736</v>
      </c>
      <c r="D57" s="791"/>
      <c r="E57" s="791"/>
      <c r="F57" s="791"/>
      <c r="G57" s="791"/>
      <c r="H57" s="792"/>
      <c r="J57" s="405"/>
      <c r="K57" s="405"/>
      <c r="L57" s="405"/>
      <c r="M57" s="405"/>
      <c r="N57" s="405"/>
      <c r="O57" s="405"/>
      <c r="P57" s="405"/>
      <c r="Q57" s="405"/>
      <c r="R57" s="405"/>
      <c r="S57" s="405"/>
      <c r="T57" s="405"/>
    </row>
    <row r="58" spans="1:20" ht="34.5" customHeight="1">
      <c r="A58" s="732"/>
      <c r="B58" s="810"/>
      <c r="C58" s="791" t="s">
        <v>1737</v>
      </c>
      <c r="D58" s="791"/>
      <c r="E58" s="791"/>
      <c r="F58" s="791"/>
      <c r="G58" s="791"/>
      <c r="H58" s="792"/>
      <c r="J58" s="405"/>
      <c r="K58" s="405"/>
      <c r="L58" s="405"/>
      <c r="M58" s="405"/>
      <c r="N58" s="405"/>
      <c r="O58" s="405"/>
      <c r="P58" s="405"/>
      <c r="Q58" s="405"/>
      <c r="R58" s="405"/>
      <c r="S58" s="405"/>
      <c r="T58" s="405"/>
    </row>
    <row r="59" spans="1:20" ht="10.35" customHeight="1">
      <c r="A59" s="502"/>
      <c r="B59" s="502"/>
      <c r="C59" s="502"/>
      <c r="D59" s="502"/>
      <c r="E59" s="502"/>
      <c r="F59" s="502"/>
      <c r="G59" s="502"/>
      <c r="H59" s="502"/>
      <c r="J59" s="405"/>
      <c r="K59" s="405"/>
      <c r="L59" s="405"/>
      <c r="M59" s="405"/>
      <c r="N59" s="405"/>
      <c r="O59" s="405"/>
      <c r="P59" s="405"/>
      <c r="Q59" s="405"/>
      <c r="R59" s="405"/>
      <c r="S59" s="405"/>
      <c r="T59" s="405"/>
    </row>
    <row r="60" spans="1:20" ht="15" customHeight="1">
      <c r="A60" s="494" t="s">
        <v>375</v>
      </c>
      <c r="B60" s="494"/>
      <c r="C60" s="494"/>
      <c r="D60" s="494"/>
      <c r="E60" s="494"/>
      <c r="F60" s="494"/>
      <c r="G60" s="502"/>
      <c r="H60" s="502"/>
      <c r="J60" s="405"/>
      <c r="K60" s="405"/>
      <c r="L60" s="405"/>
      <c r="M60" s="405"/>
      <c r="N60" s="405"/>
      <c r="O60" s="405"/>
      <c r="P60" s="405"/>
      <c r="Q60" s="405"/>
      <c r="R60" s="405"/>
      <c r="S60" s="405"/>
      <c r="T60" s="405"/>
    </row>
    <row r="61" spans="1:20" ht="16.2">
      <c r="A61" s="807" t="s">
        <v>376</v>
      </c>
      <c r="B61" s="807"/>
      <c r="C61" s="807"/>
      <c r="D61" s="807"/>
      <c r="E61" s="807"/>
      <c r="F61" s="807"/>
      <c r="G61" s="251">
        <v>3</v>
      </c>
      <c r="H61" s="465" t="s">
        <v>435</v>
      </c>
      <c r="J61" s="405"/>
      <c r="K61" s="405"/>
      <c r="L61" s="405"/>
      <c r="M61" s="405"/>
      <c r="N61" s="405"/>
      <c r="O61" s="405"/>
      <c r="P61" s="405"/>
      <c r="Q61" s="405"/>
      <c r="R61" s="405"/>
      <c r="S61" s="405"/>
      <c r="T61" s="405"/>
    </row>
    <row r="62" spans="1:20" ht="16.2">
      <c r="A62" s="807" t="s">
        <v>378</v>
      </c>
      <c r="B62" s="807"/>
      <c r="C62" s="807"/>
      <c r="D62" s="807"/>
      <c r="E62" s="807"/>
      <c r="F62" s="807"/>
      <c r="G62" s="251">
        <v>1</v>
      </c>
      <c r="H62" s="465" t="s">
        <v>435</v>
      </c>
      <c r="J62" s="405"/>
      <c r="K62" s="405"/>
      <c r="L62" s="405"/>
      <c r="M62" s="405"/>
      <c r="N62" s="405"/>
      <c r="O62" s="405"/>
      <c r="P62" s="405"/>
      <c r="Q62" s="405"/>
      <c r="R62" s="405"/>
      <c r="S62" s="405"/>
      <c r="T62" s="405"/>
    </row>
    <row r="63" spans="1:20" ht="14.4">
      <c r="A63" s="463"/>
      <c r="B63" s="463"/>
      <c r="C63" s="463"/>
      <c r="D63" s="463"/>
      <c r="E63" s="463"/>
      <c r="F63" s="463"/>
      <c r="G63" s="253"/>
      <c r="H63" s="465"/>
      <c r="J63" s="405"/>
      <c r="K63" s="405"/>
      <c r="L63" s="405"/>
      <c r="M63" s="405"/>
      <c r="N63" s="405"/>
      <c r="O63" s="405"/>
      <c r="P63" s="405"/>
      <c r="Q63" s="405"/>
      <c r="R63" s="405"/>
      <c r="S63" s="405"/>
      <c r="T63" s="405"/>
    </row>
    <row r="64" spans="1:20" ht="14.4">
      <c r="A64" s="811" t="s">
        <v>379</v>
      </c>
      <c r="B64" s="811"/>
      <c r="C64" s="811"/>
      <c r="D64" s="811"/>
      <c r="E64" s="811"/>
      <c r="F64" s="811"/>
      <c r="G64" s="480"/>
      <c r="H64" s="253"/>
      <c r="J64" s="405"/>
      <c r="K64" s="405"/>
      <c r="L64" s="405"/>
      <c r="M64" s="405"/>
      <c r="N64" s="405"/>
      <c r="O64" s="405"/>
      <c r="P64" s="405"/>
      <c r="Q64" s="405"/>
      <c r="R64" s="405"/>
      <c r="S64" s="405"/>
      <c r="T64" s="405"/>
    </row>
    <row r="65" spans="1:20" ht="17.850000000000001" customHeight="1">
      <c r="A65" s="790" t="s">
        <v>380</v>
      </c>
      <c r="B65" s="790"/>
      <c r="C65" s="790"/>
      <c r="D65" s="790"/>
      <c r="E65" s="465">
        <f>SUM(E66:E71)</f>
        <v>51</v>
      </c>
      <c r="F65" s="465" t="s">
        <v>357</v>
      </c>
      <c r="G65" s="254">
        <f>E65/25</f>
        <v>2.04</v>
      </c>
      <c r="H65" s="465" t="s">
        <v>435</v>
      </c>
      <c r="J65" s="405"/>
      <c r="K65" s="405"/>
      <c r="L65" s="405"/>
      <c r="M65" s="405"/>
      <c r="N65" s="405"/>
      <c r="O65" s="405"/>
      <c r="P65" s="405"/>
      <c r="Q65" s="405"/>
      <c r="R65" s="405"/>
      <c r="S65" s="405"/>
      <c r="T65" s="405"/>
    </row>
    <row r="66" spans="1:20" ht="17.850000000000001" customHeight="1">
      <c r="A66" s="502" t="s">
        <v>12</v>
      </c>
      <c r="B66" s="807" t="s">
        <v>14</v>
      </c>
      <c r="C66" s="807"/>
      <c r="D66" s="807"/>
      <c r="E66" s="465">
        <v>20</v>
      </c>
      <c r="F66" s="465" t="s">
        <v>357</v>
      </c>
      <c r="G66" s="40"/>
      <c r="H66" s="471"/>
      <c r="J66" s="405"/>
      <c r="K66" s="405"/>
      <c r="L66" s="405"/>
      <c r="M66" s="405"/>
      <c r="N66" s="405"/>
      <c r="O66" s="405"/>
      <c r="P66" s="405"/>
      <c r="Q66" s="405"/>
      <c r="R66" s="405"/>
      <c r="S66" s="405"/>
      <c r="T66" s="405"/>
    </row>
    <row r="67" spans="1:20" ht="17.850000000000001" customHeight="1">
      <c r="A67" s="502"/>
      <c r="B67" s="807" t="s">
        <v>381</v>
      </c>
      <c r="C67" s="807"/>
      <c r="D67" s="807"/>
      <c r="E67" s="465">
        <v>25</v>
      </c>
      <c r="F67" s="465" t="s">
        <v>357</v>
      </c>
      <c r="G67" s="40"/>
      <c r="H67" s="471"/>
      <c r="J67" s="405"/>
      <c r="K67" s="405"/>
      <c r="L67" s="405"/>
      <c r="M67" s="405"/>
      <c r="N67" s="405"/>
      <c r="O67" s="405"/>
      <c r="P67" s="405"/>
      <c r="Q67" s="405"/>
      <c r="R67" s="405"/>
      <c r="S67" s="405"/>
      <c r="T67" s="405"/>
    </row>
    <row r="68" spans="1:20" ht="17.850000000000001" customHeight="1">
      <c r="A68" s="502"/>
      <c r="B68" s="807" t="s">
        <v>382</v>
      </c>
      <c r="C68" s="807"/>
      <c r="D68" s="807"/>
      <c r="E68" s="465">
        <v>3</v>
      </c>
      <c r="F68" s="465" t="s">
        <v>357</v>
      </c>
      <c r="G68" s="40"/>
      <c r="H68" s="471"/>
      <c r="J68" s="405"/>
      <c r="K68" s="405"/>
      <c r="L68" s="405"/>
      <c r="M68" s="405"/>
      <c r="N68" s="405"/>
      <c r="O68" s="405"/>
      <c r="P68" s="405"/>
      <c r="Q68" s="405"/>
      <c r="R68" s="405"/>
      <c r="S68" s="405"/>
      <c r="T68" s="405"/>
    </row>
    <row r="69" spans="1:20" ht="17.850000000000001" customHeight="1">
      <c r="A69" s="502"/>
      <c r="B69" s="807" t="s">
        <v>383</v>
      </c>
      <c r="C69" s="807"/>
      <c r="D69" s="807"/>
      <c r="E69" s="465">
        <v>0</v>
      </c>
      <c r="F69" s="465" t="s">
        <v>357</v>
      </c>
      <c r="G69" s="40"/>
      <c r="H69" s="471"/>
      <c r="J69" s="405"/>
      <c r="K69" s="405"/>
      <c r="L69" s="405"/>
      <c r="M69" s="405"/>
      <c r="N69" s="405"/>
      <c r="O69" s="405"/>
      <c r="P69" s="405"/>
      <c r="Q69" s="405"/>
      <c r="R69" s="405"/>
      <c r="S69" s="405"/>
      <c r="T69" s="405"/>
    </row>
    <row r="70" spans="1:20" ht="17.850000000000001" customHeight="1">
      <c r="A70" s="502"/>
      <c r="B70" s="807" t="s">
        <v>384</v>
      </c>
      <c r="C70" s="807"/>
      <c r="D70" s="807"/>
      <c r="E70" s="465">
        <v>0</v>
      </c>
      <c r="F70" s="465" t="s">
        <v>357</v>
      </c>
      <c r="G70" s="40"/>
      <c r="H70" s="471"/>
      <c r="J70" s="405"/>
      <c r="K70" s="405"/>
      <c r="L70" s="405"/>
      <c r="M70" s="405"/>
      <c r="N70" s="405"/>
      <c r="O70" s="405"/>
      <c r="P70" s="405"/>
      <c r="Q70" s="405"/>
      <c r="R70" s="405"/>
      <c r="S70" s="405"/>
      <c r="T70" s="405"/>
    </row>
    <row r="71" spans="1:20" ht="17.850000000000001" customHeight="1">
      <c r="A71" s="502"/>
      <c r="B71" s="807" t="s">
        <v>385</v>
      </c>
      <c r="C71" s="807"/>
      <c r="D71" s="807"/>
      <c r="E71" s="465">
        <v>3</v>
      </c>
      <c r="F71" s="465" t="s">
        <v>357</v>
      </c>
      <c r="G71" s="40"/>
      <c r="H71" s="471"/>
      <c r="J71" s="405"/>
      <c r="K71" s="405"/>
      <c r="L71" s="405"/>
      <c r="M71" s="405"/>
      <c r="N71" s="405"/>
      <c r="O71" s="405"/>
      <c r="P71" s="405"/>
      <c r="Q71" s="405"/>
      <c r="R71" s="405"/>
      <c r="S71" s="405"/>
      <c r="T71" s="405"/>
    </row>
    <row r="72" spans="1:20" ht="31.35" customHeight="1">
      <c r="A72" s="790" t="s">
        <v>386</v>
      </c>
      <c r="B72" s="790"/>
      <c r="C72" s="790"/>
      <c r="D72" s="790"/>
      <c r="E72" s="465">
        <v>0</v>
      </c>
      <c r="F72" s="465" t="s">
        <v>357</v>
      </c>
      <c r="G72" s="254">
        <v>0</v>
      </c>
      <c r="H72" s="465" t="s">
        <v>435</v>
      </c>
      <c r="J72" s="405"/>
      <c r="K72" s="405"/>
      <c r="L72" s="405"/>
      <c r="M72" s="405"/>
      <c r="N72" s="405"/>
      <c r="O72" s="405"/>
      <c r="P72" s="405"/>
      <c r="Q72" s="405"/>
      <c r="R72" s="405"/>
      <c r="S72" s="405"/>
      <c r="T72" s="405"/>
    </row>
    <row r="73" spans="1:20" ht="17.850000000000001" customHeight="1">
      <c r="A73" s="807" t="s">
        <v>387</v>
      </c>
      <c r="B73" s="807"/>
      <c r="C73" s="807"/>
      <c r="D73" s="807"/>
      <c r="E73" s="465">
        <f>G73*25</f>
        <v>49</v>
      </c>
      <c r="F73" s="465" t="s">
        <v>357</v>
      </c>
      <c r="G73" s="254">
        <f>D6-G65-G72</f>
        <v>1.96</v>
      </c>
      <c r="H73" s="465" t="s">
        <v>435</v>
      </c>
      <c r="J73" s="405"/>
      <c r="K73" s="405"/>
      <c r="L73" s="405"/>
      <c r="M73" s="405"/>
      <c r="N73" s="405"/>
      <c r="O73" s="405"/>
      <c r="P73" s="405"/>
      <c r="Q73" s="405"/>
      <c r="R73" s="405"/>
      <c r="S73" s="405"/>
      <c r="T73" s="405"/>
    </row>
    <row r="74" spans="1:20" ht="10.35" customHeight="1">
      <c r="J74" s="405"/>
      <c r="K74" s="405"/>
      <c r="L74" s="405"/>
      <c r="M74" s="405"/>
      <c r="N74" s="405"/>
      <c r="O74" s="405"/>
      <c r="P74" s="405"/>
      <c r="Q74" s="405"/>
      <c r="R74" s="405"/>
      <c r="S74" s="405"/>
      <c r="T74" s="405"/>
    </row>
    <row r="75" spans="1:20" ht="14.4">
      <c r="J75" s="405"/>
      <c r="K75" s="405"/>
      <c r="L75" s="405"/>
      <c r="M75" s="405"/>
      <c r="N75" s="405"/>
      <c r="O75" s="405"/>
      <c r="P75" s="405"/>
      <c r="Q75" s="405"/>
      <c r="R75" s="405"/>
      <c r="S75" s="405"/>
      <c r="T75" s="405"/>
    </row>
    <row r="76" spans="1:20" ht="14.4">
      <c r="J76" s="405"/>
      <c r="K76" s="405"/>
      <c r="L76" s="405"/>
      <c r="M76" s="405"/>
      <c r="N76" s="405"/>
      <c r="O76" s="405"/>
      <c r="P76" s="405"/>
      <c r="Q76" s="405"/>
      <c r="R76" s="405"/>
      <c r="S76" s="405"/>
      <c r="T76" s="405"/>
    </row>
    <row r="77" spans="1:20" ht="14.4">
      <c r="A77" s="206" t="s">
        <v>388</v>
      </c>
      <c r="J77" s="405"/>
      <c r="K77" s="405"/>
      <c r="L77" s="405"/>
      <c r="M77" s="405"/>
      <c r="N77" s="405"/>
      <c r="O77" s="405"/>
      <c r="P77" s="405"/>
      <c r="Q77" s="405"/>
      <c r="R77" s="405"/>
      <c r="S77" s="405"/>
      <c r="T77" s="405"/>
    </row>
    <row r="78" spans="1:20" ht="16.2">
      <c r="A78" s="730" t="s">
        <v>436</v>
      </c>
      <c r="B78" s="730"/>
      <c r="C78" s="730"/>
      <c r="D78" s="730"/>
      <c r="E78" s="730"/>
      <c r="F78" s="730"/>
      <c r="G78" s="730"/>
      <c r="H78" s="730"/>
      <c r="J78" s="405"/>
      <c r="K78" s="405"/>
      <c r="L78" s="405"/>
      <c r="M78" s="405"/>
      <c r="N78" s="405"/>
      <c r="O78" s="405"/>
      <c r="P78" s="405"/>
      <c r="Q78" s="405"/>
      <c r="R78" s="405"/>
      <c r="S78" s="405"/>
      <c r="T78" s="405"/>
    </row>
    <row r="79" spans="1:20">
      <c r="A79" s="206" t="s">
        <v>390</v>
      </c>
    </row>
    <row r="81" spans="1:8">
      <c r="A81" s="766" t="s">
        <v>391</v>
      </c>
      <c r="B81" s="766"/>
      <c r="C81" s="766"/>
      <c r="D81" s="766"/>
      <c r="E81" s="766"/>
      <c r="F81" s="766"/>
      <c r="G81" s="766"/>
      <c r="H81" s="766"/>
    </row>
    <row r="82" spans="1:8">
      <c r="A82" s="766"/>
      <c r="B82" s="766"/>
      <c r="C82" s="766"/>
      <c r="D82" s="766"/>
      <c r="E82" s="766"/>
      <c r="F82" s="766"/>
      <c r="G82" s="766"/>
      <c r="H82" s="766"/>
    </row>
    <row r="83" spans="1:8">
      <c r="A83" s="766"/>
      <c r="B83" s="766"/>
      <c r="C83" s="766"/>
      <c r="D83" s="766"/>
      <c r="E83" s="766"/>
      <c r="F83" s="766"/>
      <c r="G83" s="766"/>
      <c r="H83" s="766"/>
    </row>
  </sheetData>
  <mergeCells count="80">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A33:F33"/>
    <mergeCell ref="A21:D21"/>
    <mergeCell ref="A22:A23"/>
    <mergeCell ref="B22:F23"/>
    <mergeCell ref="G22:H22"/>
    <mergeCell ref="A24:H24"/>
    <mergeCell ref="B25:F25"/>
    <mergeCell ref="A26:H26"/>
    <mergeCell ref="B27:F27"/>
    <mergeCell ref="B28:F28"/>
    <mergeCell ref="A29:H29"/>
    <mergeCell ref="B30:F30"/>
    <mergeCell ref="A50:C50"/>
    <mergeCell ref="A34:A39"/>
    <mergeCell ref="B34:H34"/>
    <mergeCell ref="B35:H35"/>
    <mergeCell ref="B36:H36"/>
    <mergeCell ref="B37:H37"/>
    <mergeCell ref="B38:H38"/>
    <mergeCell ref="B39:H39"/>
    <mergeCell ref="A43:A49"/>
    <mergeCell ref="B43:H43"/>
    <mergeCell ref="B44:H44"/>
    <mergeCell ref="B45:H45"/>
    <mergeCell ref="B46:H46"/>
    <mergeCell ref="B47:H47"/>
    <mergeCell ref="B48:H48"/>
    <mergeCell ref="B49:H49"/>
    <mergeCell ref="A40:C40"/>
    <mergeCell ref="D40:H40"/>
    <mergeCell ref="A41:C41"/>
    <mergeCell ref="D41:H41"/>
    <mergeCell ref="A42:F42"/>
    <mergeCell ref="D50:H50"/>
    <mergeCell ref="B67:D67"/>
    <mergeCell ref="A54:B56"/>
    <mergeCell ref="C54:H54"/>
    <mergeCell ref="C55:H55"/>
    <mergeCell ref="C56:H56"/>
    <mergeCell ref="A57:B58"/>
    <mergeCell ref="C57:H57"/>
    <mergeCell ref="C58:H58"/>
    <mergeCell ref="A61:F61"/>
    <mergeCell ref="A62:F62"/>
    <mergeCell ref="A64:F64"/>
    <mergeCell ref="A65:D65"/>
    <mergeCell ref="B66:D66"/>
    <mergeCell ref="A51:C51"/>
    <mergeCell ref="D51:H51"/>
    <mergeCell ref="A78:H78"/>
    <mergeCell ref="A81:H83"/>
    <mergeCell ref="B68:D68"/>
    <mergeCell ref="B69:D69"/>
    <mergeCell ref="B70:D70"/>
    <mergeCell ref="B71:D71"/>
    <mergeCell ref="A72:D72"/>
    <mergeCell ref="A73:D73"/>
  </mergeCells>
  <pageMargins left="0.25" right="0.25"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Normal="100" zoomScaleSheetLayoutView="160"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84</v>
      </c>
      <c r="B5" s="732"/>
      <c r="C5" s="732"/>
      <c r="D5" s="732"/>
      <c r="E5" s="732"/>
      <c r="F5" s="732"/>
      <c r="G5" s="732"/>
      <c r="H5" s="732"/>
    </row>
    <row r="6" spans="1:8" ht="17.399999999999999" customHeight="1">
      <c r="A6" s="780" t="s">
        <v>10</v>
      </c>
      <c r="B6" s="781"/>
      <c r="C6" s="781"/>
      <c r="D6" s="781">
        <v>4</v>
      </c>
      <c r="E6" s="781"/>
      <c r="F6" s="781"/>
      <c r="G6" s="781"/>
      <c r="H6" s="782"/>
    </row>
    <row r="7" spans="1:8" ht="17.399999999999999" customHeight="1">
      <c r="A7" s="780" t="s">
        <v>9</v>
      </c>
      <c r="B7" s="781"/>
      <c r="C7" s="781"/>
      <c r="D7" s="783" t="s">
        <v>1665</v>
      </c>
      <c r="E7" s="783"/>
      <c r="F7" s="783"/>
      <c r="G7" s="783"/>
      <c r="H7" s="784"/>
    </row>
    <row r="8" spans="1:8" ht="17.399999999999999" customHeight="1">
      <c r="A8" s="780" t="s">
        <v>13</v>
      </c>
      <c r="B8" s="781"/>
      <c r="C8" s="781"/>
      <c r="D8" s="785" t="s">
        <v>329</v>
      </c>
      <c r="E8" s="785"/>
      <c r="F8" s="785"/>
      <c r="G8" s="785"/>
      <c r="H8" s="786"/>
    </row>
    <row r="9" spans="1:8" ht="17.399999999999999" customHeight="1">
      <c r="A9" s="780" t="s">
        <v>330</v>
      </c>
      <c r="B9" s="781"/>
      <c r="C9" s="781"/>
      <c r="D9" s="785" t="s">
        <v>1327</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1739</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7.5" customHeight="1">
      <c r="A19" s="790" t="s">
        <v>337</v>
      </c>
      <c r="B19" s="790"/>
      <c r="C19" s="791" t="s">
        <v>1740</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27"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36.75" customHeight="1">
      <c r="A25" s="467" t="s">
        <v>1741</v>
      </c>
      <c r="B25" s="791" t="s">
        <v>2910</v>
      </c>
      <c r="C25" s="791"/>
      <c r="D25" s="791"/>
      <c r="E25" s="791"/>
      <c r="F25" s="791"/>
      <c r="G25" s="468" t="s">
        <v>1742</v>
      </c>
      <c r="H25" s="250" t="s">
        <v>150</v>
      </c>
    </row>
    <row r="26" spans="1:8" ht="37.5" customHeight="1">
      <c r="A26" s="467" t="s">
        <v>1743</v>
      </c>
      <c r="B26" s="791" t="s">
        <v>1744</v>
      </c>
      <c r="C26" s="791"/>
      <c r="D26" s="791"/>
      <c r="E26" s="791"/>
      <c r="F26" s="791"/>
      <c r="G26" s="468" t="s">
        <v>1745</v>
      </c>
      <c r="H26" s="250" t="s">
        <v>154</v>
      </c>
    </row>
    <row r="27" spans="1:8" ht="17.850000000000001" customHeight="1">
      <c r="A27" s="751" t="s">
        <v>255</v>
      </c>
      <c r="B27" s="794"/>
      <c r="C27" s="794"/>
      <c r="D27" s="794"/>
      <c r="E27" s="794"/>
      <c r="F27" s="794"/>
      <c r="G27" s="794"/>
      <c r="H27" s="752"/>
    </row>
    <row r="28" spans="1:8" ht="48.75" customHeight="1">
      <c r="A28" s="467" t="s">
        <v>1746</v>
      </c>
      <c r="B28" s="791" t="s">
        <v>1747</v>
      </c>
      <c r="C28" s="791"/>
      <c r="D28" s="791"/>
      <c r="E28" s="791"/>
      <c r="F28" s="791"/>
      <c r="G28" s="468" t="s">
        <v>1748</v>
      </c>
      <c r="H28" s="250" t="s">
        <v>150</v>
      </c>
    </row>
    <row r="29" spans="1:8" ht="17.850000000000001" customHeight="1">
      <c r="A29" s="751" t="s">
        <v>352</v>
      </c>
      <c r="B29" s="794"/>
      <c r="C29" s="794"/>
      <c r="D29" s="794"/>
      <c r="E29" s="794"/>
      <c r="F29" s="794"/>
      <c r="G29" s="794"/>
      <c r="H29" s="752"/>
    </row>
    <row r="30" spans="1:8" ht="56.25" customHeight="1">
      <c r="A30" s="467" t="s">
        <v>1749</v>
      </c>
      <c r="B30" s="791" t="s">
        <v>1750</v>
      </c>
      <c r="C30" s="791"/>
      <c r="D30" s="791"/>
      <c r="E30" s="791"/>
      <c r="F30" s="791"/>
      <c r="G30" s="468" t="s">
        <v>239</v>
      </c>
      <c r="H30" s="250" t="s">
        <v>150</v>
      </c>
    </row>
    <row r="31" spans="1:8" ht="52.5" customHeight="1">
      <c r="A31" s="467" t="s">
        <v>1751</v>
      </c>
      <c r="B31" s="791" t="s">
        <v>1752</v>
      </c>
      <c r="C31" s="791"/>
      <c r="D31" s="791"/>
      <c r="E31" s="791"/>
      <c r="F31" s="791"/>
      <c r="G31" s="468" t="s">
        <v>242</v>
      </c>
      <c r="H31" s="250" t="s">
        <v>150</v>
      </c>
    </row>
    <row r="32" spans="1:8" ht="10.35" customHeight="1">
      <c r="A32" s="502"/>
      <c r="B32" s="502"/>
      <c r="C32" s="502"/>
      <c r="D32" s="502"/>
      <c r="E32" s="502"/>
      <c r="F32" s="502"/>
      <c r="G32" s="502"/>
      <c r="H32" s="502"/>
    </row>
    <row r="33" spans="1:8" ht="15" customHeight="1">
      <c r="A33" s="494" t="s">
        <v>355</v>
      </c>
      <c r="B33" s="502"/>
      <c r="C33" s="502"/>
      <c r="D33" s="502"/>
      <c r="E33" s="502"/>
      <c r="F33" s="502"/>
      <c r="G33" s="502"/>
      <c r="H33" s="502"/>
    </row>
    <row r="34" spans="1:8" s="334" customFormat="1" ht="17.850000000000001" customHeight="1">
      <c r="A34" s="795" t="s">
        <v>356</v>
      </c>
      <c r="B34" s="795"/>
      <c r="C34" s="795"/>
      <c r="D34" s="795"/>
      <c r="E34" s="795"/>
      <c r="F34" s="795"/>
      <c r="G34" s="242">
        <v>20</v>
      </c>
      <c r="H34" s="464" t="s">
        <v>357</v>
      </c>
    </row>
    <row r="35" spans="1:8" ht="20.100000000000001" customHeight="1">
      <c r="A35" s="796" t="s">
        <v>358</v>
      </c>
      <c r="B35" s="781" t="s">
        <v>1753</v>
      </c>
      <c r="C35" s="781"/>
      <c r="D35" s="781"/>
      <c r="E35" s="781"/>
      <c r="F35" s="781"/>
      <c r="G35" s="781"/>
      <c r="H35" s="782"/>
    </row>
    <row r="36" spans="1:8" ht="20.100000000000001" customHeight="1">
      <c r="A36" s="754"/>
      <c r="B36" s="791" t="s">
        <v>1754</v>
      </c>
      <c r="C36" s="791"/>
      <c r="D36" s="791"/>
      <c r="E36" s="791"/>
      <c r="F36" s="791"/>
      <c r="G36" s="791"/>
      <c r="H36" s="792"/>
    </row>
    <row r="37" spans="1:8" ht="20.100000000000001" customHeight="1">
      <c r="A37" s="754"/>
      <c r="B37" s="791" t="s">
        <v>1755</v>
      </c>
      <c r="C37" s="791"/>
      <c r="D37" s="791"/>
      <c r="E37" s="791"/>
      <c r="F37" s="791"/>
      <c r="G37" s="791"/>
      <c r="H37" s="792"/>
    </row>
    <row r="38" spans="1:8" ht="20.100000000000001" customHeight="1">
      <c r="A38" s="754"/>
      <c r="B38" s="791" t="s">
        <v>1756</v>
      </c>
      <c r="C38" s="791"/>
      <c r="D38" s="791"/>
      <c r="E38" s="791"/>
      <c r="F38" s="791"/>
      <c r="G38" s="791"/>
      <c r="H38" s="792"/>
    </row>
    <row r="39" spans="1:8" ht="20.100000000000001" customHeight="1">
      <c r="A39" s="754"/>
      <c r="B39" s="791" t="s">
        <v>1757</v>
      </c>
      <c r="C39" s="791"/>
      <c r="D39" s="791"/>
      <c r="E39" s="791"/>
      <c r="F39" s="791"/>
      <c r="G39" s="791"/>
      <c r="H39" s="792"/>
    </row>
    <row r="40" spans="1:8" ht="21.9" customHeight="1">
      <c r="A40" s="797" t="s">
        <v>366</v>
      </c>
      <c r="B40" s="785"/>
      <c r="C40" s="785"/>
      <c r="D40" s="785" t="s">
        <v>1758</v>
      </c>
      <c r="E40" s="785"/>
      <c r="F40" s="785"/>
      <c r="G40" s="785"/>
      <c r="H40" s="786"/>
    </row>
    <row r="41" spans="1:8" ht="52.5" customHeight="1">
      <c r="A41" s="798" t="s">
        <v>367</v>
      </c>
      <c r="B41" s="783"/>
      <c r="C41" s="783"/>
      <c r="D41" s="783" t="s">
        <v>1759</v>
      </c>
      <c r="E41" s="783"/>
      <c r="F41" s="783"/>
      <c r="G41" s="783"/>
      <c r="H41" s="784"/>
    </row>
    <row r="42" spans="1:8" s="334" customFormat="1" ht="17.850000000000001" customHeight="1">
      <c r="A42" s="795" t="s">
        <v>422</v>
      </c>
      <c r="B42" s="795"/>
      <c r="C42" s="795"/>
      <c r="D42" s="795"/>
      <c r="E42" s="795"/>
      <c r="F42" s="795"/>
      <c r="G42" s="242">
        <v>17</v>
      </c>
      <c r="H42" s="464" t="s">
        <v>357</v>
      </c>
    </row>
    <row r="43" spans="1:8" ht="24.9" customHeight="1">
      <c r="A43" s="796" t="s">
        <v>358</v>
      </c>
      <c r="B43" s="805" t="s">
        <v>1760</v>
      </c>
      <c r="C43" s="805"/>
      <c r="D43" s="805"/>
      <c r="E43" s="805"/>
      <c r="F43" s="805"/>
      <c r="G43" s="805"/>
      <c r="H43" s="806"/>
    </row>
    <row r="44" spans="1:8" ht="24.9" customHeight="1">
      <c r="A44" s="754"/>
      <c r="B44" s="792" t="s">
        <v>1761</v>
      </c>
      <c r="C44" s="790"/>
      <c r="D44" s="790"/>
      <c r="E44" s="790"/>
      <c r="F44" s="790"/>
      <c r="G44" s="790"/>
      <c r="H44" s="790"/>
    </row>
    <row r="45" spans="1:8" ht="24.9" customHeight="1">
      <c r="A45" s="754"/>
      <c r="B45" s="792" t="s">
        <v>1762</v>
      </c>
      <c r="C45" s="790"/>
      <c r="D45" s="790"/>
      <c r="E45" s="790"/>
      <c r="F45" s="790"/>
      <c r="G45" s="790"/>
      <c r="H45" s="790"/>
    </row>
    <row r="46" spans="1:8" ht="36.75" customHeight="1">
      <c r="A46" s="754"/>
      <c r="B46" s="791" t="s">
        <v>1763</v>
      </c>
      <c r="C46" s="791"/>
      <c r="D46" s="791"/>
      <c r="E46" s="791"/>
      <c r="F46" s="791"/>
      <c r="G46" s="791"/>
      <c r="H46" s="792"/>
    </row>
    <row r="47" spans="1:8" ht="37.5" customHeight="1">
      <c r="A47" s="755"/>
      <c r="B47" s="869" t="s">
        <v>1764</v>
      </c>
      <c r="C47" s="869"/>
      <c r="D47" s="869"/>
      <c r="E47" s="869"/>
      <c r="F47" s="869"/>
      <c r="G47" s="869"/>
      <c r="H47" s="772"/>
    </row>
    <row r="48" spans="1:8" ht="21.9" customHeight="1">
      <c r="A48" s="797" t="s">
        <v>366</v>
      </c>
      <c r="B48" s="785"/>
      <c r="C48" s="785"/>
      <c r="D48" s="785" t="s">
        <v>1765</v>
      </c>
      <c r="E48" s="785"/>
      <c r="F48" s="785"/>
      <c r="G48" s="785"/>
      <c r="H48" s="786"/>
    </row>
    <row r="49" spans="1:8" ht="45" customHeight="1">
      <c r="A49" s="798" t="s">
        <v>367</v>
      </c>
      <c r="B49" s="783"/>
      <c r="C49" s="783"/>
      <c r="D49" s="783" t="s">
        <v>1766</v>
      </c>
      <c r="E49" s="783"/>
      <c r="F49" s="783"/>
      <c r="G49" s="783"/>
      <c r="H49" s="784"/>
    </row>
    <row r="50" spans="1:8" s="334" customFormat="1" ht="17.850000000000001" customHeight="1">
      <c r="A50" s="795" t="s">
        <v>613</v>
      </c>
      <c r="B50" s="795"/>
      <c r="C50" s="795"/>
      <c r="D50" s="795"/>
      <c r="E50" s="795"/>
      <c r="F50" s="795"/>
      <c r="G50" s="242">
        <v>8</v>
      </c>
      <c r="H50" s="464" t="s">
        <v>357</v>
      </c>
    </row>
    <row r="51" spans="1:8" ht="52.5" customHeight="1">
      <c r="A51" s="470" t="s">
        <v>358</v>
      </c>
      <c r="B51" s="791" t="s">
        <v>1767</v>
      </c>
      <c r="C51" s="791"/>
      <c r="D51" s="791"/>
      <c r="E51" s="791"/>
      <c r="F51" s="791"/>
      <c r="G51" s="791"/>
      <c r="H51" s="792"/>
    </row>
    <row r="52" spans="1:8" ht="22.5" customHeight="1">
      <c r="A52" s="797" t="s">
        <v>366</v>
      </c>
      <c r="B52" s="785"/>
      <c r="C52" s="785"/>
      <c r="D52" s="785" t="s">
        <v>1768</v>
      </c>
      <c r="E52" s="785"/>
      <c r="F52" s="785"/>
      <c r="G52" s="785"/>
      <c r="H52" s="786"/>
    </row>
    <row r="53" spans="1:8" ht="33.9" customHeight="1">
      <c r="A53" s="798" t="s">
        <v>367</v>
      </c>
      <c r="B53" s="783"/>
      <c r="C53" s="783"/>
      <c r="D53" s="783" t="s">
        <v>1769</v>
      </c>
      <c r="E53" s="783"/>
      <c r="F53" s="783"/>
      <c r="G53" s="783"/>
      <c r="H53" s="784"/>
    </row>
    <row r="54" spans="1:8" ht="10.35" customHeight="1">
      <c r="A54" s="502"/>
      <c r="B54" s="502"/>
      <c r="C54" s="502"/>
      <c r="D54" s="502"/>
      <c r="E54" s="502"/>
      <c r="F54" s="502"/>
      <c r="G54" s="502"/>
      <c r="H54" s="502"/>
    </row>
    <row r="55" spans="1:8" ht="15" customHeight="1">
      <c r="A55" s="494" t="s">
        <v>369</v>
      </c>
      <c r="B55" s="502"/>
      <c r="C55" s="502"/>
      <c r="D55" s="502"/>
      <c r="E55" s="502"/>
      <c r="F55" s="502"/>
      <c r="G55" s="502"/>
      <c r="H55" s="502"/>
    </row>
    <row r="56" spans="1:8" ht="27" customHeight="1">
      <c r="A56" s="807" t="s">
        <v>370</v>
      </c>
      <c r="B56" s="780"/>
      <c r="C56" s="792" t="s">
        <v>1770</v>
      </c>
      <c r="D56" s="790"/>
      <c r="E56" s="790"/>
      <c r="F56" s="790"/>
      <c r="G56" s="790"/>
      <c r="H56" s="790"/>
    </row>
    <row r="57" spans="1:8" ht="27" customHeight="1">
      <c r="A57" s="807"/>
      <c r="B57" s="780"/>
      <c r="C57" s="791" t="s">
        <v>1771</v>
      </c>
      <c r="D57" s="791"/>
      <c r="E57" s="791"/>
      <c r="F57" s="791"/>
      <c r="G57" s="791"/>
      <c r="H57" s="792"/>
    </row>
    <row r="58" spans="1:8" ht="36" customHeight="1">
      <c r="A58" s="807"/>
      <c r="B58" s="780"/>
      <c r="C58" s="791" t="s">
        <v>1772</v>
      </c>
      <c r="D58" s="791"/>
      <c r="E58" s="791"/>
      <c r="F58" s="791"/>
      <c r="G58" s="791"/>
      <c r="H58" s="792"/>
    </row>
    <row r="59" spans="1:8" ht="39" customHeight="1">
      <c r="A59" s="808" t="s">
        <v>373</v>
      </c>
      <c r="B59" s="809"/>
      <c r="C59" s="791" t="s">
        <v>1773</v>
      </c>
      <c r="D59" s="791"/>
      <c r="E59" s="791"/>
      <c r="F59" s="791"/>
      <c r="G59" s="791"/>
      <c r="H59" s="792"/>
    </row>
    <row r="60" spans="1:8" ht="31.5" customHeight="1">
      <c r="A60" s="732"/>
      <c r="B60" s="810"/>
      <c r="C60" s="791" t="s">
        <v>1774</v>
      </c>
      <c r="D60" s="791"/>
      <c r="E60" s="791"/>
      <c r="F60" s="791"/>
      <c r="G60" s="791"/>
      <c r="H60" s="792"/>
    </row>
    <row r="61" spans="1:8" ht="10.35" customHeight="1">
      <c r="A61" s="502"/>
      <c r="B61" s="502"/>
      <c r="C61" s="502"/>
      <c r="D61" s="502"/>
      <c r="E61" s="502"/>
      <c r="F61" s="502"/>
      <c r="G61" s="502"/>
      <c r="H61" s="502"/>
    </row>
    <row r="62" spans="1:8" ht="15" customHeight="1">
      <c r="A62" s="494" t="s">
        <v>375</v>
      </c>
      <c r="B62" s="494"/>
      <c r="C62" s="494"/>
      <c r="D62" s="494"/>
      <c r="E62" s="494"/>
      <c r="F62" s="494"/>
      <c r="G62" s="502"/>
      <c r="H62" s="502"/>
    </row>
    <row r="63" spans="1:8" ht="16.2">
      <c r="A63" s="807" t="s">
        <v>376</v>
      </c>
      <c r="B63" s="807"/>
      <c r="C63" s="807"/>
      <c r="D63" s="807"/>
      <c r="E63" s="807"/>
      <c r="F63" s="807"/>
      <c r="G63" s="251">
        <v>3</v>
      </c>
      <c r="H63" s="465" t="s">
        <v>435</v>
      </c>
    </row>
    <row r="64" spans="1:8" ht="16.2">
      <c r="A64" s="807" t="s">
        <v>378</v>
      </c>
      <c r="B64" s="807"/>
      <c r="C64" s="807"/>
      <c r="D64" s="807"/>
      <c r="E64" s="807"/>
      <c r="F64" s="807"/>
      <c r="G64" s="251">
        <v>1</v>
      </c>
      <c r="H64" s="465" t="s">
        <v>435</v>
      </c>
    </row>
    <row r="65" spans="1:8">
      <c r="A65" s="463"/>
      <c r="B65" s="463"/>
      <c r="C65" s="463"/>
      <c r="D65" s="463"/>
      <c r="E65" s="463"/>
      <c r="F65" s="463"/>
      <c r="G65" s="253"/>
      <c r="H65" s="465"/>
    </row>
    <row r="66" spans="1:8">
      <c r="A66" s="811" t="s">
        <v>379</v>
      </c>
      <c r="B66" s="811"/>
      <c r="C66" s="811"/>
      <c r="D66" s="811"/>
      <c r="E66" s="811"/>
      <c r="F66" s="811"/>
      <c r="G66" s="480"/>
      <c r="H66" s="253"/>
    </row>
    <row r="67" spans="1:8" ht="17.850000000000001" customHeight="1">
      <c r="A67" s="790" t="s">
        <v>380</v>
      </c>
      <c r="B67" s="790"/>
      <c r="C67" s="790"/>
      <c r="D67" s="790"/>
      <c r="E67" s="465">
        <f>SUM(E68:E73)</f>
        <v>50</v>
      </c>
      <c r="F67" s="465" t="s">
        <v>357</v>
      </c>
      <c r="G67" s="254">
        <f>E67/25</f>
        <v>2</v>
      </c>
      <c r="H67" s="465" t="s">
        <v>435</v>
      </c>
    </row>
    <row r="68" spans="1:8" ht="17.850000000000001" customHeight="1">
      <c r="A68" s="502" t="s">
        <v>12</v>
      </c>
      <c r="B68" s="807" t="s">
        <v>14</v>
      </c>
      <c r="C68" s="807"/>
      <c r="D68" s="807"/>
      <c r="E68" s="465">
        <v>20</v>
      </c>
      <c r="F68" s="465" t="s">
        <v>357</v>
      </c>
      <c r="G68" s="40"/>
      <c r="H68" s="471"/>
    </row>
    <row r="69" spans="1:8" ht="17.850000000000001" customHeight="1">
      <c r="A69" s="502"/>
      <c r="B69" s="807" t="s">
        <v>381</v>
      </c>
      <c r="C69" s="807"/>
      <c r="D69" s="807"/>
      <c r="E69" s="465">
        <v>25</v>
      </c>
      <c r="F69" s="465" t="s">
        <v>357</v>
      </c>
      <c r="G69" s="40"/>
      <c r="H69" s="471"/>
    </row>
    <row r="70" spans="1:8" ht="17.850000000000001" customHeight="1">
      <c r="A70" s="502"/>
      <c r="B70" s="807" t="s">
        <v>382</v>
      </c>
      <c r="C70" s="807"/>
      <c r="D70" s="807"/>
      <c r="E70" s="465">
        <v>3</v>
      </c>
      <c r="F70" s="465" t="s">
        <v>357</v>
      </c>
      <c r="G70" s="40"/>
      <c r="H70" s="471"/>
    </row>
    <row r="71" spans="1:8" ht="17.850000000000001" customHeight="1">
      <c r="A71" s="502"/>
      <c r="B71" s="807" t="s">
        <v>383</v>
      </c>
      <c r="C71" s="807"/>
      <c r="D71" s="807"/>
      <c r="E71" s="465">
        <v>0</v>
      </c>
      <c r="F71" s="465" t="s">
        <v>357</v>
      </c>
      <c r="G71" s="40"/>
      <c r="H71" s="471"/>
    </row>
    <row r="72" spans="1:8" ht="17.850000000000001" customHeight="1">
      <c r="A72" s="502"/>
      <c r="B72" s="807" t="s">
        <v>384</v>
      </c>
      <c r="C72" s="807"/>
      <c r="D72" s="807"/>
      <c r="E72" s="465">
        <v>0</v>
      </c>
      <c r="F72" s="465" t="s">
        <v>357</v>
      </c>
      <c r="G72" s="40"/>
      <c r="H72" s="471"/>
    </row>
    <row r="73" spans="1:8" ht="17.850000000000001" customHeight="1">
      <c r="A73" s="502"/>
      <c r="B73" s="807" t="s">
        <v>385</v>
      </c>
      <c r="C73" s="807"/>
      <c r="D73" s="807"/>
      <c r="E73" s="465">
        <v>2</v>
      </c>
      <c r="F73" s="465" t="s">
        <v>357</v>
      </c>
      <c r="G73" s="40"/>
      <c r="H73" s="471"/>
    </row>
    <row r="74" spans="1:8" ht="31.35" customHeight="1">
      <c r="A74" s="790" t="s">
        <v>386</v>
      </c>
      <c r="B74" s="790"/>
      <c r="C74" s="790"/>
      <c r="D74" s="790"/>
      <c r="E74" s="465">
        <v>0</v>
      </c>
      <c r="F74" s="465" t="s">
        <v>357</v>
      </c>
      <c r="G74" s="254">
        <v>0</v>
      </c>
      <c r="H74" s="465" t="s">
        <v>435</v>
      </c>
    </row>
    <row r="75" spans="1:8" ht="17.850000000000001" customHeight="1">
      <c r="A75" s="807" t="s">
        <v>387</v>
      </c>
      <c r="B75" s="807"/>
      <c r="C75" s="807"/>
      <c r="D75" s="807"/>
      <c r="E75" s="465">
        <f>G75*25</f>
        <v>50</v>
      </c>
      <c r="F75" s="465" t="s">
        <v>357</v>
      </c>
      <c r="G75" s="254">
        <f>D6-G74-G67</f>
        <v>2</v>
      </c>
      <c r="H75" s="465" t="s">
        <v>435</v>
      </c>
    </row>
    <row r="76" spans="1:8" ht="10.35" customHeight="1"/>
    <row r="79" spans="1:8">
      <c r="A79" s="206" t="s">
        <v>388</v>
      </c>
    </row>
    <row r="80" spans="1:8" ht="16.2">
      <c r="A80" s="730" t="s">
        <v>436</v>
      </c>
      <c r="B80" s="730"/>
      <c r="C80" s="730"/>
      <c r="D80" s="730"/>
      <c r="E80" s="730"/>
      <c r="F80" s="730"/>
      <c r="G80" s="730"/>
      <c r="H80" s="730"/>
    </row>
    <row r="81" spans="1:8">
      <c r="A81" s="206" t="s">
        <v>390</v>
      </c>
    </row>
    <row r="83" spans="1:8">
      <c r="A83" s="766" t="s">
        <v>391</v>
      </c>
      <c r="B83" s="766"/>
      <c r="C83" s="766"/>
      <c r="D83" s="766"/>
      <c r="E83" s="766"/>
      <c r="F83" s="766"/>
      <c r="G83" s="766"/>
      <c r="H83" s="766"/>
    </row>
    <row r="84" spans="1:8">
      <c r="A84" s="766"/>
      <c r="B84" s="766"/>
      <c r="C84" s="766"/>
      <c r="D84" s="766"/>
      <c r="E84" s="766"/>
      <c r="F84" s="766"/>
      <c r="G84" s="766"/>
      <c r="H84" s="766"/>
    </row>
    <row r="85" spans="1:8">
      <c r="A85" s="766"/>
      <c r="B85" s="766"/>
      <c r="C85" s="766"/>
      <c r="D85" s="766"/>
      <c r="E85" s="766"/>
      <c r="F85" s="766"/>
      <c r="G85" s="766"/>
      <c r="H85" s="766"/>
    </row>
  </sheetData>
  <mergeCells count="84">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A29:H29"/>
    <mergeCell ref="B30:F30"/>
    <mergeCell ref="A34:F34"/>
    <mergeCell ref="A35:A39"/>
    <mergeCell ref="B35:H35"/>
    <mergeCell ref="B36:H36"/>
    <mergeCell ref="B37:H37"/>
    <mergeCell ref="B38:H38"/>
    <mergeCell ref="B39:H39"/>
    <mergeCell ref="A40:C40"/>
    <mergeCell ref="D40:H40"/>
    <mergeCell ref="A41:C41"/>
    <mergeCell ref="D41:H41"/>
    <mergeCell ref="A42:F42"/>
    <mergeCell ref="A56:B58"/>
    <mergeCell ref="C56:H56"/>
    <mergeCell ref="C57:H57"/>
    <mergeCell ref="C58:H58"/>
    <mergeCell ref="B47:H47"/>
    <mergeCell ref="A48:C48"/>
    <mergeCell ref="D48:H48"/>
    <mergeCell ref="A49:C49"/>
    <mergeCell ref="D49:H49"/>
    <mergeCell ref="A50:F50"/>
    <mergeCell ref="A43:A47"/>
    <mergeCell ref="B43:H43"/>
    <mergeCell ref="B44:H44"/>
    <mergeCell ref="B45:H45"/>
    <mergeCell ref="B46:H46"/>
    <mergeCell ref="B51:H51"/>
    <mergeCell ref="A52:C52"/>
    <mergeCell ref="D52:H52"/>
    <mergeCell ref="A53:C53"/>
    <mergeCell ref="D53:H53"/>
    <mergeCell ref="B72:D72"/>
    <mergeCell ref="A59:B60"/>
    <mergeCell ref="C59:H59"/>
    <mergeCell ref="C60:H60"/>
    <mergeCell ref="A63:F63"/>
    <mergeCell ref="A64:F64"/>
    <mergeCell ref="A66:F66"/>
    <mergeCell ref="A67:D67"/>
    <mergeCell ref="B68:D68"/>
    <mergeCell ref="B69:D69"/>
    <mergeCell ref="B70:D70"/>
    <mergeCell ref="B71:D71"/>
    <mergeCell ref="B73:D73"/>
    <mergeCell ref="A74:D74"/>
    <mergeCell ref="A75:D75"/>
    <mergeCell ref="A80:H80"/>
    <mergeCell ref="A83:H85"/>
  </mergeCells>
  <pageMargins left="0.25" right="0.25"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zoomScaleNormal="100" zoomScaleSheetLayoutView="124" workbookViewId="0"/>
  </sheetViews>
  <sheetFormatPr defaultColWidth="8.88671875" defaultRowHeight="13.8"/>
  <cols>
    <col min="1" max="1" width="9.109375" style="220" customWidth="1"/>
    <col min="2" max="2" width="11.88671875" style="220" customWidth="1"/>
    <col min="3" max="3" width="5.88671875" style="220" customWidth="1"/>
    <col min="4" max="4" width="21.88671875" style="220" customWidth="1"/>
    <col min="5" max="5" width="9.109375" style="220" customWidth="1"/>
    <col min="6" max="6" width="8.88671875" style="220" customWidth="1"/>
    <col min="7" max="7" width="12.88671875" style="220" customWidth="1"/>
    <col min="8" max="8" width="9.88671875" style="220" customWidth="1"/>
    <col min="9" max="16384" width="8.88671875" style="220"/>
  </cols>
  <sheetData>
    <row r="1" spans="1:8" ht="10.35" customHeight="1"/>
    <row r="2" spans="1:8" s="203" customFormat="1">
      <c r="A2" s="1078" t="s">
        <v>326</v>
      </c>
      <c r="B2" s="1078"/>
      <c r="C2" s="1078"/>
      <c r="D2" s="1078"/>
      <c r="E2" s="1078"/>
      <c r="F2" s="1078"/>
      <c r="G2" s="1078"/>
      <c r="H2" s="1078"/>
    </row>
    <row r="3" spans="1:8" ht="10.35" customHeight="1"/>
    <row r="4" spans="1:8" ht="15" customHeight="1">
      <c r="A4" s="203" t="s">
        <v>327</v>
      </c>
    </row>
    <row r="5" spans="1:8" ht="17.850000000000001" customHeight="1">
      <c r="A5" s="1017" t="s">
        <v>85</v>
      </c>
      <c r="B5" s="1017"/>
      <c r="C5" s="1017"/>
      <c r="D5" s="1017"/>
      <c r="E5" s="1017"/>
      <c r="F5" s="1017"/>
      <c r="G5" s="1017"/>
      <c r="H5" s="1017"/>
    </row>
    <row r="6" spans="1:8" ht="17.399999999999999" customHeight="1">
      <c r="A6" s="1006" t="s">
        <v>10</v>
      </c>
      <c r="B6" s="1040"/>
      <c r="C6" s="1040"/>
      <c r="D6" s="1040">
        <v>2</v>
      </c>
      <c r="E6" s="1040"/>
      <c r="F6" s="1040"/>
      <c r="G6" s="1040"/>
      <c r="H6" s="1041"/>
    </row>
    <row r="7" spans="1:8" ht="17.399999999999999" customHeight="1">
      <c r="A7" s="1006" t="s">
        <v>9</v>
      </c>
      <c r="B7" s="1040"/>
      <c r="C7" s="1040"/>
      <c r="D7" s="1005" t="s">
        <v>1665</v>
      </c>
      <c r="E7" s="1005"/>
      <c r="F7" s="1005"/>
      <c r="G7" s="1005"/>
      <c r="H7" s="1044"/>
    </row>
    <row r="8" spans="1:8" ht="17.399999999999999" customHeight="1">
      <c r="A8" s="1006" t="s">
        <v>13</v>
      </c>
      <c r="B8" s="1040"/>
      <c r="C8" s="1040"/>
      <c r="D8" s="1002" t="s">
        <v>329</v>
      </c>
      <c r="E8" s="1002"/>
      <c r="F8" s="1002"/>
      <c r="G8" s="1002"/>
      <c r="H8" s="1003"/>
    </row>
    <row r="9" spans="1:8" ht="17.399999999999999" customHeight="1">
      <c r="A9" s="1006" t="s">
        <v>330</v>
      </c>
      <c r="B9" s="1040"/>
      <c r="C9" s="1040"/>
      <c r="D9" s="1002" t="s">
        <v>1775</v>
      </c>
      <c r="E9" s="1002"/>
      <c r="F9" s="1002"/>
      <c r="G9" s="1002"/>
      <c r="H9" s="1003"/>
    </row>
    <row r="10" spans="1:8" ht="10.35" customHeight="1">
      <c r="A10" s="205"/>
      <c r="B10" s="205"/>
      <c r="C10" s="205"/>
      <c r="D10" s="205"/>
      <c r="E10" s="205"/>
      <c r="F10" s="205"/>
      <c r="G10" s="205"/>
      <c r="H10" s="205"/>
    </row>
    <row r="11" spans="1:8" ht="15" customHeight="1">
      <c r="A11" s="1038" t="s">
        <v>138</v>
      </c>
      <c r="B11" s="1038"/>
      <c r="C11" s="1038"/>
      <c r="D11" s="1038"/>
      <c r="E11" s="1038"/>
      <c r="F11" s="1038"/>
      <c r="G11" s="1038"/>
      <c r="H11" s="1038"/>
    </row>
    <row r="12" spans="1:8" ht="17.850000000000001" customHeight="1">
      <c r="A12" s="779" t="s">
        <v>2916</v>
      </c>
      <c r="B12" s="779"/>
      <c r="C12" s="779"/>
      <c r="D12" s="779"/>
      <c r="E12" s="779"/>
      <c r="F12" s="779"/>
      <c r="G12" s="779"/>
      <c r="H12" s="779"/>
    </row>
    <row r="13" spans="1:8" ht="17.850000000000001" customHeight="1">
      <c r="A13" s="1006" t="s">
        <v>277</v>
      </c>
      <c r="B13" s="1040"/>
      <c r="C13" s="1040"/>
      <c r="D13" s="1040"/>
      <c r="E13" s="1040" t="s">
        <v>139</v>
      </c>
      <c r="F13" s="1040"/>
      <c r="G13" s="1040"/>
      <c r="H13" s="1041"/>
    </row>
    <row r="14" spans="1:8" ht="17.850000000000001" customHeight="1">
      <c r="A14" s="1006" t="s">
        <v>332</v>
      </c>
      <c r="B14" s="1040"/>
      <c r="C14" s="1040"/>
      <c r="D14" s="1040"/>
      <c r="E14" s="1040" t="s">
        <v>333</v>
      </c>
      <c r="F14" s="1040"/>
      <c r="G14" s="1040"/>
      <c r="H14" s="1041"/>
    </row>
    <row r="15" spans="1:8" ht="17.850000000000001" customHeight="1">
      <c r="A15" s="1006" t="s">
        <v>334</v>
      </c>
      <c r="B15" s="1040"/>
      <c r="C15" s="1040"/>
      <c r="D15" s="1040"/>
      <c r="E15" s="1042" t="s">
        <v>1529</v>
      </c>
      <c r="F15" s="1042"/>
      <c r="G15" s="1042"/>
      <c r="H15" s="1043"/>
    </row>
    <row r="16" spans="1:8" ht="17.850000000000001" customHeight="1">
      <c r="A16" s="1006" t="s">
        <v>282</v>
      </c>
      <c r="B16" s="1040"/>
      <c r="C16" s="1040"/>
      <c r="D16" s="1040"/>
      <c r="E16" s="1040" t="s">
        <v>283</v>
      </c>
      <c r="F16" s="1040"/>
      <c r="G16" s="1040"/>
      <c r="H16" s="1041"/>
    </row>
    <row r="17" spans="1:9" ht="10.35" customHeight="1">
      <c r="A17" s="205"/>
      <c r="B17" s="205"/>
      <c r="C17" s="205"/>
      <c r="D17" s="205"/>
      <c r="E17" s="205"/>
      <c r="F17" s="205"/>
      <c r="G17" s="205"/>
      <c r="H17" s="205"/>
    </row>
    <row r="18" spans="1:9" ht="15" customHeight="1">
      <c r="A18" s="1038" t="s">
        <v>336</v>
      </c>
      <c r="B18" s="1038"/>
      <c r="C18" s="1038"/>
      <c r="D18" s="1038"/>
      <c r="E18" s="1038"/>
      <c r="F18" s="1038"/>
      <c r="G18" s="1038"/>
      <c r="H18" s="1038"/>
    </row>
    <row r="19" spans="1:9" ht="39.9" customHeight="1">
      <c r="A19" s="998" t="s">
        <v>337</v>
      </c>
      <c r="B19" s="998"/>
      <c r="C19" s="1027" t="s">
        <v>338</v>
      </c>
      <c r="D19" s="1027"/>
      <c r="E19" s="1027"/>
      <c r="F19" s="1027"/>
      <c r="G19" s="1027"/>
      <c r="H19" s="1019"/>
    </row>
    <row r="20" spans="1:9" ht="10.35" customHeight="1">
      <c r="A20" s="205"/>
      <c r="B20" s="205"/>
      <c r="C20" s="205"/>
      <c r="D20" s="205"/>
      <c r="E20" s="205"/>
      <c r="F20" s="205"/>
      <c r="G20" s="205"/>
      <c r="H20" s="205"/>
    </row>
    <row r="21" spans="1:9" ht="15" customHeight="1">
      <c r="A21" s="1039" t="s">
        <v>339</v>
      </c>
      <c r="B21" s="1039"/>
      <c r="C21" s="1039"/>
      <c r="D21" s="1039"/>
      <c r="E21" s="205"/>
      <c r="F21" s="205"/>
      <c r="G21" s="205"/>
      <c r="H21" s="205"/>
    </row>
    <row r="22" spans="1:9">
      <c r="A22" s="1024" t="s">
        <v>141</v>
      </c>
      <c r="B22" s="1025" t="s">
        <v>142</v>
      </c>
      <c r="C22" s="1025"/>
      <c r="D22" s="1025"/>
      <c r="E22" s="1025"/>
      <c r="F22" s="1025"/>
      <c r="G22" s="1025" t="s">
        <v>340</v>
      </c>
      <c r="H22" s="1026"/>
    </row>
    <row r="23" spans="1:9" ht="33.75" customHeight="1">
      <c r="A23" s="1024"/>
      <c r="B23" s="1025"/>
      <c r="C23" s="1025"/>
      <c r="D23" s="1025"/>
      <c r="E23" s="1025"/>
      <c r="F23" s="1025"/>
      <c r="G23" s="485" t="s">
        <v>341</v>
      </c>
      <c r="H23" s="486" t="s">
        <v>145</v>
      </c>
    </row>
    <row r="24" spans="1:9" ht="17.850000000000001" customHeight="1">
      <c r="A24" s="1024" t="s">
        <v>146</v>
      </c>
      <c r="B24" s="1025"/>
      <c r="C24" s="1025"/>
      <c r="D24" s="1025"/>
      <c r="E24" s="1025"/>
      <c r="F24" s="1025"/>
      <c r="G24" s="1025"/>
      <c r="H24" s="1026"/>
    </row>
    <row r="25" spans="1:9" ht="35.25" customHeight="1">
      <c r="A25" s="484" t="s">
        <v>1776</v>
      </c>
      <c r="B25" s="792" t="s">
        <v>1777</v>
      </c>
      <c r="C25" s="790"/>
      <c r="D25" s="790"/>
      <c r="E25" s="790"/>
      <c r="F25" s="956"/>
      <c r="G25" s="485" t="s">
        <v>1778</v>
      </c>
      <c r="H25" s="241" t="s">
        <v>822</v>
      </c>
      <c r="I25" s="206"/>
    </row>
    <row r="26" spans="1:9" ht="17.850000000000001" customHeight="1">
      <c r="A26" s="1024" t="s">
        <v>255</v>
      </c>
      <c r="B26" s="1025"/>
      <c r="C26" s="1025"/>
      <c r="D26" s="1025"/>
      <c r="E26" s="1025"/>
      <c r="F26" s="1025"/>
      <c r="G26" s="1025"/>
      <c r="H26" s="1026"/>
    </row>
    <row r="27" spans="1:9" ht="51" customHeight="1">
      <c r="A27" s="484" t="s">
        <v>1779</v>
      </c>
      <c r="B27" s="1027" t="s">
        <v>1780</v>
      </c>
      <c r="C27" s="1027"/>
      <c r="D27" s="1027"/>
      <c r="E27" s="1027"/>
      <c r="F27" s="1027"/>
      <c r="G27" s="485" t="s">
        <v>217</v>
      </c>
      <c r="H27" s="241" t="s">
        <v>150</v>
      </c>
    </row>
    <row r="28" spans="1:9" ht="17.850000000000001" customHeight="1">
      <c r="A28" s="1024" t="s">
        <v>352</v>
      </c>
      <c r="B28" s="1025"/>
      <c r="C28" s="1025"/>
      <c r="D28" s="1025"/>
      <c r="E28" s="1025"/>
      <c r="F28" s="1025"/>
      <c r="G28" s="1025"/>
      <c r="H28" s="1026"/>
    </row>
    <row r="29" spans="1:9" ht="38.25" customHeight="1">
      <c r="A29" s="484" t="s">
        <v>1781</v>
      </c>
      <c r="B29" s="1027" t="s">
        <v>1782</v>
      </c>
      <c r="C29" s="1027"/>
      <c r="D29" s="1027"/>
      <c r="E29" s="1027"/>
      <c r="F29" s="1027"/>
      <c r="G29" s="485" t="s">
        <v>239</v>
      </c>
      <c r="H29" s="241" t="s">
        <v>150</v>
      </c>
    </row>
    <row r="30" spans="1:9" ht="10.35" customHeight="1">
      <c r="A30" s="205"/>
      <c r="B30" s="205"/>
      <c r="C30" s="205"/>
      <c r="D30" s="205"/>
      <c r="E30" s="205"/>
      <c r="F30" s="205"/>
      <c r="G30" s="205"/>
      <c r="H30" s="205"/>
    </row>
    <row r="31" spans="1:9" ht="15" customHeight="1">
      <c r="A31" s="291" t="s">
        <v>355</v>
      </c>
      <c r="B31" s="205"/>
      <c r="C31" s="205"/>
      <c r="D31" s="205"/>
      <c r="E31" s="205"/>
      <c r="F31" s="205"/>
      <c r="G31" s="205"/>
      <c r="H31" s="205"/>
    </row>
    <row r="32" spans="1:9" s="203" customFormat="1" ht="17.850000000000001" customHeight="1">
      <c r="A32" s="1031" t="s">
        <v>356</v>
      </c>
      <c r="B32" s="1031"/>
      <c r="C32" s="1031"/>
      <c r="D32" s="1031"/>
      <c r="E32" s="1031"/>
      <c r="F32" s="1031"/>
      <c r="G32" s="242">
        <v>15</v>
      </c>
      <c r="H32" s="482" t="s">
        <v>357</v>
      </c>
    </row>
    <row r="33" spans="1:8" ht="20.100000000000001" customHeight="1">
      <c r="A33" s="1020" t="s">
        <v>358</v>
      </c>
      <c r="B33" s="1019" t="s">
        <v>1783</v>
      </c>
      <c r="C33" s="998"/>
      <c r="D33" s="998"/>
      <c r="E33" s="998"/>
      <c r="F33" s="998"/>
      <c r="G33" s="998"/>
      <c r="H33" s="998"/>
    </row>
    <row r="34" spans="1:8" ht="20.100000000000001" customHeight="1">
      <c r="A34" s="1021"/>
      <c r="B34" s="1019" t="s">
        <v>1784</v>
      </c>
      <c r="C34" s="998"/>
      <c r="D34" s="998"/>
      <c r="E34" s="998"/>
      <c r="F34" s="998"/>
      <c r="G34" s="998"/>
      <c r="H34" s="998"/>
    </row>
    <row r="35" spans="1:8" ht="20.100000000000001" customHeight="1">
      <c r="A35" s="1021"/>
      <c r="B35" s="1019" t="s">
        <v>1785</v>
      </c>
      <c r="C35" s="998"/>
      <c r="D35" s="998"/>
      <c r="E35" s="998"/>
      <c r="F35" s="998"/>
      <c r="G35" s="998"/>
      <c r="H35" s="998"/>
    </row>
    <row r="36" spans="1:8" ht="20.100000000000001" customHeight="1">
      <c r="A36" s="1021"/>
      <c r="B36" s="1019" t="s">
        <v>1786</v>
      </c>
      <c r="C36" s="998"/>
      <c r="D36" s="998"/>
      <c r="E36" s="998"/>
      <c r="F36" s="998"/>
      <c r="G36" s="998"/>
      <c r="H36" s="998"/>
    </row>
    <row r="37" spans="1:8" ht="20.100000000000001" customHeight="1">
      <c r="A37" s="1021"/>
      <c r="B37" s="1019" t="s">
        <v>1787</v>
      </c>
      <c r="C37" s="998"/>
      <c r="D37" s="998"/>
      <c r="E37" s="998"/>
      <c r="F37" s="998"/>
      <c r="G37" s="998"/>
      <c r="H37" s="998"/>
    </row>
    <row r="38" spans="1:8" ht="20.100000000000001" customHeight="1">
      <c r="A38" s="1001" t="s">
        <v>366</v>
      </c>
      <c r="B38" s="1002"/>
      <c r="C38" s="1002"/>
      <c r="D38" s="1002" t="s">
        <v>1788</v>
      </c>
      <c r="E38" s="1002"/>
      <c r="F38" s="1002"/>
      <c r="G38" s="1002"/>
      <c r="H38" s="1003"/>
    </row>
    <row r="39" spans="1:8" ht="42.9" customHeight="1">
      <c r="A39" s="1004" t="s">
        <v>367</v>
      </c>
      <c r="B39" s="1005"/>
      <c r="C39" s="1005"/>
      <c r="D39" s="1005" t="s">
        <v>1789</v>
      </c>
      <c r="E39" s="1005"/>
      <c r="F39" s="1005"/>
      <c r="G39" s="1005"/>
      <c r="H39" s="1044"/>
    </row>
    <row r="40" spans="1:8" s="203" customFormat="1" ht="17.850000000000001" customHeight="1">
      <c r="A40" s="795" t="s">
        <v>613</v>
      </c>
      <c r="B40" s="795"/>
      <c r="C40" s="795"/>
      <c r="D40" s="795"/>
      <c r="E40" s="795"/>
      <c r="F40" s="795"/>
      <c r="G40" s="242">
        <v>15</v>
      </c>
      <c r="H40" s="482" t="s">
        <v>357</v>
      </c>
    </row>
    <row r="41" spans="1:8" ht="23.4" customHeight="1">
      <c r="A41" s="1020" t="s">
        <v>358</v>
      </c>
      <c r="B41" s="1102" t="s">
        <v>1790</v>
      </c>
      <c r="C41" s="1102"/>
      <c r="D41" s="1102"/>
      <c r="E41" s="1102"/>
      <c r="F41" s="1102"/>
      <c r="G41" s="1102"/>
      <c r="H41" s="1103"/>
    </row>
    <row r="42" spans="1:8" ht="130.5" customHeight="1">
      <c r="A42" s="1021"/>
      <c r="B42" s="1102" t="s">
        <v>1791</v>
      </c>
      <c r="C42" s="1102"/>
      <c r="D42" s="1102"/>
      <c r="E42" s="1102"/>
      <c r="F42" s="1102"/>
      <c r="G42" s="1102"/>
      <c r="H42" s="1103"/>
    </row>
    <row r="43" spans="1:8" ht="27" customHeight="1">
      <c r="A43" s="1021"/>
      <c r="B43" s="1044" t="s">
        <v>1792</v>
      </c>
      <c r="C43" s="1052"/>
      <c r="D43" s="1052"/>
      <c r="E43" s="1052"/>
      <c r="F43" s="1052"/>
      <c r="G43" s="1052"/>
      <c r="H43" s="1052"/>
    </row>
    <row r="44" spans="1:8" ht="23.1" customHeight="1">
      <c r="A44" s="1001" t="s">
        <v>366</v>
      </c>
      <c r="B44" s="1002"/>
      <c r="C44" s="1002"/>
      <c r="D44" s="1002" t="s">
        <v>1793</v>
      </c>
      <c r="E44" s="1002"/>
      <c r="F44" s="1002"/>
      <c r="G44" s="1002"/>
      <c r="H44" s="1003"/>
    </row>
    <row r="45" spans="1:8" ht="45" customHeight="1">
      <c r="A45" s="1004" t="s">
        <v>367</v>
      </c>
      <c r="B45" s="1005"/>
      <c r="C45" s="1005"/>
      <c r="D45" s="783" t="s">
        <v>1794</v>
      </c>
      <c r="E45" s="783"/>
      <c r="F45" s="783"/>
      <c r="G45" s="783"/>
      <c r="H45" s="784"/>
    </row>
    <row r="46" spans="1:8" ht="10.35" customHeight="1">
      <c r="A46" s="205"/>
      <c r="B46" s="205"/>
      <c r="C46" s="205"/>
      <c r="D46" s="205"/>
      <c r="E46" s="205"/>
      <c r="F46" s="205"/>
      <c r="G46" s="205"/>
      <c r="H46" s="205"/>
    </row>
    <row r="47" spans="1:8" ht="15" customHeight="1">
      <c r="A47" s="291" t="s">
        <v>369</v>
      </c>
      <c r="B47" s="205"/>
      <c r="C47" s="205"/>
      <c r="D47" s="205"/>
      <c r="E47" s="205"/>
      <c r="F47" s="205"/>
      <c r="G47" s="205"/>
      <c r="H47" s="205"/>
    </row>
    <row r="48" spans="1:8" ht="39.75" customHeight="1">
      <c r="A48" s="997" t="s">
        <v>370</v>
      </c>
      <c r="B48" s="1006"/>
      <c r="C48" s="1019" t="s">
        <v>1795</v>
      </c>
      <c r="D48" s="998"/>
      <c r="E48" s="998"/>
      <c r="F48" s="998"/>
      <c r="G48" s="998"/>
      <c r="H48" s="998"/>
    </row>
    <row r="49" spans="1:8" ht="27" customHeight="1">
      <c r="A49" s="997"/>
      <c r="B49" s="1006"/>
      <c r="C49" s="1027" t="s">
        <v>1796</v>
      </c>
      <c r="D49" s="1027"/>
      <c r="E49" s="1027"/>
      <c r="F49" s="1027"/>
      <c r="G49" s="1027"/>
      <c r="H49" s="1019"/>
    </row>
    <row r="50" spans="1:8" ht="31.5" customHeight="1">
      <c r="A50" s="997"/>
      <c r="B50" s="1006"/>
      <c r="C50" s="1027" t="s">
        <v>1797</v>
      </c>
      <c r="D50" s="1027"/>
      <c r="E50" s="1027"/>
      <c r="F50" s="1027"/>
      <c r="G50" s="1027"/>
      <c r="H50" s="1019"/>
    </row>
    <row r="51" spans="1:8" ht="61.5" customHeight="1">
      <c r="A51" s="1013" t="s">
        <v>373</v>
      </c>
      <c r="B51" s="1014"/>
      <c r="C51" s="1027" t="s">
        <v>1798</v>
      </c>
      <c r="D51" s="1027"/>
      <c r="E51" s="1027"/>
      <c r="F51" s="1027"/>
      <c r="G51" s="1027"/>
      <c r="H51" s="1019"/>
    </row>
    <row r="52" spans="1:8" ht="33.75" customHeight="1">
      <c r="A52" s="1017"/>
      <c r="B52" s="1018"/>
      <c r="C52" s="1027" t="s">
        <v>1799</v>
      </c>
      <c r="D52" s="1027"/>
      <c r="E52" s="1027"/>
      <c r="F52" s="1027"/>
      <c r="G52" s="1027"/>
      <c r="H52" s="1019"/>
    </row>
    <row r="53" spans="1:8" ht="10.35" customHeight="1">
      <c r="A53" s="205"/>
      <c r="B53" s="205"/>
      <c r="C53" s="205"/>
      <c r="D53" s="205"/>
      <c r="E53" s="205"/>
      <c r="F53" s="205"/>
      <c r="G53" s="205"/>
      <c r="H53" s="205"/>
    </row>
    <row r="54" spans="1:8" ht="15" customHeight="1">
      <c r="A54" s="291" t="s">
        <v>375</v>
      </c>
      <c r="B54" s="291"/>
      <c r="C54" s="291"/>
      <c r="D54" s="291"/>
      <c r="E54" s="291"/>
      <c r="F54" s="291"/>
      <c r="G54" s="205"/>
      <c r="H54" s="205"/>
    </row>
    <row r="55" spans="1:8" ht="16.2">
      <c r="A55" s="997" t="s">
        <v>376</v>
      </c>
      <c r="B55" s="997"/>
      <c r="C55" s="997"/>
      <c r="D55" s="997"/>
      <c r="E55" s="997"/>
      <c r="F55" s="997"/>
      <c r="G55" s="237">
        <v>1</v>
      </c>
      <c r="H55" s="492" t="s">
        <v>435</v>
      </c>
    </row>
    <row r="56" spans="1:8" ht="16.2">
      <c r="A56" s="997" t="s">
        <v>378</v>
      </c>
      <c r="B56" s="997"/>
      <c r="C56" s="997"/>
      <c r="D56" s="997"/>
      <c r="E56" s="997"/>
      <c r="F56" s="997"/>
      <c r="G56" s="237">
        <v>1</v>
      </c>
      <c r="H56" s="492" t="s">
        <v>435</v>
      </c>
    </row>
    <row r="57" spans="1:8">
      <c r="A57" s="481"/>
      <c r="B57" s="481"/>
      <c r="C57" s="481"/>
      <c r="D57" s="481"/>
      <c r="E57" s="481"/>
      <c r="F57" s="481"/>
      <c r="G57" s="238"/>
      <c r="H57" s="492"/>
    </row>
    <row r="58" spans="1:8">
      <c r="A58" s="1000" t="s">
        <v>379</v>
      </c>
      <c r="B58" s="1000"/>
      <c r="C58" s="1000"/>
      <c r="D58" s="1000"/>
      <c r="E58" s="1000"/>
      <c r="F58" s="1000"/>
      <c r="G58" s="503"/>
      <c r="H58" s="238"/>
    </row>
    <row r="59" spans="1:8" ht="17.850000000000001" customHeight="1">
      <c r="A59" s="998" t="s">
        <v>380</v>
      </c>
      <c r="B59" s="998"/>
      <c r="C59" s="998"/>
      <c r="D59" s="998"/>
      <c r="E59" s="492">
        <f>SUM(E60:E65)</f>
        <v>34</v>
      </c>
      <c r="F59" s="492" t="s">
        <v>357</v>
      </c>
      <c r="G59" s="240">
        <f>E59/25</f>
        <v>1.36</v>
      </c>
      <c r="H59" s="492" t="s">
        <v>435</v>
      </c>
    </row>
    <row r="60" spans="1:8" ht="17.850000000000001" customHeight="1">
      <c r="A60" s="205" t="s">
        <v>12</v>
      </c>
      <c r="B60" s="997" t="s">
        <v>14</v>
      </c>
      <c r="C60" s="997"/>
      <c r="D60" s="997"/>
      <c r="E60" s="492">
        <v>15</v>
      </c>
      <c r="F60" s="492" t="s">
        <v>357</v>
      </c>
      <c r="G60" s="219"/>
      <c r="H60" s="493"/>
    </row>
    <row r="61" spans="1:8" ht="17.850000000000001" customHeight="1">
      <c r="A61" s="205"/>
      <c r="B61" s="997" t="s">
        <v>381</v>
      </c>
      <c r="C61" s="997"/>
      <c r="D61" s="997"/>
      <c r="E61" s="492">
        <v>15</v>
      </c>
      <c r="F61" s="492" t="s">
        <v>357</v>
      </c>
      <c r="G61" s="219"/>
      <c r="H61" s="493"/>
    </row>
    <row r="62" spans="1:8" ht="17.850000000000001" customHeight="1">
      <c r="A62" s="205"/>
      <c r="B62" s="997" t="s">
        <v>382</v>
      </c>
      <c r="C62" s="997"/>
      <c r="D62" s="997"/>
      <c r="E62" s="492">
        <v>2</v>
      </c>
      <c r="F62" s="492" t="s">
        <v>357</v>
      </c>
      <c r="G62" s="219"/>
      <c r="H62" s="493"/>
    </row>
    <row r="63" spans="1:8" ht="17.850000000000001" customHeight="1">
      <c r="A63" s="205"/>
      <c r="B63" s="997" t="s">
        <v>383</v>
      </c>
      <c r="C63" s="997"/>
      <c r="D63" s="997"/>
      <c r="E63" s="492">
        <v>0</v>
      </c>
      <c r="F63" s="492" t="s">
        <v>357</v>
      </c>
      <c r="G63" s="219"/>
      <c r="H63" s="493"/>
    </row>
    <row r="64" spans="1:8" ht="17.850000000000001" customHeight="1">
      <c r="A64" s="205"/>
      <c r="B64" s="997" t="s">
        <v>384</v>
      </c>
      <c r="C64" s="997"/>
      <c r="D64" s="997"/>
      <c r="E64" s="492">
        <v>0</v>
      </c>
      <c r="F64" s="492" t="s">
        <v>357</v>
      </c>
      <c r="G64" s="219"/>
      <c r="H64" s="493"/>
    </row>
    <row r="65" spans="1:8" ht="17.850000000000001" customHeight="1">
      <c r="A65" s="205"/>
      <c r="B65" s="997" t="s">
        <v>385</v>
      </c>
      <c r="C65" s="997"/>
      <c r="D65" s="997"/>
      <c r="E65" s="492">
        <v>2</v>
      </c>
      <c r="F65" s="492" t="s">
        <v>357</v>
      </c>
      <c r="G65" s="219"/>
      <c r="H65" s="493"/>
    </row>
    <row r="66" spans="1:8" ht="31.35" customHeight="1">
      <c r="A66" s="998" t="s">
        <v>386</v>
      </c>
      <c r="B66" s="998"/>
      <c r="C66" s="998"/>
      <c r="D66" s="998"/>
      <c r="E66" s="492">
        <v>0</v>
      </c>
      <c r="F66" s="492" t="s">
        <v>357</v>
      </c>
      <c r="G66" s="240">
        <v>0</v>
      </c>
      <c r="H66" s="492" t="s">
        <v>435</v>
      </c>
    </row>
    <row r="67" spans="1:8" ht="17.850000000000001" customHeight="1">
      <c r="A67" s="997" t="s">
        <v>387</v>
      </c>
      <c r="B67" s="997"/>
      <c r="C67" s="997"/>
      <c r="D67" s="997"/>
      <c r="E67" s="492">
        <f>G67*25</f>
        <v>15.999999999999998</v>
      </c>
      <c r="F67" s="492" t="s">
        <v>357</v>
      </c>
      <c r="G67" s="240">
        <f>D6-G66-G59</f>
        <v>0.6399999999999999</v>
      </c>
      <c r="H67" s="492" t="s">
        <v>435</v>
      </c>
    </row>
    <row r="68" spans="1:8" ht="10.35" customHeight="1"/>
    <row r="71" spans="1:8">
      <c r="A71" s="220" t="s">
        <v>388</v>
      </c>
    </row>
    <row r="72" spans="1:8" ht="16.2">
      <c r="A72" s="999" t="s">
        <v>436</v>
      </c>
      <c r="B72" s="999"/>
      <c r="C72" s="999"/>
      <c r="D72" s="999"/>
      <c r="E72" s="999"/>
      <c r="F72" s="999"/>
      <c r="G72" s="999"/>
      <c r="H72" s="999"/>
    </row>
    <row r="73" spans="1:8">
      <c r="A73" s="220" t="s">
        <v>390</v>
      </c>
    </row>
    <row r="75" spans="1:8">
      <c r="A75" s="996" t="s">
        <v>391</v>
      </c>
      <c r="B75" s="996"/>
      <c r="C75" s="996"/>
      <c r="D75" s="996"/>
      <c r="E75" s="996"/>
      <c r="F75" s="996"/>
      <c r="G75" s="996"/>
      <c r="H75" s="996"/>
    </row>
    <row r="76" spans="1:8">
      <c r="A76" s="996"/>
      <c r="B76" s="996"/>
      <c r="C76" s="996"/>
      <c r="D76" s="996"/>
      <c r="E76" s="996"/>
      <c r="F76" s="996"/>
      <c r="G76" s="996"/>
      <c r="H76" s="996"/>
    </row>
    <row r="77" spans="1:8">
      <c r="A77" s="996"/>
      <c r="B77" s="996"/>
      <c r="C77" s="996"/>
      <c r="D77" s="996"/>
      <c r="E77" s="996"/>
      <c r="F77" s="996"/>
      <c r="G77" s="996"/>
      <c r="H77" s="996"/>
    </row>
  </sheetData>
  <mergeCells count="74">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B25:F25"/>
    <mergeCell ref="A16:D16"/>
    <mergeCell ref="E16:H16"/>
    <mergeCell ref="A18:H18"/>
    <mergeCell ref="A19:B19"/>
    <mergeCell ref="C19:H19"/>
    <mergeCell ref="A21:D21"/>
    <mergeCell ref="A22:A23"/>
    <mergeCell ref="B22:F23"/>
    <mergeCell ref="G22:H22"/>
    <mergeCell ref="A24:H24"/>
    <mergeCell ref="A40:F40"/>
    <mergeCell ref="A26:H26"/>
    <mergeCell ref="B27:F27"/>
    <mergeCell ref="A28:H28"/>
    <mergeCell ref="B29:F29"/>
    <mergeCell ref="A32:F32"/>
    <mergeCell ref="A33:A37"/>
    <mergeCell ref="B33:H33"/>
    <mergeCell ref="B34:H34"/>
    <mergeCell ref="B35:H35"/>
    <mergeCell ref="B36:H36"/>
    <mergeCell ref="B37:H37"/>
    <mergeCell ref="A38:C38"/>
    <mergeCell ref="D38:H38"/>
    <mergeCell ref="A39:C39"/>
    <mergeCell ref="D39:H39"/>
    <mergeCell ref="A41:A43"/>
    <mergeCell ref="B41:H41"/>
    <mergeCell ref="B42:H42"/>
    <mergeCell ref="B43:H43"/>
    <mergeCell ref="A44:C44"/>
    <mergeCell ref="D44:H44"/>
    <mergeCell ref="A45:C45"/>
    <mergeCell ref="D45:H45"/>
    <mergeCell ref="A48:B50"/>
    <mergeCell ref="C48:H48"/>
    <mergeCell ref="C49:H49"/>
    <mergeCell ref="C50:H50"/>
    <mergeCell ref="B64:D64"/>
    <mergeCell ref="A51:B52"/>
    <mergeCell ref="C51:H51"/>
    <mergeCell ref="C52:H52"/>
    <mergeCell ref="A55:F55"/>
    <mergeCell ref="A56:F56"/>
    <mergeCell ref="A58:F58"/>
    <mergeCell ref="A59:D59"/>
    <mergeCell ref="B60:D60"/>
    <mergeCell ref="B61:D61"/>
    <mergeCell ref="B62:D62"/>
    <mergeCell ref="B63:D63"/>
    <mergeCell ref="B65:D65"/>
    <mergeCell ref="A66:D66"/>
    <mergeCell ref="A67:D67"/>
    <mergeCell ref="A72:H72"/>
    <mergeCell ref="A75:H77"/>
  </mergeCells>
  <pageMargins left="0.25" right="0.25"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Normal="100" zoomScaleSheetLayoutView="124"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88</v>
      </c>
      <c r="B5" s="732"/>
      <c r="C5" s="732"/>
      <c r="D5" s="732"/>
      <c r="E5" s="732"/>
      <c r="F5" s="732"/>
      <c r="G5" s="732"/>
      <c r="H5" s="732"/>
    </row>
    <row r="6" spans="1:8" ht="17.399999999999999" customHeight="1">
      <c r="A6" s="780" t="s">
        <v>10</v>
      </c>
      <c r="B6" s="781"/>
      <c r="C6" s="781"/>
      <c r="D6" s="781">
        <v>3</v>
      </c>
      <c r="E6" s="781"/>
      <c r="F6" s="781"/>
      <c r="G6" s="781"/>
      <c r="H6" s="782"/>
    </row>
    <row r="7" spans="1:8" ht="17.399999999999999" customHeight="1">
      <c r="A7" s="780" t="s">
        <v>9</v>
      </c>
      <c r="B7" s="781"/>
      <c r="C7" s="781"/>
      <c r="D7" s="783" t="s">
        <v>1665</v>
      </c>
      <c r="E7" s="783"/>
      <c r="F7" s="783"/>
      <c r="G7" s="783"/>
      <c r="H7" s="784"/>
    </row>
    <row r="8" spans="1:8" ht="17.399999999999999" customHeight="1">
      <c r="A8" s="780" t="s">
        <v>13</v>
      </c>
      <c r="B8" s="781"/>
      <c r="C8" s="781"/>
      <c r="D8" s="785" t="s">
        <v>329</v>
      </c>
      <c r="E8" s="785"/>
      <c r="F8" s="785"/>
      <c r="G8" s="785"/>
      <c r="H8" s="786"/>
    </row>
    <row r="9" spans="1:8" ht="17.399999999999999" customHeight="1">
      <c r="A9" s="780" t="s">
        <v>330</v>
      </c>
      <c r="B9" s="781"/>
      <c r="C9" s="781"/>
      <c r="D9" s="785" t="s">
        <v>553</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1529</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9.9" customHeight="1">
      <c r="A19" s="790" t="s">
        <v>337</v>
      </c>
      <c r="B19" s="790"/>
      <c r="C19" s="791" t="s">
        <v>338</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39"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36" customHeight="1">
      <c r="A25" s="467" t="s">
        <v>1800</v>
      </c>
      <c r="B25" s="791" t="s">
        <v>1801</v>
      </c>
      <c r="C25" s="791"/>
      <c r="D25" s="791"/>
      <c r="E25" s="791"/>
      <c r="F25" s="791"/>
      <c r="G25" s="468" t="s">
        <v>151</v>
      </c>
      <c r="H25" s="250" t="s">
        <v>150</v>
      </c>
    </row>
    <row r="26" spans="1:8" ht="37.5" customHeight="1">
      <c r="A26" s="467" t="s">
        <v>1802</v>
      </c>
      <c r="B26" s="791" t="s">
        <v>1803</v>
      </c>
      <c r="C26" s="791"/>
      <c r="D26" s="791"/>
      <c r="E26" s="791"/>
      <c r="F26" s="791"/>
      <c r="G26" s="468" t="s">
        <v>169</v>
      </c>
      <c r="H26" s="250" t="s">
        <v>150</v>
      </c>
    </row>
    <row r="27" spans="1:8" ht="17.850000000000001" customHeight="1">
      <c r="A27" s="751" t="s">
        <v>255</v>
      </c>
      <c r="B27" s="794"/>
      <c r="C27" s="794"/>
      <c r="D27" s="794"/>
      <c r="E27" s="794"/>
      <c r="F27" s="794"/>
      <c r="G27" s="794"/>
      <c r="H27" s="752"/>
    </row>
    <row r="28" spans="1:8" ht="35.25" customHeight="1">
      <c r="A28" s="467" t="s">
        <v>1804</v>
      </c>
      <c r="B28" s="791" t="s">
        <v>2987</v>
      </c>
      <c r="C28" s="791"/>
      <c r="D28" s="791"/>
      <c r="E28" s="791"/>
      <c r="F28" s="791"/>
      <c r="G28" s="468" t="s">
        <v>200</v>
      </c>
      <c r="H28" s="250" t="s">
        <v>150</v>
      </c>
    </row>
    <row r="29" spans="1:8" ht="46.5" customHeight="1">
      <c r="A29" s="467" t="s">
        <v>1805</v>
      </c>
      <c r="B29" s="791" t="s">
        <v>1806</v>
      </c>
      <c r="C29" s="791"/>
      <c r="D29" s="791"/>
      <c r="E29" s="791"/>
      <c r="F29" s="791"/>
      <c r="G29" s="468" t="s">
        <v>200</v>
      </c>
      <c r="H29" s="250" t="s">
        <v>150</v>
      </c>
    </row>
    <row r="30" spans="1:8" ht="49.5" customHeight="1">
      <c r="A30" s="467" t="s">
        <v>1807</v>
      </c>
      <c r="B30" s="792" t="s">
        <v>1830</v>
      </c>
      <c r="C30" s="790"/>
      <c r="D30" s="790"/>
      <c r="E30" s="790"/>
      <c r="F30" s="956"/>
      <c r="G30" s="468" t="s">
        <v>206</v>
      </c>
      <c r="H30" s="250" t="s">
        <v>150</v>
      </c>
    </row>
    <row r="31" spans="1:8" ht="17.850000000000001" customHeight="1">
      <c r="A31" s="751" t="s">
        <v>352</v>
      </c>
      <c r="B31" s="794"/>
      <c r="C31" s="794"/>
      <c r="D31" s="794"/>
      <c r="E31" s="794"/>
      <c r="F31" s="794"/>
      <c r="G31" s="794"/>
      <c r="H31" s="752"/>
    </row>
    <row r="32" spans="1:8" ht="45.6" customHeight="1">
      <c r="A32" s="467" t="s">
        <v>1808</v>
      </c>
      <c r="B32" s="791" t="s">
        <v>1809</v>
      </c>
      <c r="C32" s="791"/>
      <c r="D32" s="791"/>
      <c r="E32" s="791"/>
      <c r="F32" s="791"/>
      <c r="G32" s="468" t="s">
        <v>244</v>
      </c>
      <c r="H32" s="250" t="s">
        <v>150</v>
      </c>
    </row>
    <row r="33" spans="1:8" ht="10.35" customHeight="1">
      <c r="A33" s="502"/>
      <c r="B33" s="502"/>
      <c r="C33" s="502"/>
      <c r="D33" s="502"/>
      <c r="E33" s="502"/>
      <c r="F33" s="502"/>
      <c r="G33" s="502"/>
      <c r="H33" s="502"/>
    </row>
    <row r="34" spans="1:8" ht="15" customHeight="1">
      <c r="A34" s="494" t="s">
        <v>355</v>
      </c>
      <c r="B34" s="502"/>
      <c r="C34" s="502"/>
      <c r="D34" s="502"/>
      <c r="E34" s="502"/>
      <c r="F34" s="502"/>
      <c r="G34" s="502"/>
      <c r="H34" s="502"/>
    </row>
    <row r="35" spans="1:8" s="334" customFormat="1" ht="17.850000000000001" customHeight="1">
      <c r="A35" s="795" t="s">
        <v>356</v>
      </c>
      <c r="B35" s="795"/>
      <c r="C35" s="795"/>
      <c r="D35" s="795"/>
      <c r="E35" s="795"/>
      <c r="F35" s="795"/>
      <c r="G35" s="242">
        <v>15</v>
      </c>
      <c r="H35" s="464" t="s">
        <v>357</v>
      </c>
    </row>
    <row r="36" spans="1:8" ht="30" customHeight="1">
      <c r="A36" s="796" t="s">
        <v>358</v>
      </c>
      <c r="B36" s="791" t="s">
        <v>1810</v>
      </c>
      <c r="C36" s="781"/>
      <c r="D36" s="781"/>
      <c r="E36" s="781"/>
      <c r="F36" s="781"/>
      <c r="G36" s="781"/>
      <c r="H36" s="782"/>
    </row>
    <row r="37" spans="1:8" ht="20.100000000000001" customHeight="1">
      <c r="A37" s="754"/>
      <c r="B37" s="791" t="s">
        <v>1811</v>
      </c>
      <c r="C37" s="791"/>
      <c r="D37" s="791"/>
      <c r="E37" s="791"/>
      <c r="F37" s="791"/>
      <c r="G37" s="791"/>
      <c r="H37" s="792"/>
    </row>
    <row r="38" spans="1:8" ht="20.100000000000001" customHeight="1">
      <c r="A38" s="754"/>
      <c r="B38" s="791" t="s">
        <v>1812</v>
      </c>
      <c r="C38" s="791"/>
      <c r="D38" s="791"/>
      <c r="E38" s="791"/>
      <c r="F38" s="791"/>
      <c r="G38" s="791"/>
      <c r="H38" s="792"/>
    </row>
    <row r="39" spans="1:8" ht="20.100000000000001" customHeight="1">
      <c r="A39" s="754"/>
      <c r="B39" s="791" t="s">
        <v>1813</v>
      </c>
      <c r="C39" s="791"/>
      <c r="D39" s="791"/>
      <c r="E39" s="791"/>
      <c r="F39" s="791"/>
      <c r="G39" s="791"/>
      <c r="H39" s="792"/>
    </row>
    <row r="40" spans="1:8" ht="33" customHeight="1">
      <c r="A40" s="754"/>
      <c r="B40" s="791" t="s">
        <v>1814</v>
      </c>
      <c r="C40" s="791"/>
      <c r="D40" s="791"/>
      <c r="E40" s="791"/>
      <c r="F40" s="791"/>
      <c r="G40" s="791"/>
      <c r="H40" s="792"/>
    </row>
    <row r="41" spans="1:8" ht="24.6" customHeight="1">
      <c r="A41" s="754"/>
      <c r="B41" s="791" t="s">
        <v>1815</v>
      </c>
      <c r="C41" s="791"/>
      <c r="D41" s="791"/>
      <c r="E41" s="791"/>
      <c r="F41" s="791"/>
      <c r="G41" s="791"/>
      <c r="H41" s="792"/>
    </row>
    <row r="42" spans="1:8" ht="20.100000000000001" customHeight="1">
      <c r="A42" s="797" t="s">
        <v>366</v>
      </c>
      <c r="B42" s="785"/>
      <c r="C42" s="785"/>
      <c r="D42" s="785" t="s">
        <v>1816</v>
      </c>
      <c r="E42" s="785"/>
      <c r="F42" s="785"/>
      <c r="G42" s="785"/>
      <c r="H42" s="786"/>
    </row>
    <row r="43" spans="1:8" ht="31.5" customHeight="1">
      <c r="A43" s="798" t="s">
        <v>367</v>
      </c>
      <c r="B43" s="783"/>
      <c r="C43" s="783"/>
      <c r="D43" s="792" t="s">
        <v>1817</v>
      </c>
      <c r="E43" s="790"/>
      <c r="F43" s="790"/>
      <c r="G43" s="790"/>
      <c r="H43" s="790"/>
    </row>
    <row r="44" spans="1:8" s="334" customFormat="1" ht="17.850000000000001" customHeight="1">
      <c r="A44" s="795" t="s">
        <v>368</v>
      </c>
      <c r="B44" s="795"/>
      <c r="C44" s="795"/>
      <c r="D44" s="795"/>
      <c r="E44" s="795"/>
      <c r="F44" s="795"/>
      <c r="G44" s="242">
        <v>10</v>
      </c>
      <c r="H44" s="464" t="s">
        <v>357</v>
      </c>
    </row>
    <row r="45" spans="1:8" ht="20.100000000000001" customHeight="1">
      <c r="A45" s="796" t="s">
        <v>358</v>
      </c>
      <c r="B45" s="805" t="s">
        <v>1818</v>
      </c>
      <c r="C45" s="805"/>
      <c r="D45" s="805"/>
      <c r="E45" s="805"/>
      <c r="F45" s="805"/>
      <c r="G45" s="805"/>
      <c r="H45" s="806"/>
    </row>
    <row r="46" spans="1:8" ht="41.25" customHeight="1">
      <c r="A46" s="754"/>
      <c r="B46" s="792" t="s">
        <v>1819</v>
      </c>
      <c r="C46" s="790"/>
      <c r="D46" s="790"/>
      <c r="E46" s="790"/>
      <c r="F46" s="790"/>
      <c r="G46" s="790"/>
      <c r="H46" s="790"/>
    </row>
    <row r="47" spans="1:8" ht="24.75" customHeight="1">
      <c r="A47" s="754"/>
      <c r="B47" s="792" t="s">
        <v>1820</v>
      </c>
      <c r="C47" s="790"/>
      <c r="D47" s="790"/>
      <c r="E47" s="790"/>
      <c r="F47" s="790"/>
      <c r="G47" s="790"/>
      <c r="H47" s="790"/>
    </row>
    <row r="48" spans="1:8" ht="21" customHeight="1">
      <c r="A48" s="797" t="s">
        <v>366</v>
      </c>
      <c r="B48" s="785"/>
      <c r="C48" s="785"/>
      <c r="D48" s="785" t="s">
        <v>1831</v>
      </c>
      <c r="E48" s="785"/>
      <c r="F48" s="785"/>
      <c r="G48" s="785"/>
      <c r="H48" s="786"/>
    </row>
    <row r="49" spans="1:8" ht="36.6" customHeight="1">
      <c r="A49" s="798" t="s">
        <v>367</v>
      </c>
      <c r="B49" s="783"/>
      <c r="C49" s="783"/>
      <c r="D49" s="792" t="s">
        <v>1821</v>
      </c>
      <c r="E49" s="790"/>
      <c r="F49" s="790"/>
      <c r="G49" s="790"/>
      <c r="H49" s="790"/>
    </row>
    <row r="50" spans="1:8" s="334" customFormat="1" ht="17.850000000000001" customHeight="1">
      <c r="A50" s="795" t="s">
        <v>613</v>
      </c>
      <c r="B50" s="795"/>
      <c r="C50" s="795"/>
      <c r="D50" s="795"/>
      <c r="E50" s="795"/>
      <c r="F50" s="795"/>
      <c r="G50" s="242">
        <v>10</v>
      </c>
      <c r="H50" s="464" t="s">
        <v>357</v>
      </c>
    </row>
    <row r="51" spans="1:8" ht="49.5" customHeight="1">
      <c r="A51" s="796" t="s">
        <v>358</v>
      </c>
      <c r="B51" s="791" t="s">
        <v>1822</v>
      </c>
      <c r="C51" s="781"/>
      <c r="D51" s="781"/>
      <c r="E51" s="781"/>
      <c r="F51" s="781"/>
      <c r="G51" s="781"/>
      <c r="H51" s="782"/>
    </row>
    <row r="52" spans="1:8" ht="32.25" customHeight="1">
      <c r="A52" s="754"/>
      <c r="B52" s="791" t="s">
        <v>1823</v>
      </c>
      <c r="C52" s="791"/>
      <c r="D52" s="791"/>
      <c r="E52" s="791"/>
      <c r="F52" s="791"/>
      <c r="G52" s="791"/>
      <c r="H52" s="792"/>
    </row>
    <row r="53" spans="1:8" ht="23.4" customHeight="1">
      <c r="A53" s="797" t="s">
        <v>366</v>
      </c>
      <c r="B53" s="785"/>
      <c r="C53" s="785"/>
      <c r="D53" s="785" t="s">
        <v>1832</v>
      </c>
      <c r="E53" s="785"/>
      <c r="F53" s="785"/>
      <c r="G53" s="785"/>
      <c r="H53" s="786"/>
    </row>
    <row r="54" spans="1:8" ht="34.5" customHeight="1">
      <c r="A54" s="798" t="s">
        <v>367</v>
      </c>
      <c r="B54" s="783"/>
      <c r="C54" s="783"/>
      <c r="D54" s="792" t="s">
        <v>1824</v>
      </c>
      <c r="E54" s="790"/>
      <c r="F54" s="790"/>
      <c r="G54" s="790"/>
      <c r="H54" s="790"/>
    </row>
    <row r="55" spans="1:8" ht="10.35" customHeight="1">
      <c r="A55" s="502"/>
      <c r="B55" s="502"/>
      <c r="C55" s="502"/>
      <c r="D55" s="502"/>
      <c r="E55" s="502"/>
      <c r="F55" s="502"/>
      <c r="G55" s="502"/>
      <c r="H55" s="502"/>
    </row>
    <row r="56" spans="1:8" ht="15" customHeight="1">
      <c r="A56" s="494" t="s">
        <v>369</v>
      </c>
      <c r="B56" s="502"/>
      <c r="C56" s="502"/>
      <c r="D56" s="502"/>
      <c r="E56" s="502"/>
      <c r="F56" s="502"/>
      <c r="G56" s="502"/>
      <c r="H56" s="502"/>
    </row>
    <row r="57" spans="1:8" ht="34.5" customHeight="1">
      <c r="A57" s="807" t="s">
        <v>370</v>
      </c>
      <c r="B57" s="780"/>
      <c r="C57" s="792" t="s">
        <v>1825</v>
      </c>
      <c r="D57" s="790"/>
      <c r="E57" s="790"/>
      <c r="F57" s="790"/>
      <c r="G57" s="790"/>
      <c r="H57" s="790"/>
    </row>
    <row r="58" spans="1:8" ht="33.75" customHeight="1">
      <c r="A58" s="807"/>
      <c r="B58" s="780"/>
      <c r="C58" s="791" t="s">
        <v>1826</v>
      </c>
      <c r="D58" s="791"/>
      <c r="E58" s="791"/>
      <c r="F58" s="791"/>
      <c r="G58" s="791"/>
      <c r="H58" s="792"/>
    </row>
    <row r="59" spans="1:8" ht="35.25" customHeight="1">
      <c r="A59" s="807"/>
      <c r="B59" s="780"/>
      <c r="C59" s="791" t="s">
        <v>1827</v>
      </c>
      <c r="D59" s="791"/>
      <c r="E59" s="791"/>
      <c r="F59" s="791"/>
      <c r="G59" s="791"/>
      <c r="H59" s="792"/>
    </row>
    <row r="60" spans="1:8" ht="27" customHeight="1">
      <c r="A60" s="808" t="s">
        <v>373</v>
      </c>
      <c r="B60" s="809"/>
      <c r="C60" s="791" t="s">
        <v>1828</v>
      </c>
      <c r="D60" s="791"/>
      <c r="E60" s="791"/>
      <c r="F60" s="791"/>
      <c r="G60" s="791"/>
      <c r="H60" s="792"/>
    </row>
    <row r="61" spans="1:8" ht="38.25" customHeight="1">
      <c r="A61" s="732"/>
      <c r="B61" s="810"/>
      <c r="C61" s="791" t="s">
        <v>1829</v>
      </c>
      <c r="D61" s="791"/>
      <c r="E61" s="791"/>
      <c r="F61" s="791"/>
      <c r="G61" s="791"/>
      <c r="H61" s="792"/>
    </row>
    <row r="62" spans="1:8" ht="10.35" customHeight="1">
      <c r="A62" s="502"/>
      <c r="B62" s="502"/>
      <c r="C62" s="502"/>
      <c r="D62" s="502"/>
      <c r="E62" s="502"/>
      <c r="F62" s="502"/>
      <c r="G62" s="502"/>
      <c r="H62" s="502"/>
    </row>
    <row r="63" spans="1:8" ht="15" customHeight="1">
      <c r="A63" s="494" t="s">
        <v>375</v>
      </c>
      <c r="B63" s="494"/>
      <c r="C63" s="494"/>
      <c r="D63" s="494"/>
      <c r="E63" s="494"/>
      <c r="F63" s="494"/>
      <c r="G63" s="502"/>
      <c r="H63" s="502"/>
    </row>
    <row r="64" spans="1:8" ht="16.2">
      <c r="A64" s="807" t="s">
        <v>376</v>
      </c>
      <c r="B64" s="807"/>
      <c r="C64" s="807"/>
      <c r="D64" s="807"/>
      <c r="E64" s="807"/>
      <c r="F64" s="807"/>
      <c r="G64" s="251">
        <v>2</v>
      </c>
      <c r="H64" s="465" t="s">
        <v>435</v>
      </c>
    </row>
    <row r="65" spans="1:8" ht="16.2">
      <c r="A65" s="807" t="s">
        <v>378</v>
      </c>
      <c r="B65" s="807"/>
      <c r="C65" s="807"/>
      <c r="D65" s="807"/>
      <c r="E65" s="807"/>
      <c r="F65" s="807"/>
      <c r="G65" s="251">
        <v>1</v>
      </c>
      <c r="H65" s="465" t="s">
        <v>435</v>
      </c>
    </row>
    <row r="66" spans="1:8">
      <c r="A66" s="463"/>
      <c r="B66" s="463"/>
      <c r="C66" s="463"/>
      <c r="D66" s="463"/>
      <c r="E66" s="463"/>
      <c r="F66" s="463"/>
      <c r="G66" s="253"/>
      <c r="H66" s="465"/>
    </row>
    <row r="67" spans="1:8">
      <c r="A67" s="811" t="s">
        <v>379</v>
      </c>
      <c r="B67" s="811"/>
      <c r="C67" s="811"/>
      <c r="D67" s="811"/>
      <c r="E67" s="811"/>
      <c r="F67" s="811"/>
      <c r="G67" s="480"/>
      <c r="H67" s="253"/>
    </row>
    <row r="68" spans="1:8" ht="17.850000000000001" customHeight="1">
      <c r="A68" s="790" t="s">
        <v>380</v>
      </c>
      <c r="B68" s="790"/>
      <c r="C68" s="790"/>
      <c r="D68" s="790"/>
      <c r="E68" s="465">
        <f>SUM(E69:E74)</f>
        <v>40</v>
      </c>
      <c r="F68" s="465" t="s">
        <v>357</v>
      </c>
      <c r="G68" s="254">
        <f>E68/25</f>
        <v>1.6</v>
      </c>
      <c r="H68" s="465" t="s">
        <v>435</v>
      </c>
    </row>
    <row r="69" spans="1:8" ht="17.850000000000001" customHeight="1">
      <c r="A69" s="502" t="s">
        <v>12</v>
      </c>
      <c r="B69" s="807" t="s">
        <v>14</v>
      </c>
      <c r="C69" s="807"/>
      <c r="D69" s="807"/>
      <c r="E69" s="465">
        <v>15</v>
      </c>
      <c r="F69" s="465" t="s">
        <v>357</v>
      </c>
      <c r="G69" s="40"/>
      <c r="H69" s="471"/>
    </row>
    <row r="70" spans="1:8" ht="17.850000000000001" customHeight="1">
      <c r="A70" s="502"/>
      <c r="B70" s="807" t="s">
        <v>381</v>
      </c>
      <c r="C70" s="807"/>
      <c r="D70" s="807"/>
      <c r="E70" s="465">
        <v>20</v>
      </c>
      <c r="F70" s="465" t="s">
        <v>357</v>
      </c>
      <c r="G70" s="40"/>
      <c r="H70" s="471"/>
    </row>
    <row r="71" spans="1:8" ht="17.850000000000001" customHeight="1">
      <c r="A71" s="502"/>
      <c r="B71" s="807" t="s">
        <v>382</v>
      </c>
      <c r="C71" s="807"/>
      <c r="D71" s="807"/>
      <c r="E71" s="465">
        <v>3</v>
      </c>
      <c r="F71" s="465" t="s">
        <v>357</v>
      </c>
      <c r="G71" s="40"/>
      <c r="H71" s="471"/>
    </row>
    <row r="72" spans="1:8" ht="17.850000000000001" customHeight="1">
      <c r="A72" s="502"/>
      <c r="B72" s="807" t="s">
        <v>383</v>
      </c>
      <c r="C72" s="807"/>
      <c r="D72" s="807"/>
      <c r="E72" s="465">
        <v>0</v>
      </c>
      <c r="F72" s="465" t="s">
        <v>357</v>
      </c>
      <c r="G72" s="40"/>
      <c r="H72" s="471"/>
    </row>
    <row r="73" spans="1:8" ht="17.850000000000001" customHeight="1">
      <c r="A73" s="502"/>
      <c r="B73" s="807" t="s">
        <v>384</v>
      </c>
      <c r="C73" s="807"/>
      <c r="D73" s="807"/>
      <c r="E73" s="465">
        <v>0</v>
      </c>
      <c r="F73" s="465" t="s">
        <v>357</v>
      </c>
      <c r="G73" s="40"/>
      <c r="H73" s="471"/>
    </row>
    <row r="74" spans="1:8" ht="17.850000000000001" customHeight="1">
      <c r="A74" s="502"/>
      <c r="B74" s="807" t="s">
        <v>385</v>
      </c>
      <c r="C74" s="807"/>
      <c r="D74" s="807"/>
      <c r="E74" s="465">
        <v>2</v>
      </c>
      <c r="F74" s="465" t="s">
        <v>357</v>
      </c>
      <c r="G74" s="40"/>
      <c r="H74" s="471"/>
    </row>
    <row r="75" spans="1:8" ht="31.35" customHeight="1">
      <c r="A75" s="790" t="s">
        <v>386</v>
      </c>
      <c r="B75" s="790"/>
      <c r="C75" s="790"/>
      <c r="D75" s="790"/>
      <c r="E75" s="465">
        <v>0</v>
      </c>
      <c r="F75" s="465" t="s">
        <v>357</v>
      </c>
      <c r="G75" s="254">
        <v>0</v>
      </c>
      <c r="H75" s="465" t="s">
        <v>435</v>
      </c>
    </row>
    <row r="76" spans="1:8" ht="17.850000000000001" customHeight="1">
      <c r="A76" s="807" t="s">
        <v>387</v>
      </c>
      <c r="B76" s="807"/>
      <c r="C76" s="807"/>
      <c r="D76" s="807"/>
      <c r="E76" s="465">
        <f>G76*25</f>
        <v>35</v>
      </c>
      <c r="F76" s="465" t="s">
        <v>357</v>
      </c>
      <c r="G76" s="254">
        <f>D6-G75-G68</f>
        <v>1.4</v>
      </c>
      <c r="H76" s="465" t="s">
        <v>435</v>
      </c>
    </row>
    <row r="77" spans="1:8" ht="10.35" customHeight="1"/>
    <row r="80" spans="1:8">
      <c r="A80" s="206" t="s">
        <v>388</v>
      </c>
    </row>
    <row r="81" spans="1:8" ht="16.2">
      <c r="A81" s="730" t="s">
        <v>436</v>
      </c>
      <c r="B81" s="730"/>
      <c r="C81" s="730"/>
      <c r="D81" s="730"/>
      <c r="E81" s="730"/>
      <c r="F81" s="730"/>
      <c r="G81" s="730"/>
      <c r="H81" s="730"/>
    </row>
    <row r="82" spans="1:8">
      <c r="A82" s="206" t="s">
        <v>390</v>
      </c>
    </row>
    <row r="84" spans="1:8">
      <c r="A84" s="766" t="s">
        <v>391</v>
      </c>
      <c r="B84" s="766"/>
      <c r="C84" s="766"/>
      <c r="D84" s="766"/>
      <c r="E84" s="766"/>
      <c r="F84" s="766"/>
      <c r="G84" s="766"/>
      <c r="H84" s="766"/>
    </row>
    <row r="85" spans="1:8">
      <c r="A85" s="766"/>
      <c r="B85" s="766"/>
      <c r="C85" s="766"/>
      <c r="D85" s="766"/>
      <c r="E85" s="766"/>
      <c r="F85" s="766"/>
      <c r="G85" s="766"/>
      <c r="H85" s="766"/>
    </row>
    <row r="86" spans="1:8">
      <c r="A86" s="766"/>
      <c r="B86" s="766"/>
      <c r="C86" s="766"/>
      <c r="D86" s="766"/>
      <c r="E86" s="766"/>
      <c r="F86" s="766"/>
      <c r="G86" s="766"/>
      <c r="H86" s="766"/>
    </row>
  </sheetData>
  <mergeCells count="86">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A31:H31"/>
    <mergeCell ref="A21:D21"/>
    <mergeCell ref="A22:A23"/>
    <mergeCell ref="B22:F23"/>
    <mergeCell ref="G22:H22"/>
    <mergeCell ref="A24:H24"/>
    <mergeCell ref="B25:F25"/>
    <mergeCell ref="B26:F26"/>
    <mergeCell ref="A27:H27"/>
    <mergeCell ref="B28:F28"/>
    <mergeCell ref="B29:F29"/>
    <mergeCell ref="B30:F30"/>
    <mergeCell ref="A49:C49"/>
    <mergeCell ref="D49:H49"/>
    <mergeCell ref="B32:F32"/>
    <mergeCell ref="A35:F35"/>
    <mergeCell ref="A36:A41"/>
    <mergeCell ref="B36:H36"/>
    <mergeCell ref="B37:H37"/>
    <mergeCell ref="B38:H38"/>
    <mergeCell ref="B39:H39"/>
    <mergeCell ref="B40:H40"/>
    <mergeCell ref="B41:H41"/>
    <mergeCell ref="A45:A47"/>
    <mergeCell ref="B45:H45"/>
    <mergeCell ref="B46:H46"/>
    <mergeCell ref="B47:H47"/>
    <mergeCell ref="A48:C48"/>
    <mergeCell ref="D48:H48"/>
    <mergeCell ref="A42:C42"/>
    <mergeCell ref="D42:H42"/>
    <mergeCell ref="A43:C43"/>
    <mergeCell ref="D43:H43"/>
    <mergeCell ref="A44:F44"/>
    <mergeCell ref="A50:F50"/>
    <mergeCell ref="A53:C53"/>
    <mergeCell ref="D53:H53"/>
    <mergeCell ref="A54:C54"/>
    <mergeCell ref="D54:H54"/>
    <mergeCell ref="A51:A52"/>
    <mergeCell ref="B51:H51"/>
    <mergeCell ref="B52:H52"/>
    <mergeCell ref="A57:B59"/>
    <mergeCell ref="C57:H57"/>
    <mergeCell ref="C58:H58"/>
    <mergeCell ref="C59:H59"/>
    <mergeCell ref="B73:D73"/>
    <mergeCell ref="A60:B61"/>
    <mergeCell ref="C60:H60"/>
    <mergeCell ref="C61:H61"/>
    <mergeCell ref="A64:F64"/>
    <mergeCell ref="A65:F65"/>
    <mergeCell ref="A67:F67"/>
    <mergeCell ref="A68:D68"/>
    <mergeCell ref="B69:D69"/>
    <mergeCell ref="B70:D70"/>
    <mergeCell ref="B71:D71"/>
    <mergeCell ref="B72:D72"/>
    <mergeCell ref="B74:D74"/>
    <mergeCell ref="A75:D75"/>
    <mergeCell ref="A76:D76"/>
    <mergeCell ref="A81:H81"/>
    <mergeCell ref="A84:H86"/>
  </mergeCells>
  <pageMargins left="0.25" right="0.25" top="0.75" bottom="0.75" header="0.3" footer="0.3"/>
  <pageSetup paperSize="9" orientation="portrait" r:id="rId1"/>
  <rowBreaks count="1" manualBreakCount="1">
    <brk id="3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zoomScaleNormal="100" zoomScaleSheetLayoutView="148"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89</v>
      </c>
      <c r="B5" s="732"/>
      <c r="C5" s="732"/>
      <c r="D5" s="732"/>
      <c r="E5" s="732"/>
      <c r="F5" s="732"/>
      <c r="G5" s="732"/>
      <c r="H5" s="732"/>
    </row>
    <row r="6" spans="1:8" ht="17.399999999999999" customHeight="1">
      <c r="A6" s="780" t="s">
        <v>10</v>
      </c>
      <c r="B6" s="781"/>
      <c r="C6" s="781"/>
      <c r="D6" s="781">
        <v>4</v>
      </c>
      <c r="E6" s="781"/>
      <c r="F6" s="781"/>
      <c r="G6" s="781"/>
      <c r="H6" s="782"/>
    </row>
    <row r="7" spans="1:8" ht="17.399999999999999" customHeight="1">
      <c r="A7" s="780" t="s">
        <v>9</v>
      </c>
      <c r="B7" s="781"/>
      <c r="C7" s="781"/>
      <c r="D7" s="783" t="s">
        <v>1665</v>
      </c>
      <c r="E7" s="783"/>
      <c r="F7" s="783"/>
      <c r="G7" s="783"/>
      <c r="H7" s="784"/>
    </row>
    <row r="8" spans="1:8" ht="17.399999999999999" customHeight="1">
      <c r="A8" s="780" t="s">
        <v>13</v>
      </c>
      <c r="B8" s="781"/>
      <c r="C8" s="781"/>
      <c r="D8" s="785" t="s">
        <v>403</v>
      </c>
      <c r="E8" s="785"/>
      <c r="F8" s="785"/>
      <c r="G8" s="785"/>
      <c r="H8" s="786"/>
    </row>
    <row r="9" spans="1:8" ht="17.399999999999999" customHeight="1">
      <c r="A9" s="780" t="s">
        <v>330</v>
      </c>
      <c r="B9" s="781"/>
      <c r="C9" s="781"/>
      <c r="D9" s="785" t="s">
        <v>1875</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1529</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48.75" customHeight="1">
      <c r="A19" s="790" t="s">
        <v>337</v>
      </c>
      <c r="B19" s="790"/>
      <c r="C19" s="791" t="s">
        <v>554</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34.5"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33.75" customHeight="1">
      <c r="A25" s="467" t="s">
        <v>1833</v>
      </c>
      <c r="B25" s="791" t="s">
        <v>1834</v>
      </c>
      <c r="C25" s="791"/>
      <c r="D25" s="791"/>
      <c r="E25" s="791"/>
      <c r="F25" s="791"/>
      <c r="G25" s="468" t="s">
        <v>161</v>
      </c>
      <c r="H25" s="250" t="s">
        <v>154</v>
      </c>
    </row>
    <row r="26" spans="1:8" ht="29.25" customHeight="1">
      <c r="A26" s="467" t="s">
        <v>1835</v>
      </c>
      <c r="B26" s="791" t="s">
        <v>1836</v>
      </c>
      <c r="C26" s="791"/>
      <c r="D26" s="791"/>
      <c r="E26" s="791"/>
      <c r="F26" s="791"/>
      <c r="G26" s="468" t="s">
        <v>167</v>
      </c>
      <c r="H26" s="250" t="s">
        <v>154</v>
      </c>
    </row>
    <row r="27" spans="1:8" ht="17.850000000000001" customHeight="1">
      <c r="A27" s="751" t="s">
        <v>255</v>
      </c>
      <c r="B27" s="794"/>
      <c r="C27" s="794"/>
      <c r="D27" s="794"/>
      <c r="E27" s="794"/>
      <c r="F27" s="794"/>
      <c r="G27" s="794"/>
      <c r="H27" s="752"/>
    </row>
    <row r="28" spans="1:8" ht="39" customHeight="1">
      <c r="A28" s="467" t="s">
        <v>1837</v>
      </c>
      <c r="B28" s="791" t="s">
        <v>1838</v>
      </c>
      <c r="C28" s="791"/>
      <c r="D28" s="791"/>
      <c r="E28" s="791"/>
      <c r="F28" s="791"/>
      <c r="G28" s="468" t="s">
        <v>198</v>
      </c>
      <c r="H28" s="250" t="s">
        <v>154</v>
      </c>
    </row>
    <row r="29" spans="1:8" ht="76.5" customHeight="1">
      <c r="A29" s="467" t="s">
        <v>1839</v>
      </c>
      <c r="B29" s="791" t="s">
        <v>1840</v>
      </c>
      <c r="C29" s="791"/>
      <c r="D29" s="791"/>
      <c r="E29" s="791"/>
      <c r="F29" s="791"/>
      <c r="G29" s="468" t="s">
        <v>204</v>
      </c>
      <c r="H29" s="250" t="s">
        <v>154</v>
      </c>
    </row>
    <row r="30" spans="1:8" ht="17.850000000000001" customHeight="1">
      <c r="A30" s="751" t="s">
        <v>352</v>
      </c>
      <c r="B30" s="794"/>
      <c r="C30" s="794"/>
      <c r="D30" s="794"/>
      <c r="E30" s="794"/>
      <c r="F30" s="794"/>
      <c r="G30" s="794"/>
      <c r="H30" s="752"/>
    </row>
    <row r="31" spans="1:8" ht="52.5" customHeight="1">
      <c r="A31" s="467" t="s">
        <v>1841</v>
      </c>
      <c r="B31" s="791" t="s">
        <v>1842</v>
      </c>
      <c r="C31" s="791"/>
      <c r="D31" s="791"/>
      <c r="E31" s="791"/>
      <c r="F31" s="791"/>
      <c r="G31" s="468" t="s">
        <v>1843</v>
      </c>
      <c r="H31" s="250" t="s">
        <v>154</v>
      </c>
    </row>
    <row r="32" spans="1:8" ht="10.35" customHeight="1">
      <c r="A32" s="502"/>
      <c r="B32" s="502"/>
      <c r="C32" s="502"/>
      <c r="D32" s="502"/>
      <c r="E32" s="502"/>
      <c r="F32" s="502"/>
      <c r="G32" s="502"/>
      <c r="H32" s="502"/>
    </row>
    <row r="33" spans="1:8" ht="15" customHeight="1">
      <c r="A33" s="494" t="s">
        <v>355</v>
      </c>
      <c r="B33" s="502"/>
      <c r="C33" s="502"/>
      <c r="D33" s="502"/>
      <c r="E33" s="502"/>
      <c r="F33" s="502"/>
      <c r="G33" s="502"/>
      <c r="H33" s="502"/>
    </row>
    <row r="34" spans="1:8" s="334" customFormat="1" ht="17.850000000000001" customHeight="1">
      <c r="A34" s="795" t="s">
        <v>356</v>
      </c>
      <c r="B34" s="795"/>
      <c r="C34" s="795"/>
      <c r="D34" s="795"/>
      <c r="E34" s="795"/>
      <c r="F34" s="795"/>
      <c r="G34" s="242">
        <v>15</v>
      </c>
      <c r="H34" s="464" t="s">
        <v>357</v>
      </c>
    </row>
    <row r="35" spans="1:8" ht="20.100000000000001" customHeight="1">
      <c r="A35" s="796" t="s">
        <v>358</v>
      </c>
      <c r="B35" s="781" t="s">
        <v>1844</v>
      </c>
      <c r="C35" s="781"/>
      <c r="D35" s="781"/>
      <c r="E35" s="781"/>
      <c r="F35" s="781"/>
      <c r="G35" s="781"/>
      <c r="H35" s="782"/>
    </row>
    <row r="36" spans="1:8" ht="20.100000000000001" customHeight="1">
      <c r="A36" s="754"/>
      <c r="B36" s="791" t="s">
        <v>1845</v>
      </c>
      <c r="C36" s="791"/>
      <c r="D36" s="791"/>
      <c r="E36" s="791"/>
      <c r="F36" s="791"/>
      <c r="G36" s="791"/>
      <c r="H36" s="792"/>
    </row>
    <row r="37" spans="1:8" ht="20.100000000000001" customHeight="1">
      <c r="A37" s="754"/>
      <c r="B37" s="791" t="s">
        <v>1846</v>
      </c>
      <c r="C37" s="791"/>
      <c r="D37" s="791"/>
      <c r="E37" s="791"/>
      <c r="F37" s="791"/>
      <c r="G37" s="791"/>
      <c r="H37" s="792"/>
    </row>
    <row r="38" spans="1:8" ht="20.100000000000001" customHeight="1">
      <c r="A38" s="754"/>
      <c r="B38" s="791" t="s">
        <v>1847</v>
      </c>
      <c r="C38" s="791"/>
      <c r="D38" s="791"/>
      <c r="E38" s="791"/>
      <c r="F38" s="791"/>
      <c r="G38" s="791"/>
      <c r="H38" s="792"/>
    </row>
    <row r="39" spans="1:8" ht="20.100000000000001" customHeight="1">
      <c r="A39" s="754"/>
      <c r="B39" s="791" t="s">
        <v>1848</v>
      </c>
      <c r="C39" s="791"/>
      <c r="D39" s="791"/>
      <c r="E39" s="791"/>
      <c r="F39" s="791"/>
      <c r="G39" s="791"/>
      <c r="H39" s="792"/>
    </row>
    <row r="40" spans="1:8" ht="20.100000000000001" customHeight="1">
      <c r="A40" s="754"/>
      <c r="B40" s="791" t="s">
        <v>1849</v>
      </c>
      <c r="C40" s="791"/>
      <c r="D40" s="791"/>
      <c r="E40" s="791"/>
      <c r="F40" s="791"/>
      <c r="G40" s="791"/>
      <c r="H40" s="792"/>
    </row>
    <row r="41" spans="1:8" ht="20.100000000000001" customHeight="1">
      <c r="A41" s="754"/>
      <c r="B41" s="792" t="s">
        <v>1850</v>
      </c>
      <c r="C41" s="790"/>
      <c r="D41" s="790"/>
      <c r="E41" s="790"/>
      <c r="F41" s="790"/>
      <c r="G41" s="790"/>
      <c r="H41" s="790"/>
    </row>
    <row r="42" spans="1:8" ht="20.100000000000001" customHeight="1">
      <c r="A42" s="754"/>
      <c r="B42" s="792" t="s">
        <v>1851</v>
      </c>
      <c r="C42" s="790"/>
      <c r="D42" s="790"/>
      <c r="E42" s="790"/>
      <c r="F42" s="790"/>
      <c r="G42" s="790"/>
      <c r="H42" s="790"/>
    </row>
    <row r="43" spans="1:8" ht="20.100000000000001" customHeight="1">
      <c r="A43" s="754"/>
      <c r="B43" s="792" t="s">
        <v>1852</v>
      </c>
      <c r="C43" s="790"/>
      <c r="D43" s="790"/>
      <c r="E43" s="790"/>
      <c r="F43" s="790"/>
      <c r="G43" s="790"/>
      <c r="H43" s="790"/>
    </row>
    <row r="44" spans="1:8" ht="20.100000000000001" customHeight="1">
      <c r="A44" s="755"/>
      <c r="B44" s="791" t="s">
        <v>1853</v>
      </c>
      <c r="C44" s="791"/>
      <c r="D44" s="791"/>
      <c r="E44" s="791"/>
      <c r="F44" s="791"/>
      <c r="G44" s="791"/>
      <c r="H44" s="792"/>
    </row>
    <row r="45" spans="1:8" ht="19.5" customHeight="1">
      <c r="A45" s="797" t="s">
        <v>366</v>
      </c>
      <c r="B45" s="785"/>
      <c r="C45" s="785"/>
      <c r="D45" s="785" t="s">
        <v>1854</v>
      </c>
      <c r="E45" s="785"/>
      <c r="F45" s="785"/>
      <c r="G45" s="785"/>
      <c r="H45" s="786"/>
    </row>
    <row r="46" spans="1:8" ht="42.75" customHeight="1">
      <c r="A46" s="798" t="s">
        <v>367</v>
      </c>
      <c r="B46" s="783"/>
      <c r="C46" s="783"/>
      <c r="D46" s="783" t="s">
        <v>1855</v>
      </c>
      <c r="E46" s="783"/>
      <c r="F46" s="783"/>
      <c r="G46" s="783"/>
      <c r="H46" s="784"/>
    </row>
    <row r="47" spans="1:8" s="334" customFormat="1" ht="17.850000000000001" customHeight="1">
      <c r="A47" s="795" t="s">
        <v>368</v>
      </c>
      <c r="B47" s="795"/>
      <c r="C47" s="795"/>
      <c r="D47" s="795"/>
      <c r="E47" s="795"/>
      <c r="F47" s="795"/>
      <c r="G47" s="242">
        <v>15</v>
      </c>
      <c r="H47" s="464" t="s">
        <v>357</v>
      </c>
    </row>
    <row r="48" spans="1:8" ht="20.100000000000001" customHeight="1">
      <c r="A48" s="796" t="s">
        <v>358</v>
      </c>
      <c r="B48" s="799" t="s">
        <v>1856</v>
      </c>
      <c r="C48" s="799"/>
      <c r="D48" s="799"/>
      <c r="E48" s="799"/>
      <c r="F48" s="799"/>
      <c r="G48" s="799"/>
      <c r="H48" s="800"/>
    </row>
    <row r="49" spans="1:8" ht="20.100000000000001" customHeight="1">
      <c r="A49" s="754"/>
      <c r="B49" s="784" t="s">
        <v>1857</v>
      </c>
      <c r="C49" s="801"/>
      <c r="D49" s="801"/>
      <c r="E49" s="801"/>
      <c r="F49" s="801"/>
      <c r="G49" s="801"/>
      <c r="H49" s="801"/>
    </row>
    <row r="50" spans="1:8" ht="20.100000000000001" customHeight="1">
      <c r="A50" s="754"/>
      <c r="B50" s="784" t="s">
        <v>1858</v>
      </c>
      <c r="C50" s="801"/>
      <c r="D50" s="801"/>
      <c r="E50" s="801"/>
      <c r="F50" s="801"/>
      <c r="G50" s="801"/>
      <c r="H50" s="801"/>
    </row>
    <row r="51" spans="1:8" ht="20.100000000000001" customHeight="1">
      <c r="A51" s="754"/>
      <c r="B51" s="783" t="s">
        <v>1859</v>
      </c>
      <c r="C51" s="783"/>
      <c r="D51" s="783"/>
      <c r="E51" s="783"/>
      <c r="F51" s="783"/>
      <c r="G51" s="783"/>
      <c r="H51" s="784"/>
    </row>
    <row r="52" spans="1:8" ht="20.100000000000001" customHeight="1">
      <c r="A52" s="755"/>
      <c r="B52" s="759" t="s">
        <v>1860</v>
      </c>
      <c r="C52" s="759"/>
      <c r="D52" s="759"/>
      <c r="E52" s="759"/>
      <c r="F52" s="759"/>
      <c r="G52" s="759"/>
      <c r="H52" s="760"/>
    </row>
    <row r="53" spans="1:8" ht="23.1" customHeight="1">
      <c r="A53" s="797" t="s">
        <v>366</v>
      </c>
      <c r="B53" s="785"/>
      <c r="C53" s="785"/>
      <c r="D53" s="785" t="s">
        <v>1861</v>
      </c>
      <c r="E53" s="785"/>
      <c r="F53" s="785"/>
      <c r="G53" s="785"/>
      <c r="H53" s="786"/>
    </row>
    <row r="54" spans="1:8" ht="40.5" customHeight="1">
      <c r="A54" s="798" t="s">
        <v>367</v>
      </c>
      <c r="B54" s="783"/>
      <c r="C54" s="783"/>
      <c r="D54" s="783" t="s">
        <v>1862</v>
      </c>
      <c r="E54" s="783"/>
      <c r="F54" s="783"/>
      <c r="G54" s="783"/>
      <c r="H54" s="784"/>
    </row>
    <row r="55" spans="1:8" s="334" customFormat="1" ht="17.850000000000001" customHeight="1">
      <c r="A55" s="795" t="s">
        <v>613</v>
      </c>
      <c r="B55" s="795"/>
      <c r="C55" s="795"/>
      <c r="D55" s="795"/>
      <c r="E55" s="795"/>
      <c r="F55" s="795"/>
      <c r="G55" s="242">
        <v>15</v>
      </c>
      <c r="H55" s="464" t="s">
        <v>357</v>
      </c>
    </row>
    <row r="56" spans="1:8" ht="20.100000000000001" customHeight="1">
      <c r="A56" s="796" t="s">
        <v>358</v>
      </c>
      <c r="B56" s="792" t="s">
        <v>1863</v>
      </c>
      <c r="C56" s="790"/>
      <c r="D56" s="790"/>
      <c r="E56" s="790"/>
      <c r="F56" s="790"/>
      <c r="G56" s="790"/>
      <c r="H56" s="790"/>
    </row>
    <row r="57" spans="1:8" ht="20.100000000000001" customHeight="1">
      <c r="A57" s="754"/>
      <c r="B57" s="792" t="s">
        <v>1864</v>
      </c>
      <c r="C57" s="790"/>
      <c r="D57" s="790"/>
      <c r="E57" s="790"/>
      <c r="F57" s="790"/>
      <c r="G57" s="790"/>
      <c r="H57" s="790"/>
    </row>
    <row r="58" spans="1:8" ht="20.100000000000001" customHeight="1">
      <c r="A58" s="754"/>
      <c r="B58" s="792" t="s">
        <v>1851</v>
      </c>
      <c r="C58" s="790"/>
      <c r="D58" s="790"/>
      <c r="E58" s="790"/>
      <c r="F58" s="790"/>
      <c r="G58" s="790"/>
      <c r="H58" s="790"/>
    </row>
    <row r="59" spans="1:8" ht="20.100000000000001" customHeight="1">
      <c r="A59" s="754"/>
      <c r="B59" s="792" t="s">
        <v>1865</v>
      </c>
      <c r="C59" s="790"/>
      <c r="D59" s="790"/>
      <c r="E59" s="790"/>
      <c r="F59" s="790"/>
      <c r="G59" s="790"/>
      <c r="H59" s="790"/>
    </row>
    <row r="60" spans="1:8" ht="20.100000000000001" customHeight="1">
      <c r="A60" s="754"/>
      <c r="B60" s="792" t="s">
        <v>1866</v>
      </c>
      <c r="C60" s="790"/>
      <c r="D60" s="790"/>
      <c r="E60" s="790"/>
      <c r="F60" s="790"/>
      <c r="G60" s="790"/>
      <c r="H60" s="790"/>
    </row>
    <row r="61" spans="1:8" ht="20.100000000000001" customHeight="1">
      <c r="A61" s="754"/>
      <c r="B61" s="792" t="s">
        <v>1867</v>
      </c>
      <c r="C61" s="790"/>
      <c r="D61" s="790"/>
      <c r="E61" s="790"/>
      <c r="F61" s="790"/>
      <c r="G61" s="790"/>
      <c r="H61" s="790"/>
    </row>
    <row r="62" spans="1:8" ht="20.100000000000001" customHeight="1">
      <c r="A62" s="754"/>
      <c r="B62" s="792" t="s">
        <v>1868</v>
      </c>
      <c r="C62" s="790"/>
      <c r="D62" s="790"/>
      <c r="E62" s="790"/>
      <c r="F62" s="790"/>
      <c r="G62" s="790"/>
      <c r="H62" s="790"/>
    </row>
    <row r="63" spans="1:8" ht="22.5" customHeight="1">
      <c r="A63" s="797" t="s">
        <v>366</v>
      </c>
      <c r="B63" s="785"/>
      <c r="C63" s="785"/>
      <c r="D63" s="785" t="s">
        <v>1869</v>
      </c>
      <c r="E63" s="785"/>
      <c r="F63" s="785"/>
      <c r="G63" s="785"/>
      <c r="H63" s="786"/>
    </row>
    <row r="64" spans="1:8" ht="34.5" customHeight="1">
      <c r="A64" s="798" t="s">
        <v>367</v>
      </c>
      <c r="B64" s="783"/>
      <c r="C64" s="783"/>
      <c r="D64" s="792" t="s">
        <v>1870</v>
      </c>
      <c r="E64" s="790"/>
      <c r="F64" s="790"/>
      <c r="G64" s="790"/>
      <c r="H64" s="790"/>
    </row>
    <row r="65" spans="1:8" ht="10.35" customHeight="1">
      <c r="A65" s="502"/>
      <c r="B65" s="502"/>
      <c r="C65" s="502"/>
      <c r="D65" s="502"/>
      <c r="E65" s="502"/>
      <c r="F65" s="502"/>
      <c r="G65" s="502"/>
      <c r="H65" s="502"/>
    </row>
    <row r="66" spans="1:8" ht="15" customHeight="1">
      <c r="A66" s="494" t="s">
        <v>369</v>
      </c>
      <c r="B66" s="502"/>
      <c r="C66" s="502"/>
      <c r="D66" s="502"/>
      <c r="E66" s="502"/>
      <c r="F66" s="502"/>
      <c r="G66" s="502"/>
      <c r="H66" s="502"/>
    </row>
    <row r="67" spans="1:8" ht="34.5" customHeight="1">
      <c r="A67" s="807" t="s">
        <v>370</v>
      </c>
      <c r="B67" s="780"/>
      <c r="C67" s="792" t="s">
        <v>1871</v>
      </c>
      <c r="D67" s="790"/>
      <c r="E67" s="790"/>
      <c r="F67" s="790"/>
      <c r="G67" s="790"/>
      <c r="H67" s="790"/>
    </row>
    <row r="68" spans="1:8" ht="27" customHeight="1">
      <c r="A68" s="807"/>
      <c r="B68" s="780"/>
      <c r="C68" s="791" t="s">
        <v>1872</v>
      </c>
      <c r="D68" s="791"/>
      <c r="E68" s="791"/>
      <c r="F68" s="791"/>
      <c r="G68" s="791"/>
      <c r="H68" s="792"/>
    </row>
    <row r="69" spans="1:8" ht="53.25" customHeight="1">
      <c r="A69" s="808" t="s">
        <v>373</v>
      </c>
      <c r="B69" s="809"/>
      <c r="C69" s="791" t="s">
        <v>1873</v>
      </c>
      <c r="D69" s="791"/>
      <c r="E69" s="791"/>
      <c r="F69" s="791"/>
      <c r="G69" s="791"/>
      <c r="H69" s="792"/>
    </row>
    <row r="70" spans="1:8" ht="37.5" customHeight="1">
      <c r="A70" s="732"/>
      <c r="B70" s="810"/>
      <c r="C70" s="791" t="s">
        <v>1874</v>
      </c>
      <c r="D70" s="791"/>
      <c r="E70" s="791"/>
      <c r="F70" s="791"/>
      <c r="G70" s="791"/>
      <c r="H70" s="792"/>
    </row>
    <row r="71" spans="1:8" ht="10.35" customHeight="1">
      <c r="A71" s="502"/>
      <c r="B71" s="502"/>
      <c r="C71" s="502"/>
      <c r="D71" s="502"/>
      <c r="E71" s="502"/>
      <c r="F71" s="502"/>
      <c r="G71" s="502"/>
      <c r="H71" s="502"/>
    </row>
    <row r="72" spans="1:8" ht="15" customHeight="1">
      <c r="A72" s="494" t="s">
        <v>375</v>
      </c>
      <c r="B72" s="494"/>
      <c r="C72" s="494"/>
      <c r="D72" s="494"/>
      <c r="E72" s="494"/>
      <c r="F72" s="494"/>
      <c r="G72" s="502"/>
      <c r="H72" s="502"/>
    </row>
    <row r="73" spans="1:8" ht="16.2">
      <c r="A73" s="807" t="s">
        <v>376</v>
      </c>
      <c r="B73" s="807"/>
      <c r="C73" s="807"/>
      <c r="D73" s="807"/>
      <c r="E73" s="807"/>
      <c r="F73" s="807"/>
      <c r="G73" s="251">
        <v>4</v>
      </c>
      <c r="H73" s="465" t="s">
        <v>435</v>
      </c>
    </row>
    <row r="74" spans="1:8" ht="16.2">
      <c r="A74" s="807" t="s">
        <v>378</v>
      </c>
      <c r="B74" s="807"/>
      <c r="C74" s="807"/>
      <c r="D74" s="807"/>
      <c r="E74" s="807"/>
      <c r="F74" s="807"/>
      <c r="G74" s="251">
        <v>0</v>
      </c>
      <c r="H74" s="465" t="s">
        <v>435</v>
      </c>
    </row>
    <row r="75" spans="1:8">
      <c r="A75" s="463"/>
      <c r="B75" s="463"/>
      <c r="C75" s="463"/>
      <c r="D75" s="463"/>
      <c r="E75" s="463"/>
      <c r="F75" s="463"/>
      <c r="G75" s="253"/>
      <c r="H75" s="465"/>
    </row>
    <row r="76" spans="1:8">
      <c r="A76" s="811" t="s">
        <v>379</v>
      </c>
      <c r="B76" s="811"/>
      <c r="C76" s="811"/>
      <c r="D76" s="811"/>
      <c r="E76" s="811"/>
      <c r="F76" s="811"/>
      <c r="G76" s="480"/>
      <c r="H76" s="253"/>
    </row>
    <row r="77" spans="1:8" ht="17.850000000000001" customHeight="1">
      <c r="A77" s="790" t="s">
        <v>380</v>
      </c>
      <c r="B77" s="790"/>
      <c r="C77" s="790"/>
      <c r="D77" s="790"/>
      <c r="E77" s="465">
        <f>SUM(E78:E83)</f>
        <v>49</v>
      </c>
      <c r="F77" s="465" t="s">
        <v>357</v>
      </c>
      <c r="G77" s="254">
        <f>E77/25</f>
        <v>1.96</v>
      </c>
      <c r="H77" s="465" t="s">
        <v>435</v>
      </c>
    </row>
    <row r="78" spans="1:8" ht="17.850000000000001" customHeight="1">
      <c r="A78" s="502" t="s">
        <v>12</v>
      </c>
      <c r="B78" s="807" t="s">
        <v>14</v>
      </c>
      <c r="C78" s="807"/>
      <c r="D78" s="807"/>
      <c r="E78" s="465">
        <v>15</v>
      </c>
      <c r="F78" s="465" t="s">
        <v>357</v>
      </c>
      <c r="G78" s="40"/>
      <c r="H78" s="471"/>
    </row>
    <row r="79" spans="1:8" ht="17.850000000000001" customHeight="1">
      <c r="A79" s="502"/>
      <c r="B79" s="807" t="s">
        <v>381</v>
      </c>
      <c r="C79" s="807"/>
      <c r="D79" s="807"/>
      <c r="E79" s="465">
        <v>30</v>
      </c>
      <c r="F79" s="465" t="s">
        <v>357</v>
      </c>
      <c r="G79" s="40"/>
      <c r="H79" s="471"/>
    </row>
    <row r="80" spans="1:8" ht="17.850000000000001" customHeight="1">
      <c r="A80" s="502"/>
      <c r="B80" s="807" t="s">
        <v>382</v>
      </c>
      <c r="C80" s="807"/>
      <c r="D80" s="807"/>
      <c r="E80" s="465">
        <v>2</v>
      </c>
      <c r="F80" s="465" t="s">
        <v>357</v>
      </c>
      <c r="G80" s="40"/>
      <c r="H80" s="471"/>
    </row>
    <row r="81" spans="1:8" ht="17.850000000000001" customHeight="1">
      <c r="A81" s="502"/>
      <c r="B81" s="807" t="s">
        <v>383</v>
      </c>
      <c r="C81" s="807"/>
      <c r="D81" s="807"/>
      <c r="E81" s="465">
        <v>0</v>
      </c>
      <c r="F81" s="465" t="s">
        <v>357</v>
      </c>
      <c r="G81" s="40"/>
      <c r="H81" s="471"/>
    </row>
    <row r="82" spans="1:8" ht="17.850000000000001" customHeight="1">
      <c r="A82" s="502"/>
      <c r="B82" s="807" t="s">
        <v>384</v>
      </c>
      <c r="C82" s="807"/>
      <c r="D82" s="807"/>
      <c r="E82" s="465">
        <v>0</v>
      </c>
      <c r="F82" s="465" t="s">
        <v>357</v>
      </c>
      <c r="G82" s="40"/>
      <c r="H82" s="471"/>
    </row>
    <row r="83" spans="1:8" ht="17.850000000000001" customHeight="1">
      <c r="A83" s="502"/>
      <c r="B83" s="807" t="s">
        <v>385</v>
      </c>
      <c r="C83" s="807"/>
      <c r="D83" s="807"/>
      <c r="E83" s="465">
        <v>2</v>
      </c>
      <c r="F83" s="465" t="s">
        <v>357</v>
      </c>
      <c r="G83" s="40"/>
      <c r="H83" s="471"/>
    </row>
    <row r="84" spans="1:8" ht="31.35" customHeight="1">
      <c r="A84" s="790" t="s">
        <v>386</v>
      </c>
      <c r="B84" s="790"/>
      <c r="C84" s="790"/>
      <c r="D84" s="790"/>
      <c r="E84" s="465">
        <v>0</v>
      </c>
      <c r="F84" s="465" t="s">
        <v>357</v>
      </c>
      <c r="G84" s="254">
        <v>0</v>
      </c>
      <c r="H84" s="465" t="s">
        <v>435</v>
      </c>
    </row>
    <row r="85" spans="1:8" ht="17.850000000000001" customHeight="1">
      <c r="A85" s="807" t="s">
        <v>387</v>
      </c>
      <c r="B85" s="807"/>
      <c r="C85" s="807"/>
      <c r="D85" s="807"/>
      <c r="E85" s="465">
        <f>G85*25</f>
        <v>51</v>
      </c>
      <c r="F85" s="465" t="s">
        <v>357</v>
      </c>
      <c r="G85" s="254">
        <f>D6-G84-G77</f>
        <v>2.04</v>
      </c>
      <c r="H85" s="465" t="s">
        <v>435</v>
      </c>
    </row>
    <row r="86" spans="1:8" ht="10.35" customHeight="1"/>
    <row r="89" spans="1:8">
      <c r="A89" s="206" t="s">
        <v>388</v>
      </c>
    </row>
    <row r="90" spans="1:8" ht="16.2">
      <c r="A90" s="730" t="s">
        <v>436</v>
      </c>
      <c r="B90" s="730"/>
      <c r="C90" s="730"/>
      <c r="D90" s="730"/>
      <c r="E90" s="730"/>
      <c r="F90" s="730"/>
      <c r="G90" s="730"/>
      <c r="H90" s="730"/>
    </row>
    <row r="91" spans="1:8">
      <c r="A91" s="206" t="s">
        <v>390</v>
      </c>
    </row>
    <row r="93" spans="1:8">
      <c r="A93" s="766" t="s">
        <v>391</v>
      </c>
      <c r="B93" s="766"/>
      <c r="C93" s="766"/>
      <c r="D93" s="766"/>
      <c r="E93" s="766"/>
      <c r="F93" s="766"/>
      <c r="G93" s="766"/>
      <c r="H93" s="766"/>
    </row>
    <row r="94" spans="1:8">
      <c r="A94" s="766"/>
      <c r="B94" s="766"/>
      <c r="C94" s="766"/>
      <c r="D94" s="766"/>
      <c r="E94" s="766"/>
      <c r="F94" s="766"/>
      <c r="G94" s="766"/>
      <c r="H94" s="766"/>
    </row>
    <row r="95" spans="1:8">
      <c r="A95" s="766"/>
      <c r="B95" s="766"/>
      <c r="C95" s="766"/>
      <c r="D95" s="766"/>
      <c r="E95" s="766"/>
      <c r="F95" s="766"/>
      <c r="G95" s="766"/>
      <c r="H95" s="766"/>
    </row>
  </sheetData>
  <mergeCells count="95">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34:F34"/>
    <mergeCell ref="A35:A44"/>
    <mergeCell ref="B35:H35"/>
    <mergeCell ref="B36:H36"/>
    <mergeCell ref="B37:H37"/>
    <mergeCell ref="B38:H38"/>
    <mergeCell ref="B39:H39"/>
    <mergeCell ref="B40:H40"/>
    <mergeCell ref="B41:H41"/>
    <mergeCell ref="B42:H42"/>
    <mergeCell ref="B43:H43"/>
    <mergeCell ref="B44:H44"/>
    <mergeCell ref="A45:C45"/>
    <mergeCell ref="D45:H45"/>
    <mergeCell ref="A46:C46"/>
    <mergeCell ref="D46:H46"/>
    <mergeCell ref="A47:F47"/>
    <mergeCell ref="A48:A52"/>
    <mergeCell ref="B48:H48"/>
    <mergeCell ref="B49:H49"/>
    <mergeCell ref="B50:H50"/>
    <mergeCell ref="B51:H51"/>
    <mergeCell ref="B52:H52"/>
    <mergeCell ref="A56:A62"/>
    <mergeCell ref="B56:H56"/>
    <mergeCell ref="B57:H57"/>
    <mergeCell ref="B58:H58"/>
    <mergeCell ref="B59:H59"/>
    <mergeCell ref="B60:H60"/>
    <mergeCell ref="B61:H61"/>
    <mergeCell ref="B62:H62"/>
    <mergeCell ref="A53:C53"/>
    <mergeCell ref="D53:H53"/>
    <mergeCell ref="A54:C54"/>
    <mergeCell ref="D54:H54"/>
    <mergeCell ref="A55:F55"/>
    <mergeCell ref="D63:H63"/>
    <mergeCell ref="B79:D79"/>
    <mergeCell ref="A67:B68"/>
    <mergeCell ref="C67:H67"/>
    <mergeCell ref="C68:H68"/>
    <mergeCell ref="A69:B70"/>
    <mergeCell ref="C69:H69"/>
    <mergeCell ref="C70:H70"/>
    <mergeCell ref="A73:F73"/>
    <mergeCell ref="A74:F74"/>
    <mergeCell ref="A76:F76"/>
    <mergeCell ref="A77:D77"/>
    <mergeCell ref="B78:D78"/>
    <mergeCell ref="A64:C64"/>
    <mergeCell ref="D64:H64"/>
    <mergeCell ref="A63:C63"/>
    <mergeCell ref="A90:H90"/>
    <mergeCell ref="A93:H95"/>
    <mergeCell ref="B80:D80"/>
    <mergeCell ref="B81:D81"/>
    <mergeCell ref="B82:D82"/>
    <mergeCell ref="B83:D83"/>
    <mergeCell ref="A84:D84"/>
    <mergeCell ref="A85:D85"/>
  </mergeCells>
  <pageMargins left="0.25" right="0.25"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3"/>
  <sheetViews>
    <sheetView zoomScaleNormal="100" zoomScaleSheetLayoutView="148" workbookViewId="0"/>
  </sheetViews>
  <sheetFormatPr defaultColWidth="8.88671875" defaultRowHeight="13.8"/>
  <cols>
    <col min="1" max="2" width="10.88671875" style="206" customWidth="1"/>
    <col min="3" max="6" width="8.88671875" style="206"/>
    <col min="7" max="7" width="12.5546875" style="206" customWidth="1"/>
    <col min="8" max="8" width="10.88671875" style="206" customWidth="1"/>
    <col min="9" max="9" width="9.109375" style="206" customWidth="1"/>
    <col min="10" max="16384" width="8.88671875" style="206"/>
  </cols>
  <sheetData>
    <row r="2" spans="1:9">
      <c r="A2" s="731" t="s">
        <v>326</v>
      </c>
      <c r="B2" s="731"/>
      <c r="C2" s="731"/>
      <c r="D2" s="731"/>
      <c r="E2" s="731"/>
      <c r="F2" s="731"/>
      <c r="G2" s="731"/>
      <c r="H2" s="731"/>
      <c r="I2" s="731"/>
    </row>
    <row r="4" spans="1:9" s="334" customFormat="1">
      <c r="A4" s="334" t="s">
        <v>327</v>
      </c>
    </row>
    <row r="5" spans="1:9" ht="21.6" customHeight="1">
      <c r="A5" s="732" t="s">
        <v>90</v>
      </c>
      <c r="B5" s="732"/>
      <c r="C5" s="732"/>
      <c r="D5" s="732"/>
      <c r="E5" s="732"/>
      <c r="F5" s="732"/>
      <c r="G5" s="732"/>
      <c r="H5" s="732"/>
      <c r="I5" s="732"/>
    </row>
    <row r="6" spans="1:9" ht="17.399999999999999" customHeight="1">
      <c r="A6" s="780" t="s">
        <v>10</v>
      </c>
      <c r="B6" s="781"/>
      <c r="C6" s="781"/>
      <c r="D6" s="782">
        <v>3</v>
      </c>
      <c r="E6" s="782"/>
      <c r="F6" s="782"/>
      <c r="G6" s="782"/>
      <c r="H6" s="782"/>
      <c r="I6" s="782"/>
    </row>
    <row r="7" spans="1:9" ht="17.399999999999999" customHeight="1">
      <c r="A7" s="780" t="s">
        <v>9</v>
      </c>
      <c r="B7" s="781"/>
      <c r="C7" s="781"/>
      <c r="D7" s="782" t="s">
        <v>1665</v>
      </c>
      <c r="E7" s="782"/>
      <c r="F7" s="782"/>
      <c r="G7" s="782"/>
      <c r="H7" s="782"/>
      <c r="I7" s="782"/>
    </row>
    <row r="8" spans="1:9" ht="17.399999999999999" customHeight="1">
      <c r="A8" s="780" t="s">
        <v>13</v>
      </c>
      <c r="B8" s="781"/>
      <c r="C8" s="781"/>
      <c r="D8" s="782" t="s">
        <v>329</v>
      </c>
      <c r="E8" s="807"/>
      <c r="F8" s="807"/>
      <c r="G8" s="807"/>
      <c r="H8" s="807"/>
      <c r="I8" s="807"/>
    </row>
    <row r="9" spans="1:9" ht="17.399999999999999" customHeight="1">
      <c r="A9" s="780" t="s">
        <v>330</v>
      </c>
      <c r="B9" s="781"/>
      <c r="C9" s="781"/>
      <c r="D9" s="785" t="s">
        <v>1876</v>
      </c>
      <c r="E9" s="785"/>
      <c r="F9" s="785"/>
      <c r="G9" s="785"/>
      <c r="H9" s="785"/>
      <c r="I9" s="786"/>
    </row>
    <row r="11" spans="1:9">
      <c r="A11" s="740" t="s">
        <v>138</v>
      </c>
      <c r="B11" s="740"/>
      <c r="C11" s="740"/>
      <c r="D11" s="740"/>
      <c r="E11" s="740"/>
      <c r="F11" s="740"/>
      <c r="G11" s="740"/>
      <c r="H11" s="740"/>
      <c r="I11" s="740"/>
    </row>
    <row r="12" spans="1:9">
      <c r="A12" s="779" t="s">
        <v>2916</v>
      </c>
      <c r="B12" s="779"/>
      <c r="C12" s="779"/>
      <c r="D12" s="779"/>
      <c r="E12" s="779"/>
      <c r="F12" s="779"/>
      <c r="G12" s="779"/>
      <c r="H12" s="779"/>
      <c r="I12" s="779"/>
    </row>
    <row r="13" spans="1:9" ht="17.399999999999999" customHeight="1">
      <c r="A13" s="780" t="s">
        <v>277</v>
      </c>
      <c r="B13" s="781"/>
      <c r="C13" s="781"/>
      <c r="D13" s="781"/>
      <c r="E13" s="781"/>
      <c r="F13" s="781" t="s">
        <v>139</v>
      </c>
      <c r="G13" s="781"/>
      <c r="H13" s="781"/>
      <c r="I13" s="782"/>
    </row>
    <row r="14" spans="1:9" ht="17.399999999999999" customHeight="1">
      <c r="A14" s="780" t="s">
        <v>332</v>
      </c>
      <c r="B14" s="781"/>
      <c r="C14" s="781"/>
      <c r="D14" s="781"/>
      <c r="E14" s="781"/>
      <c r="F14" s="781" t="s">
        <v>333</v>
      </c>
      <c r="G14" s="781"/>
      <c r="H14" s="781"/>
      <c r="I14" s="782"/>
    </row>
    <row r="15" spans="1:9" ht="17.399999999999999" customHeight="1">
      <c r="A15" s="780" t="s">
        <v>334</v>
      </c>
      <c r="B15" s="781"/>
      <c r="C15" s="781"/>
      <c r="D15" s="781"/>
      <c r="E15" s="781"/>
      <c r="F15" s="781">
        <v>5</v>
      </c>
      <c r="G15" s="781"/>
      <c r="H15" s="781"/>
      <c r="I15" s="782"/>
    </row>
    <row r="16" spans="1:9" ht="17.399999999999999" customHeight="1">
      <c r="A16" s="780" t="s">
        <v>282</v>
      </c>
      <c r="B16" s="781"/>
      <c r="C16" s="781"/>
      <c r="D16" s="781"/>
      <c r="E16" s="781"/>
      <c r="F16" s="781" t="s">
        <v>283</v>
      </c>
      <c r="G16" s="781"/>
      <c r="H16" s="781"/>
      <c r="I16" s="782"/>
    </row>
    <row r="18" spans="1:9">
      <c r="A18" s="787" t="s">
        <v>336</v>
      </c>
      <c r="B18" s="787"/>
      <c r="C18" s="787"/>
      <c r="D18" s="787"/>
      <c r="E18" s="787"/>
      <c r="F18" s="787"/>
      <c r="G18" s="787"/>
      <c r="H18" s="787"/>
      <c r="I18" s="787"/>
    </row>
    <row r="19" spans="1:9" s="45" customFormat="1" ht="14.4" customHeight="1">
      <c r="A19" s="824" t="s">
        <v>337</v>
      </c>
      <c r="B19" s="825"/>
      <c r="C19" s="805" t="s">
        <v>269</v>
      </c>
      <c r="D19" s="1075"/>
      <c r="E19" s="1075"/>
      <c r="F19" s="1075"/>
      <c r="G19" s="1075"/>
      <c r="H19" s="1075"/>
      <c r="I19" s="815"/>
    </row>
    <row r="20" spans="1:9" s="45" customFormat="1" ht="21.6" customHeight="1">
      <c r="A20" s="773"/>
      <c r="B20" s="826"/>
      <c r="C20" s="869" t="s">
        <v>1026</v>
      </c>
      <c r="D20" s="993"/>
      <c r="E20" s="993"/>
      <c r="F20" s="993"/>
      <c r="G20" s="993"/>
      <c r="H20" s="993"/>
      <c r="I20" s="775"/>
    </row>
    <row r="22" spans="1:9">
      <c r="A22" s="793" t="s">
        <v>339</v>
      </c>
      <c r="B22" s="793"/>
      <c r="C22" s="793"/>
      <c r="D22" s="793"/>
    </row>
    <row r="23" spans="1:9">
      <c r="A23" s="751" t="s">
        <v>141</v>
      </c>
      <c r="B23" s="794" t="s">
        <v>142</v>
      </c>
      <c r="C23" s="794"/>
      <c r="D23" s="794"/>
      <c r="E23" s="794"/>
      <c r="F23" s="794"/>
      <c r="G23" s="794"/>
      <c r="H23" s="794" t="s">
        <v>340</v>
      </c>
      <c r="I23" s="752"/>
    </row>
    <row r="24" spans="1:9" ht="27.6">
      <c r="A24" s="751"/>
      <c r="B24" s="794"/>
      <c r="C24" s="794"/>
      <c r="D24" s="794"/>
      <c r="E24" s="794"/>
      <c r="F24" s="794"/>
      <c r="G24" s="794"/>
      <c r="H24" s="340" t="s">
        <v>341</v>
      </c>
      <c r="I24" s="341" t="s">
        <v>145</v>
      </c>
    </row>
    <row r="25" spans="1:9" s="334" customFormat="1" ht="17.850000000000001" customHeight="1">
      <c r="A25" s="816" t="s">
        <v>146</v>
      </c>
      <c r="B25" s="817"/>
      <c r="C25" s="817"/>
      <c r="D25" s="817"/>
      <c r="E25" s="817"/>
      <c r="F25" s="817"/>
      <c r="G25" s="817"/>
      <c r="H25" s="817"/>
      <c r="I25" s="818"/>
    </row>
    <row r="26" spans="1:9" s="334" customFormat="1" ht="29.4" customHeight="1">
      <c r="A26" s="339" t="s">
        <v>1877</v>
      </c>
      <c r="B26" s="1106" t="s">
        <v>1878</v>
      </c>
      <c r="C26" s="1107"/>
      <c r="D26" s="1107"/>
      <c r="E26" s="1107"/>
      <c r="F26" s="1107"/>
      <c r="G26" s="1108"/>
      <c r="H26" s="340" t="s">
        <v>159</v>
      </c>
      <c r="I26" s="250" t="s">
        <v>154</v>
      </c>
    </row>
    <row r="27" spans="1:9" ht="30" customHeight="1">
      <c r="A27" s="339" t="s">
        <v>1879</v>
      </c>
      <c r="B27" s="819" t="s">
        <v>1880</v>
      </c>
      <c r="C27" s="819"/>
      <c r="D27" s="819"/>
      <c r="E27" s="819"/>
      <c r="F27" s="819"/>
      <c r="G27" s="819"/>
      <c r="H27" s="340" t="s">
        <v>161</v>
      </c>
      <c r="I27" s="250" t="s">
        <v>154</v>
      </c>
    </row>
    <row r="28" spans="1:9" s="334" customFormat="1" ht="17.850000000000001" customHeight="1">
      <c r="A28" s="816" t="s">
        <v>255</v>
      </c>
      <c r="B28" s="817"/>
      <c r="C28" s="817"/>
      <c r="D28" s="817"/>
      <c r="E28" s="817"/>
      <c r="F28" s="817"/>
      <c r="G28" s="817"/>
      <c r="H28" s="817"/>
      <c r="I28" s="818"/>
    </row>
    <row r="29" spans="1:9" ht="30" customHeight="1">
      <c r="A29" s="339" t="s">
        <v>1881</v>
      </c>
      <c r="B29" s="783" t="s">
        <v>1882</v>
      </c>
      <c r="C29" s="783"/>
      <c r="D29" s="783"/>
      <c r="E29" s="783"/>
      <c r="F29" s="783"/>
      <c r="G29" s="783"/>
      <c r="H29" s="340" t="s">
        <v>211</v>
      </c>
      <c r="I29" s="250" t="s">
        <v>154</v>
      </c>
    </row>
    <row r="30" spans="1:9" ht="30" customHeight="1">
      <c r="A30" s="339" t="s">
        <v>1883</v>
      </c>
      <c r="B30" s="784" t="s">
        <v>1884</v>
      </c>
      <c r="C30" s="801"/>
      <c r="D30" s="801"/>
      <c r="E30" s="801"/>
      <c r="F30" s="801"/>
      <c r="G30" s="798"/>
      <c r="H30" s="340" t="s">
        <v>211</v>
      </c>
      <c r="I30" s="250" t="s">
        <v>154</v>
      </c>
    </row>
    <row r="31" spans="1:9" s="334" customFormat="1" ht="17.850000000000001" customHeight="1">
      <c r="A31" s="816" t="s">
        <v>352</v>
      </c>
      <c r="B31" s="817"/>
      <c r="C31" s="817"/>
      <c r="D31" s="817"/>
      <c r="E31" s="817"/>
      <c r="F31" s="817"/>
      <c r="G31" s="817"/>
      <c r="H31" s="817"/>
      <c r="I31" s="818"/>
    </row>
    <row r="32" spans="1:9" s="334" customFormat="1" ht="27.6" customHeight="1">
      <c r="A32" s="339" t="s">
        <v>1885</v>
      </c>
      <c r="B32" s="792" t="s">
        <v>1886</v>
      </c>
      <c r="C32" s="790"/>
      <c r="D32" s="790"/>
      <c r="E32" s="790"/>
      <c r="F32" s="790"/>
      <c r="G32" s="956"/>
      <c r="H32" s="294" t="s">
        <v>233</v>
      </c>
      <c r="I32" s="250" t="s">
        <v>154</v>
      </c>
    </row>
    <row r="33" spans="1:9" ht="29.1" customHeight="1">
      <c r="A33" s="339" t="s">
        <v>1887</v>
      </c>
      <c r="B33" s="791" t="s">
        <v>1888</v>
      </c>
      <c r="C33" s="791"/>
      <c r="D33" s="791"/>
      <c r="E33" s="791"/>
      <c r="F33" s="791"/>
      <c r="G33" s="791"/>
      <c r="H33" s="294" t="s">
        <v>239</v>
      </c>
      <c r="I33" s="250" t="s">
        <v>154</v>
      </c>
    </row>
    <row r="35" spans="1:9">
      <c r="A35" s="334" t="s">
        <v>355</v>
      </c>
    </row>
    <row r="36" spans="1:9" s="334" customFormat="1" ht="17.850000000000001" customHeight="1">
      <c r="A36" s="795" t="s">
        <v>356</v>
      </c>
      <c r="B36" s="795"/>
      <c r="C36" s="795"/>
      <c r="D36" s="795"/>
      <c r="E36" s="795"/>
      <c r="F36" s="795"/>
      <c r="G36" s="795"/>
      <c r="H36" s="242">
        <v>15</v>
      </c>
      <c r="I36" s="344" t="s">
        <v>357</v>
      </c>
    </row>
    <row r="37" spans="1:9" ht="39.9" customHeight="1">
      <c r="A37" s="796" t="s">
        <v>358</v>
      </c>
      <c r="B37" s="806" t="s">
        <v>1889</v>
      </c>
      <c r="C37" s="824"/>
      <c r="D37" s="824"/>
      <c r="E37" s="824"/>
      <c r="F37" s="824"/>
      <c r="G37" s="824"/>
      <c r="H37" s="824"/>
      <c r="I37" s="824"/>
    </row>
    <row r="38" spans="1:9" ht="39.9" customHeight="1">
      <c r="A38" s="754"/>
      <c r="B38" s="792" t="s">
        <v>1890</v>
      </c>
      <c r="C38" s="790"/>
      <c r="D38" s="790"/>
      <c r="E38" s="790"/>
      <c r="F38" s="790"/>
      <c r="G38" s="790"/>
      <c r="H38" s="790"/>
      <c r="I38" s="790"/>
    </row>
    <row r="39" spans="1:9" ht="49.5" customHeight="1">
      <c r="A39" s="754"/>
      <c r="B39" s="771" t="s">
        <v>1891</v>
      </c>
      <c r="C39" s="814"/>
      <c r="D39" s="814"/>
      <c r="E39" s="814"/>
      <c r="F39" s="814"/>
      <c r="G39" s="814"/>
      <c r="H39" s="814"/>
      <c r="I39" s="814"/>
    </row>
    <row r="40" spans="1:9" ht="39.9" customHeight="1">
      <c r="A40" s="754"/>
      <c r="B40" s="792" t="s">
        <v>1892</v>
      </c>
      <c r="C40" s="790"/>
      <c r="D40" s="790"/>
      <c r="E40" s="790"/>
      <c r="F40" s="790"/>
      <c r="G40" s="790"/>
      <c r="H40" s="790"/>
      <c r="I40" s="790"/>
    </row>
    <row r="41" spans="1:9" ht="39.9" customHeight="1">
      <c r="A41" s="754"/>
      <c r="B41" s="771" t="s">
        <v>1893</v>
      </c>
      <c r="C41" s="814"/>
      <c r="D41" s="814"/>
      <c r="E41" s="814"/>
      <c r="F41" s="814"/>
      <c r="G41" s="814"/>
      <c r="H41" s="814"/>
      <c r="I41" s="814"/>
    </row>
    <row r="42" spans="1:9" ht="39.9" customHeight="1">
      <c r="A42" s="754"/>
      <c r="B42" s="792" t="s">
        <v>1894</v>
      </c>
      <c r="C42" s="790"/>
      <c r="D42" s="790"/>
      <c r="E42" s="790"/>
      <c r="F42" s="790"/>
      <c r="G42" s="790"/>
      <c r="H42" s="790"/>
      <c r="I42" s="790"/>
    </row>
    <row r="43" spans="1:9" ht="39.9" customHeight="1">
      <c r="A43" s="754"/>
      <c r="B43" s="771" t="s">
        <v>1895</v>
      </c>
      <c r="C43" s="814"/>
      <c r="D43" s="814"/>
      <c r="E43" s="814"/>
      <c r="F43" s="814"/>
      <c r="G43" s="814"/>
      <c r="H43" s="814"/>
      <c r="I43" s="814"/>
    </row>
    <row r="44" spans="1:9" ht="39.9" customHeight="1">
      <c r="A44" s="754"/>
      <c r="B44" s="792" t="s">
        <v>1896</v>
      </c>
      <c r="C44" s="790"/>
      <c r="D44" s="790"/>
      <c r="E44" s="790"/>
      <c r="F44" s="790"/>
      <c r="G44" s="790"/>
      <c r="H44" s="790"/>
      <c r="I44" s="790"/>
    </row>
    <row r="45" spans="1:9" ht="39.9" customHeight="1">
      <c r="A45" s="754"/>
      <c r="B45" s="771" t="s">
        <v>1897</v>
      </c>
      <c r="C45" s="814"/>
      <c r="D45" s="814"/>
      <c r="E45" s="814"/>
      <c r="F45" s="814"/>
      <c r="G45" s="814"/>
      <c r="H45" s="814"/>
      <c r="I45" s="814"/>
    </row>
    <row r="46" spans="1:9" ht="39.9" customHeight="1">
      <c r="A46" s="754"/>
      <c r="B46" s="792" t="s">
        <v>1898</v>
      </c>
      <c r="C46" s="790"/>
      <c r="D46" s="790"/>
      <c r="E46" s="790"/>
      <c r="F46" s="790"/>
      <c r="G46" s="790"/>
      <c r="H46" s="790"/>
      <c r="I46" s="790"/>
    </row>
    <row r="47" spans="1:9" ht="22.5" customHeight="1">
      <c r="A47" s="797" t="s">
        <v>366</v>
      </c>
      <c r="B47" s="785"/>
      <c r="C47" s="785"/>
      <c r="D47" s="785" t="s">
        <v>1899</v>
      </c>
      <c r="E47" s="785"/>
      <c r="F47" s="785"/>
      <c r="G47" s="785"/>
      <c r="H47" s="785"/>
      <c r="I47" s="786"/>
    </row>
    <row r="48" spans="1:9" ht="41.1" customHeight="1">
      <c r="A48" s="798" t="s">
        <v>367</v>
      </c>
      <c r="B48" s="783"/>
      <c r="C48" s="783"/>
      <c r="D48" s="783" t="s">
        <v>1900</v>
      </c>
      <c r="E48" s="783"/>
      <c r="F48" s="783"/>
      <c r="G48" s="783"/>
      <c r="H48" s="783"/>
      <c r="I48" s="784"/>
    </row>
    <row r="49" spans="1:9" s="334" customFormat="1" ht="17.850000000000001" customHeight="1">
      <c r="A49" s="795" t="s">
        <v>422</v>
      </c>
      <c r="B49" s="795"/>
      <c r="C49" s="795"/>
      <c r="D49" s="795"/>
      <c r="E49" s="795"/>
      <c r="F49" s="795"/>
      <c r="G49" s="795"/>
      <c r="H49" s="242">
        <v>30</v>
      </c>
      <c r="I49" s="344" t="s">
        <v>357</v>
      </c>
    </row>
    <row r="50" spans="1:9" ht="50.1" customHeight="1">
      <c r="A50" s="1104" t="s">
        <v>3047</v>
      </c>
      <c r="B50" s="805" t="s">
        <v>1901</v>
      </c>
      <c r="C50" s="805"/>
      <c r="D50" s="805"/>
      <c r="E50" s="805"/>
      <c r="F50" s="805"/>
      <c r="G50" s="805"/>
      <c r="H50" s="805"/>
      <c r="I50" s="806"/>
    </row>
    <row r="51" spans="1:9" ht="50.1" customHeight="1">
      <c r="A51" s="1105"/>
      <c r="B51" s="792" t="s">
        <v>1902</v>
      </c>
      <c r="C51" s="790"/>
      <c r="D51" s="790"/>
      <c r="E51" s="790"/>
      <c r="F51" s="790"/>
      <c r="G51" s="790"/>
      <c r="H51" s="790"/>
      <c r="I51" s="790"/>
    </row>
    <row r="52" spans="1:9">
      <c r="A52" s="1105"/>
      <c r="B52" s="771" t="s">
        <v>1903</v>
      </c>
      <c r="C52" s="814"/>
      <c r="D52" s="814"/>
      <c r="E52" s="814"/>
      <c r="F52" s="814"/>
      <c r="G52" s="814"/>
      <c r="H52" s="814"/>
      <c r="I52" s="814"/>
    </row>
    <row r="53" spans="1:9" ht="39.9" customHeight="1">
      <c r="A53" s="1105"/>
      <c r="B53" s="792" t="s">
        <v>1904</v>
      </c>
      <c r="C53" s="790"/>
      <c r="D53" s="790"/>
      <c r="E53" s="790"/>
      <c r="F53" s="790"/>
      <c r="G53" s="790"/>
      <c r="H53" s="790"/>
      <c r="I53" s="790"/>
    </row>
    <row r="54" spans="1:9" ht="39.9" customHeight="1">
      <c r="A54" s="1105"/>
      <c r="B54" s="771" t="s">
        <v>1905</v>
      </c>
      <c r="C54" s="814"/>
      <c r="D54" s="814"/>
      <c r="E54" s="814"/>
      <c r="F54" s="814"/>
      <c r="G54" s="814"/>
      <c r="H54" s="814"/>
      <c r="I54" s="814"/>
    </row>
    <row r="55" spans="1:9" ht="39.9" customHeight="1">
      <c r="A55" s="1105"/>
      <c r="B55" s="792" t="s">
        <v>1906</v>
      </c>
      <c r="C55" s="790"/>
      <c r="D55" s="790"/>
      <c r="E55" s="790"/>
      <c r="F55" s="790"/>
      <c r="G55" s="790"/>
      <c r="H55" s="790"/>
      <c r="I55" s="790"/>
    </row>
    <row r="56" spans="1:9" ht="39.9" customHeight="1">
      <c r="A56" s="1105"/>
      <c r="B56" s="771" t="s">
        <v>1907</v>
      </c>
      <c r="C56" s="814"/>
      <c r="D56" s="814"/>
      <c r="E56" s="814"/>
      <c r="F56" s="814"/>
      <c r="G56" s="814"/>
      <c r="H56" s="814"/>
      <c r="I56" s="814"/>
    </row>
    <row r="57" spans="1:9" ht="30" customHeight="1">
      <c r="A57" s="1105"/>
      <c r="B57" s="792" t="s">
        <v>1908</v>
      </c>
      <c r="C57" s="790"/>
      <c r="D57" s="790"/>
      <c r="E57" s="790"/>
      <c r="F57" s="790"/>
      <c r="G57" s="790"/>
      <c r="H57" s="790"/>
      <c r="I57" s="790"/>
    </row>
    <row r="58" spans="1:9" ht="30" customHeight="1">
      <c r="A58" s="1105"/>
      <c r="B58" s="771" t="s">
        <v>1909</v>
      </c>
      <c r="C58" s="814"/>
      <c r="D58" s="814"/>
      <c r="E58" s="814"/>
      <c r="F58" s="814"/>
      <c r="G58" s="814"/>
      <c r="H58" s="814"/>
      <c r="I58" s="814"/>
    </row>
    <row r="59" spans="1:9" ht="39.9" customHeight="1">
      <c r="A59" s="1105"/>
      <c r="B59" s="792" t="s">
        <v>1910</v>
      </c>
      <c r="C59" s="790"/>
      <c r="D59" s="790"/>
      <c r="E59" s="790"/>
      <c r="F59" s="790"/>
      <c r="G59" s="790"/>
      <c r="H59" s="790"/>
      <c r="I59" s="790"/>
    </row>
    <row r="60" spans="1:9" ht="39.9" customHeight="1">
      <c r="A60" s="1105"/>
      <c r="B60" s="771" t="s">
        <v>1911</v>
      </c>
      <c r="C60" s="814"/>
      <c r="D60" s="814"/>
      <c r="E60" s="814"/>
      <c r="F60" s="814"/>
      <c r="G60" s="814"/>
      <c r="H60" s="814"/>
      <c r="I60" s="814"/>
    </row>
    <row r="61" spans="1:9" ht="39.9" customHeight="1">
      <c r="A61" s="1105"/>
      <c r="B61" s="791" t="s">
        <v>1912</v>
      </c>
      <c r="C61" s="791"/>
      <c r="D61" s="791"/>
      <c r="E61" s="791"/>
      <c r="F61" s="791"/>
      <c r="G61" s="791"/>
      <c r="H61" s="791"/>
      <c r="I61" s="792"/>
    </row>
    <row r="62" spans="1:9" ht="19.5" customHeight="1">
      <c r="A62" s="797" t="s">
        <v>366</v>
      </c>
      <c r="B62" s="785"/>
      <c r="C62" s="785"/>
      <c r="D62" s="785" t="s">
        <v>1913</v>
      </c>
      <c r="E62" s="785"/>
      <c r="F62" s="785"/>
      <c r="G62" s="785"/>
      <c r="H62" s="785"/>
      <c r="I62" s="786"/>
    </row>
    <row r="63" spans="1:9" ht="42.9" customHeight="1">
      <c r="A63" s="798" t="s">
        <v>367</v>
      </c>
      <c r="B63" s="783"/>
      <c r="C63" s="783"/>
      <c r="D63" s="783" t="s">
        <v>1914</v>
      </c>
      <c r="E63" s="785"/>
      <c r="F63" s="785"/>
      <c r="G63" s="785"/>
      <c r="H63" s="785"/>
      <c r="I63" s="786"/>
    </row>
    <row r="64" spans="1:9">
      <c r="A64" s="334" t="s">
        <v>369</v>
      </c>
    </row>
    <row r="65" spans="1:9" s="45" customFormat="1" ht="35.4" customHeight="1">
      <c r="A65" s="828" t="s">
        <v>370</v>
      </c>
      <c r="B65" s="829"/>
      <c r="C65" s="806" t="s">
        <v>1915</v>
      </c>
      <c r="D65" s="824"/>
      <c r="E65" s="824"/>
      <c r="F65" s="824"/>
      <c r="G65" s="824"/>
      <c r="H65" s="824"/>
      <c r="I65" s="824"/>
    </row>
    <row r="66" spans="1:9" s="343" customFormat="1" ht="31.5" customHeight="1">
      <c r="A66" s="876"/>
      <c r="B66" s="877"/>
      <c r="C66" s="792" t="s">
        <v>1916</v>
      </c>
      <c r="D66" s="790"/>
      <c r="E66" s="790"/>
      <c r="F66" s="790"/>
      <c r="G66" s="790"/>
      <c r="H66" s="790"/>
      <c r="I66" s="790"/>
    </row>
    <row r="67" spans="1:9" s="45" customFormat="1" ht="29.1" customHeight="1">
      <c r="A67" s="830"/>
      <c r="B67" s="831"/>
      <c r="C67" s="772" t="s">
        <v>1917</v>
      </c>
      <c r="D67" s="773"/>
      <c r="E67" s="773"/>
      <c r="F67" s="773"/>
      <c r="G67" s="773"/>
      <c r="H67" s="773"/>
      <c r="I67" s="773"/>
    </row>
    <row r="68" spans="1:9" s="45" customFormat="1" ht="40.5" customHeight="1">
      <c r="A68" s="828" t="s">
        <v>373</v>
      </c>
      <c r="B68" s="829"/>
      <c r="C68" s="806" t="s">
        <v>1918</v>
      </c>
      <c r="D68" s="824"/>
      <c r="E68" s="824"/>
      <c r="F68" s="824"/>
      <c r="G68" s="824"/>
      <c r="H68" s="824"/>
      <c r="I68" s="824"/>
    </row>
    <row r="69" spans="1:9" s="45" customFormat="1" ht="38.25" customHeight="1">
      <c r="A69" s="876"/>
      <c r="B69" s="877"/>
      <c r="C69" s="792" t="s">
        <v>1919</v>
      </c>
      <c r="D69" s="790"/>
      <c r="E69" s="790"/>
      <c r="F69" s="790"/>
      <c r="G69" s="790"/>
      <c r="H69" s="790"/>
      <c r="I69" s="790"/>
    </row>
    <row r="70" spans="1:9" s="45" customFormat="1" ht="30.9" customHeight="1">
      <c r="A70" s="830"/>
      <c r="B70" s="831"/>
      <c r="C70" s="759" t="s">
        <v>1920</v>
      </c>
      <c r="D70" s="759"/>
      <c r="E70" s="759"/>
      <c r="F70" s="759"/>
      <c r="G70" s="759"/>
      <c r="H70" s="759"/>
      <c r="I70" s="760"/>
    </row>
    <row r="72" spans="1:9">
      <c r="A72" s="334" t="s">
        <v>375</v>
      </c>
      <c r="B72" s="352"/>
      <c r="C72" s="352"/>
      <c r="D72" s="352"/>
      <c r="E72" s="352"/>
      <c r="F72" s="352"/>
      <c r="G72" s="352"/>
    </row>
    <row r="73" spans="1:9" ht="17.399999999999999" customHeight="1">
      <c r="A73" s="345" t="s">
        <v>534</v>
      </c>
      <c r="B73" s="807" t="s">
        <v>535</v>
      </c>
      <c r="C73" s="807"/>
      <c r="D73" s="807"/>
      <c r="E73" s="807"/>
      <c r="F73" s="807"/>
      <c r="G73" s="807"/>
      <c r="H73" s="251">
        <v>3</v>
      </c>
      <c r="I73" s="252" t="s">
        <v>536</v>
      </c>
    </row>
    <row r="74" spans="1:9" ht="17.399999999999999" customHeight="1">
      <c r="A74" s="345" t="s">
        <v>534</v>
      </c>
      <c r="B74" s="807" t="s">
        <v>537</v>
      </c>
      <c r="C74" s="807"/>
      <c r="D74" s="807"/>
      <c r="E74" s="807"/>
      <c r="F74" s="807"/>
      <c r="G74" s="807"/>
      <c r="H74" s="254">
        <v>0</v>
      </c>
      <c r="I74" s="252" t="s">
        <v>536</v>
      </c>
    </row>
    <row r="75" spans="1:9" ht="17.399999999999999" customHeight="1">
      <c r="A75" s="811" t="s">
        <v>379</v>
      </c>
      <c r="B75" s="811"/>
      <c r="C75" s="811"/>
      <c r="D75" s="811"/>
      <c r="E75" s="811"/>
      <c r="F75" s="811"/>
      <c r="G75" s="811"/>
      <c r="H75" s="296"/>
      <c r="I75" s="253"/>
    </row>
    <row r="76" spans="1:9" ht="17.399999999999999" customHeight="1">
      <c r="A76" s="790" t="s">
        <v>380</v>
      </c>
      <c r="B76" s="790"/>
      <c r="C76" s="790"/>
      <c r="D76" s="790"/>
      <c r="E76" s="790"/>
      <c r="F76" s="252">
        <f>SUM(F77:F83)</f>
        <v>51</v>
      </c>
      <c r="G76" s="252" t="s">
        <v>357</v>
      </c>
      <c r="H76" s="254">
        <f>+F76/25</f>
        <v>2.04</v>
      </c>
      <c r="I76" s="252" t="s">
        <v>536</v>
      </c>
    </row>
    <row r="77" spans="1:9" ht="17.399999999999999" customHeight="1">
      <c r="A77" s="206" t="s">
        <v>12</v>
      </c>
      <c r="B77" s="807" t="s">
        <v>14</v>
      </c>
      <c r="C77" s="807"/>
      <c r="D77" s="807"/>
      <c r="E77" s="807"/>
      <c r="F77" s="252">
        <v>15</v>
      </c>
      <c r="G77" s="252" t="s">
        <v>357</v>
      </c>
      <c r="H77" s="297"/>
      <c r="I77" s="218"/>
    </row>
    <row r="78" spans="1:9" ht="17.399999999999999" customHeight="1">
      <c r="B78" s="807" t="s">
        <v>381</v>
      </c>
      <c r="C78" s="807"/>
      <c r="D78" s="807"/>
      <c r="E78" s="807"/>
      <c r="F78" s="252">
        <v>30</v>
      </c>
      <c r="G78" s="252" t="s">
        <v>357</v>
      </c>
      <c r="H78" s="297"/>
      <c r="I78" s="218"/>
    </row>
    <row r="79" spans="1:9" ht="17.399999999999999" customHeight="1">
      <c r="B79" s="807" t="s">
        <v>382</v>
      </c>
      <c r="C79" s="807"/>
      <c r="D79" s="807"/>
      <c r="E79" s="807"/>
      <c r="F79" s="252">
        <v>3</v>
      </c>
      <c r="G79" s="252" t="s">
        <v>357</v>
      </c>
      <c r="H79" s="297"/>
      <c r="I79" s="218"/>
    </row>
    <row r="80" spans="1:9" ht="17.399999999999999" customHeight="1">
      <c r="B80" s="807" t="s">
        <v>383</v>
      </c>
      <c r="C80" s="807"/>
      <c r="D80" s="807"/>
      <c r="E80" s="807"/>
      <c r="F80" s="252">
        <v>0</v>
      </c>
      <c r="G80" s="252" t="s">
        <v>357</v>
      </c>
      <c r="H80" s="297"/>
      <c r="I80" s="218"/>
    </row>
    <row r="81" spans="1:9" ht="17.399999999999999" customHeight="1">
      <c r="B81" s="807" t="s">
        <v>384</v>
      </c>
      <c r="C81" s="807"/>
      <c r="D81" s="807"/>
      <c r="E81" s="807"/>
      <c r="F81" s="252">
        <v>0</v>
      </c>
      <c r="G81" s="252" t="s">
        <v>357</v>
      </c>
      <c r="H81" s="297"/>
      <c r="I81" s="218"/>
    </row>
    <row r="82" spans="1:9" ht="17.399999999999999" customHeight="1">
      <c r="B82" s="807" t="s">
        <v>385</v>
      </c>
      <c r="C82" s="807"/>
      <c r="D82" s="807"/>
      <c r="E82" s="807"/>
      <c r="F82" s="252">
        <v>3</v>
      </c>
      <c r="G82" s="252" t="s">
        <v>357</v>
      </c>
      <c r="H82" s="298"/>
      <c r="I82" s="299"/>
    </row>
    <row r="83" spans="1:9" ht="39" customHeight="1">
      <c r="A83" s="790" t="s">
        <v>386</v>
      </c>
      <c r="B83" s="790"/>
      <c r="C83" s="790"/>
      <c r="D83" s="790"/>
      <c r="E83" s="790"/>
      <c r="F83" s="252">
        <v>0</v>
      </c>
      <c r="G83" s="252" t="s">
        <v>357</v>
      </c>
      <c r="H83" s="254">
        <v>0</v>
      </c>
      <c r="I83" s="252" t="s">
        <v>536</v>
      </c>
    </row>
    <row r="84" spans="1:9" ht="17.399999999999999" customHeight="1">
      <c r="A84" s="807" t="s">
        <v>387</v>
      </c>
      <c r="B84" s="807"/>
      <c r="C84" s="807"/>
      <c r="D84" s="807"/>
      <c r="E84" s="807"/>
      <c r="F84" s="252">
        <f>H84*25</f>
        <v>24</v>
      </c>
      <c r="G84" s="252" t="s">
        <v>357</v>
      </c>
      <c r="H84" s="254">
        <f>D6-H76-H83</f>
        <v>0.96</v>
      </c>
      <c r="I84" s="252" t="s">
        <v>536</v>
      </c>
    </row>
    <row r="87" spans="1:9">
      <c r="A87" s="206" t="s">
        <v>388</v>
      </c>
    </row>
    <row r="88" spans="1:9" ht="16.2">
      <c r="A88" s="730" t="s">
        <v>436</v>
      </c>
      <c r="B88" s="730"/>
      <c r="C88" s="730"/>
      <c r="D88" s="730"/>
      <c r="E88" s="730"/>
      <c r="F88" s="730"/>
      <c r="G88" s="730"/>
      <c r="H88" s="730"/>
      <c r="I88" s="730"/>
    </row>
    <row r="89" spans="1:9">
      <c r="A89" s="206" t="s">
        <v>390</v>
      </c>
    </row>
    <row r="91" spans="1:9">
      <c r="A91" s="766" t="s">
        <v>391</v>
      </c>
      <c r="B91" s="766"/>
      <c r="C91" s="766"/>
      <c r="D91" s="766"/>
      <c r="E91" s="766"/>
      <c r="F91" s="766"/>
      <c r="G91" s="766"/>
      <c r="H91" s="766"/>
      <c r="I91" s="766"/>
    </row>
    <row r="92" spans="1:9">
      <c r="A92" s="766"/>
      <c r="B92" s="766"/>
      <c r="C92" s="766"/>
      <c r="D92" s="766"/>
      <c r="E92" s="766"/>
      <c r="F92" s="766"/>
      <c r="G92" s="766"/>
      <c r="H92" s="766"/>
      <c r="I92" s="766"/>
    </row>
    <row r="93" spans="1:9">
      <c r="A93" s="766"/>
      <c r="B93" s="766"/>
      <c r="C93" s="766"/>
      <c r="D93" s="766"/>
      <c r="E93" s="766"/>
      <c r="F93" s="766"/>
      <c r="G93" s="766"/>
      <c r="H93" s="766"/>
      <c r="I93" s="766"/>
    </row>
  </sheetData>
  <mergeCells count="93">
    <mergeCell ref="A8:C8"/>
    <mergeCell ref="D8:I8"/>
    <mergeCell ref="A5:I5"/>
    <mergeCell ref="A6:C6"/>
    <mergeCell ref="D6:I6"/>
    <mergeCell ref="A7:C7"/>
    <mergeCell ref="D7:I7"/>
    <mergeCell ref="A9:C9"/>
    <mergeCell ref="D9:I9"/>
    <mergeCell ref="A11:I11"/>
    <mergeCell ref="A12:I12"/>
    <mergeCell ref="A13:E13"/>
    <mergeCell ref="F13:I13"/>
    <mergeCell ref="A18:I18"/>
    <mergeCell ref="A19:B20"/>
    <mergeCell ref="C19:I19"/>
    <mergeCell ref="C20:I20"/>
    <mergeCell ref="A14:E14"/>
    <mergeCell ref="F14:I14"/>
    <mergeCell ref="A15:E15"/>
    <mergeCell ref="F15:I15"/>
    <mergeCell ref="A16:E16"/>
    <mergeCell ref="F16:I16"/>
    <mergeCell ref="B32:G32"/>
    <mergeCell ref="A22:D22"/>
    <mergeCell ref="A23:A24"/>
    <mergeCell ref="B23:G24"/>
    <mergeCell ref="H23:I23"/>
    <mergeCell ref="A25:I25"/>
    <mergeCell ref="B26:G26"/>
    <mergeCell ref="B27:G27"/>
    <mergeCell ref="A28:I28"/>
    <mergeCell ref="B29:G29"/>
    <mergeCell ref="B30:G30"/>
    <mergeCell ref="A31:I31"/>
    <mergeCell ref="B33:G33"/>
    <mergeCell ref="A36:G36"/>
    <mergeCell ref="A37:A46"/>
    <mergeCell ref="B37:I37"/>
    <mergeCell ref="B38:I38"/>
    <mergeCell ref="B39:I39"/>
    <mergeCell ref="B40:I40"/>
    <mergeCell ref="B41:I41"/>
    <mergeCell ref="B42:I42"/>
    <mergeCell ref="B43:I43"/>
    <mergeCell ref="B44:I44"/>
    <mergeCell ref="B45:I45"/>
    <mergeCell ref="B46:I46"/>
    <mergeCell ref="D47:I47"/>
    <mergeCell ref="A49:G49"/>
    <mergeCell ref="A50:A61"/>
    <mergeCell ref="B50:I50"/>
    <mergeCell ref="B51:I51"/>
    <mergeCell ref="B52:I52"/>
    <mergeCell ref="B53:I53"/>
    <mergeCell ref="B54:I54"/>
    <mergeCell ref="B55:I55"/>
    <mergeCell ref="B56:I56"/>
    <mergeCell ref="B57:I57"/>
    <mergeCell ref="A48:C48"/>
    <mergeCell ref="D48:I48"/>
    <mergeCell ref="A47:C47"/>
    <mergeCell ref="C67:I67"/>
    <mergeCell ref="B58:I58"/>
    <mergeCell ref="B59:I59"/>
    <mergeCell ref="B60:I60"/>
    <mergeCell ref="B61:I61"/>
    <mergeCell ref="A62:C62"/>
    <mergeCell ref="D62:I62"/>
    <mergeCell ref="A88:I88"/>
    <mergeCell ref="A91:I93"/>
    <mergeCell ref="A75:G75"/>
    <mergeCell ref="A76:E76"/>
    <mergeCell ref="B77:E77"/>
    <mergeCell ref="B78:E78"/>
    <mergeCell ref="B79:E79"/>
    <mergeCell ref="B80:E80"/>
    <mergeCell ref="A2:I2"/>
    <mergeCell ref="B81:E81"/>
    <mergeCell ref="B82:E82"/>
    <mergeCell ref="A83:E83"/>
    <mergeCell ref="A84:E84"/>
    <mergeCell ref="A68:B70"/>
    <mergeCell ref="C68:I68"/>
    <mergeCell ref="C69:I69"/>
    <mergeCell ref="C70:I70"/>
    <mergeCell ref="B73:G73"/>
    <mergeCell ref="B74:G74"/>
    <mergeCell ref="A63:C63"/>
    <mergeCell ref="D63:I63"/>
    <mergeCell ref="A65:B67"/>
    <mergeCell ref="C65:I65"/>
    <mergeCell ref="C66:I66"/>
  </mergeCells>
  <pageMargins left="0.25" right="0.25"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zoomScaleNormal="100" zoomScaleSheetLayoutView="98" workbookViewId="0"/>
  </sheetViews>
  <sheetFormatPr defaultColWidth="8.88671875" defaultRowHeight="13.8"/>
  <cols>
    <col min="1" max="1" width="9.109375" style="220" customWidth="1"/>
    <col min="2" max="2" width="11.88671875" style="220" customWidth="1"/>
    <col min="3" max="3" width="5.88671875" style="220" customWidth="1"/>
    <col min="4" max="4" width="21.88671875" style="220" customWidth="1"/>
    <col min="5" max="5" width="9.109375" style="220" customWidth="1"/>
    <col min="6" max="6" width="8.88671875" style="220" customWidth="1"/>
    <col min="7" max="7" width="12.88671875" style="220" customWidth="1"/>
    <col min="8" max="8" width="9.88671875" style="220" customWidth="1"/>
    <col min="9" max="16384" width="8.88671875" style="220"/>
  </cols>
  <sheetData>
    <row r="1" spans="1:8" ht="10.35" customHeight="1"/>
    <row r="2" spans="1:8" s="203" customFormat="1">
      <c r="A2" s="1078" t="s">
        <v>326</v>
      </c>
      <c r="B2" s="1078"/>
      <c r="C2" s="1078"/>
      <c r="D2" s="1078"/>
      <c r="E2" s="1078"/>
      <c r="F2" s="1078"/>
      <c r="G2" s="1078"/>
      <c r="H2" s="1078"/>
    </row>
    <row r="3" spans="1:8" ht="10.35" customHeight="1"/>
    <row r="4" spans="1:8" ht="15" customHeight="1">
      <c r="A4" s="203" t="s">
        <v>327</v>
      </c>
    </row>
    <row r="5" spans="1:8" ht="17.850000000000001" customHeight="1">
      <c r="A5" s="1017" t="s">
        <v>1921</v>
      </c>
      <c r="B5" s="1017"/>
      <c r="C5" s="1017"/>
      <c r="D5" s="1017"/>
      <c r="E5" s="1017"/>
      <c r="F5" s="1017"/>
      <c r="G5" s="1017"/>
      <c r="H5" s="1017"/>
    </row>
    <row r="6" spans="1:8" ht="17.850000000000001" customHeight="1">
      <c r="A6" s="1006" t="s">
        <v>10</v>
      </c>
      <c r="B6" s="1040"/>
      <c r="C6" s="1040"/>
      <c r="D6" s="1040">
        <v>4</v>
      </c>
      <c r="E6" s="1040"/>
      <c r="F6" s="1040"/>
      <c r="G6" s="1040"/>
      <c r="H6" s="1041"/>
    </row>
    <row r="7" spans="1:8">
      <c r="A7" s="1006" t="s">
        <v>9</v>
      </c>
      <c r="B7" s="1040"/>
      <c r="C7" s="1040"/>
      <c r="D7" s="1005" t="s">
        <v>1665</v>
      </c>
      <c r="E7" s="1005"/>
      <c r="F7" s="1005"/>
      <c r="G7" s="1005"/>
      <c r="H7" s="1044"/>
    </row>
    <row r="8" spans="1:8" ht="17.850000000000001" customHeight="1">
      <c r="A8" s="1006" t="s">
        <v>13</v>
      </c>
      <c r="B8" s="1040"/>
      <c r="C8" s="1040"/>
      <c r="D8" s="1002" t="s">
        <v>329</v>
      </c>
      <c r="E8" s="1002"/>
      <c r="F8" s="1002"/>
      <c r="G8" s="1002"/>
      <c r="H8" s="1003"/>
    </row>
    <row r="9" spans="1:8" ht="17.850000000000001" customHeight="1">
      <c r="A9" s="1006" t="s">
        <v>330</v>
      </c>
      <c r="B9" s="1040"/>
      <c r="C9" s="1040"/>
      <c r="D9" s="1002" t="s">
        <v>1327</v>
      </c>
      <c r="E9" s="1002"/>
      <c r="F9" s="1002"/>
      <c r="G9" s="1002"/>
      <c r="H9" s="1003"/>
    </row>
    <row r="10" spans="1:8" ht="10.35" customHeight="1">
      <c r="A10" s="205"/>
      <c r="B10" s="205"/>
      <c r="C10" s="205"/>
      <c r="D10" s="205"/>
      <c r="E10" s="205"/>
      <c r="F10" s="205"/>
      <c r="G10" s="205"/>
      <c r="H10" s="205"/>
    </row>
    <row r="11" spans="1:8" ht="15" customHeight="1">
      <c r="A11" s="1038" t="s">
        <v>138</v>
      </c>
      <c r="B11" s="1038"/>
      <c r="C11" s="1038"/>
      <c r="D11" s="1038"/>
      <c r="E11" s="1038"/>
      <c r="F11" s="1038"/>
      <c r="G11" s="1038"/>
      <c r="H11" s="1038"/>
    </row>
    <row r="12" spans="1:8" s="300" customFormat="1" ht="17.850000000000001" customHeight="1">
      <c r="A12" s="1110" t="s">
        <v>2916</v>
      </c>
      <c r="B12" s="1110"/>
      <c r="C12" s="1110"/>
      <c r="D12" s="1110"/>
      <c r="E12" s="1110"/>
      <c r="F12" s="1110"/>
      <c r="G12" s="1110"/>
      <c r="H12" s="1110"/>
    </row>
    <row r="13" spans="1:8" ht="17.850000000000001" customHeight="1">
      <c r="A13" s="1006" t="s">
        <v>277</v>
      </c>
      <c r="B13" s="1040"/>
      <c r="C13" s="1040"/>
      <c r="D13" s="1040"/>
      <c r="E13" s="1040" t="s">
        <v>139</v>
      </c>
      <c r="F13" s="1040"/>
      <c r="G13" s="1040"/>
      <c r="H13" s="1041"/>
    </row>
    <row r="14" spans="1:8" ht="17.850000000000001" customHeight="1">
      <c r="A14" s="1006" t="s">
        <v>332</v>
      </c>
      <c r="B14" s="1040"/>
      <c r="C14" s="1040"/>
      <c r="D14" s="1040"/>
      <c r="E14" s="1040" t="s">
        <v>333</v>
      </c>
      <c r="F14" s="1040"/>
      <c r="G14" s="1040"/>
      <c r="H14" s="1041"/>
    </row>
    <row r="15" spans="1:8" ht="17.850000000000001" customHeight="1">
      <c r="A15" s="1006" t="s">
        <v>334</v>
      </c>
      <c r="B15" s="1040"/>
      <c r="C15" s="1040"/>
      <c r="D15" s="1040"/>
      <c r="E15" s="1042" t="s">
        <v>1529</v>
      </c>
      <c r="F15" s="1042"/>
      <c r="G15" s="1042"/>
      <c r="H15" s="1043"/>
    </row>
    <row r="16" spans="1:8" ht="17.850000000000001" customHeight="1">
      <c r="A16" s="1006" t="s">
        <v>282</v>
      </c>
      <c r="B16" s="1040"/>
      <c r="C16" s="1040"/>
      <c r="D16" s="1040"/>
      <c r="E16" s="1040" t="s">
        <v>283</v>
      </c>
      <c r="F16" s="1040"/>
      <c r="G16" s="1040"/>
      <c r="H16" s="1041"/>
    </row>
    <row r="17" spans="1:8" ht="10.35" customHeight="1">
      <c r="A17" s="205"/>
      <c r="B17" s="205"/>
      <c r="C17" s="205"/>
      <c r="D17" s="205"/>
      <c r="E17" s="205"/>
      <c r="F17" s="205"/>
      <c r="G17" s="205"/>
      <c r="H17" s="205"/>
    </row>
    <row r="18" spans="1:8" ht="15" customHeight="1">
      <c r="A18" s="1038" t="s">
        <v>336</v>
      </c>
      <c r="B18" s="1038"/>
      <c r="C18" s="1038"/>
      <c r="D18" s="1038"/>
      <c r="E18" s="1038"/>
      <c r="F18" s="1038"/>
      <c r="G18" s="1038"/>
      <c r="H18" s="1038"/>
    </row>
    <row r="19" spans="1:8" ht="38.4" customHeight="1">
      <c r="A19" s="998" t="s">
        <v>337</v>
      </c>
      <c r="B19" s="998"/>
      <c r="C19" s="1027" t="s">
        <v>586</v>
      </c>
      <c r="D19" s="1027"/>
      <c r="E19" s="1027"/>
      <c r="F19" s="1027"/>
      <c r="G19" s="1027"/>
      <c r="H19" s="1019"/>
    </row>
    <row r="20" spans="1:8" ht="10.35" customHeight="1">
      <c r="A20" s="205"/>
      <c r="B20" s="205"/>
      <c r="C20" s="205"/>
      <c r="D20" s="205"/>
      <c r="E20" s="205"/>
      <c r="F20" s="205"/>
      <c r="G20" s="205"/>
      <c r="H20" s="205"/>
    </row>
    <row r="21" spans="1:8" ht="15" customHeight="1">
      <c r="A21" s="1039" t="s">
        <v>339</v>
      </c>
      <c r="B21" s="1039"/>
      <c r="C21" s="1039"/>
      <c r="D21" s="1039"/>
      <c r="E21" s="205"/>
      <c r="F21" s="205"/>
      <c r="G21" s="205"/>
      <c r="H21" s="205"/>
    </row>
    <row r="22" spans="1:8">
      <c r="A22" s="1024" t="s">
        <v>141</v>
      </c>
      <c r="B22" s="1025" t="s">
        <v>142</v>
      </c>
      <c r="C22" s="1025"/>
      <c r="D22" s="1025"/>
      <c r="E22" s="1025"/>
      <c r="F22" s="1025"/>
      <c r="G22" s="1025" t="s">
        <v>340</v>
      </c>
      <c r="H22" s="1026"/>
    </row>
    <row r="23" spans="1:8" ht="41.25" customHeight="1">
      <c r="A23" s="1024"/>
      <c r="B23" s="1025"/>
      <c r="C23" s="1025"/>
      <c r="D23" s="1025"/>
      <c r="E23" s="1025"/>
      <c r="F23" s="1025"/>
      <c r="G23" s="485" t="s">
        <v>341</v>
      </c>
      <c r="H23" s="486" t="s">
        <v>145</v>
      </c>
    </row>
    <row r="24" spans="1:8" ht="17.850000000000001" customHeight="1">
      <c r="A24" s="1024" t="s">
        <v>146</v>
      </c>
      <c r="B24" s="1025"/>
      <c r="C24" s="1025"/>
      <c r="D24" s="1025"/>
      <c r="E24" s="1025"/>
      <c r="F24" s="1025"/>
      <c r="G24" s="1025"/>
      <c r="H24" s="1026"/>
    </row>
    <row r="25" spans="1:8" ht="29.25" customHeight="1">
      <c r="A25" s="577" t="s">
        <v>1922</v>
      </c>
      <c r="B25" s="791" t="s">
        <v>1923</v>
      </c>
      <c r="C25" s="791"/>
      <c r="D25" s="791"/>
      <c r="E25" s="791"/>
      <c r="F25" s="791"/>
      <c r="G25" s="485" t="s">
        <v>1924</v>
      </c>
      <c r="H25" s="241" t="s">
        <v>154</v>
      </c>
    </row>
    <row r="26" spans="1:8" ht="42.9" customHeight="1">
      <c r="A26" s="484" t="s">
        <v>1925</v>
      </c>
      <c r="B26" s="1027" t="s">
        <v>1926</v>
      </c>
      <c r="C26" s="1027"/>
      <c r="D26" s="1027"/>
      <c r="E26" s="1027"/>
      <c r="F26" s="1027"/>
      <c r="G26" s="485" t="s">
        <v>161</v>
      </c>
      <c r="H26" s="241" t="s">
        <v>154</v>
      </c>
    </row>
    <row r="27" spans="1:8" ht="17.850000000000001" customHeight="1">
      <c r="A27" s="1024" t="s">
        <v>255</v>
      </c>
      <c r="B27" s="1025"/>
      <c r="C27" s="1025"/>
      <c r="D27" s="1025"/>
      <c r="E27" s="1025"/>
      <c r="F27" s="1025"/>
      <c r="G27" s="1025"/>
      <c r="H27" s="1026"/>
    </row>
    <row r="28" spans="1:8" ht="43.5" customHeight="1">
      <c r="A28" s="484" t="s">
        <v>1927</v>
      </c>
      <c r="B28" s="1027" t="s">
        <v>1928</v>
      </c>
      <c r="C28" s="1027"/>
      <c r="D28" s="1027"/>
      <c r="E28" s="1027"/>
      <c r="F28" s="1027"/>
      <c r="G28" s="485" t="s">
        <v>200</v>
      </c>
      <c r="H28" s="241" t="s">
        <v>150</v>
      </c>
    </row>
    <row r="29" spans="1:8" ht="38.25" customHeight="1">
      <c r="A29" s="484" t="s">
        <v>1929</v>
      </c>
      <c r="B29" s="1027" t="s">
        <v>1930</v>
      </c>
      <c r="C29" s="1027"/>
      <c r="D29" s="1027"/>
      <c r="E29" s="1027"/>
      <c r="F29" s="1027"/>
      <c r="G29" s="485" t="s">
        <v>202</v>
      </c>
      <c r="H29" s="241" t="s">
        <v>154</v>
      </c>
    </row>
    <row r="30" spans="1:8" ht="17.850000000000001" customHeight="1">
      <c r="A30" s="1024" t="s">
        <v>352</v>
      </c>
      <c r="B30" s="1025"/>
      <c r="C30" s="1025"/>
      <c r="D30" s="1025"/>
      <c r="E30" s="1025"/>
      <c r="F30" s="1025"/>
      <c r="G30" s="1025"/>
      <c r="H30" s="1026"/>
    </row>
    <row r="31" spans="1:8" ht="60" customHeight="1">
      <c r="A31" s="484" t="s">
        <v>1931</v>
      </c>
      <c r="B31" s="1027" t="s">
        <v>1932</v>
      </c>
      <c r="C31" s="1027"/>
      <c r="D31" s="1027"/>
      <c r="E31" s="1027"/>
      <c r="F31" s="1027"/>
      <c r="G31" s="485" t="s">
        <v>239</v>
      </c>
      <c r="H31" s="241" t="s">
        <v>150</v>
      </c>
    </row>
    <row r="32" spans="1:8" ht="42.9" customHeight="1">
      <c r="A32" s="484" t="s">
        <v>1933</v>
      </c>
      <c r="B32" s="1027" t="s">
        <v>1934</v>
      </c>
      <c r="C32" s="1027"/>
      <c r="D32" s="1027"/>
      <c r="E32" s="1027"/>
      <c r="F32" s="1027"/>
      <c r="G32" s="485" t="s">
        <v>244</v>
      </c>
      <c r="H32" s="241" t="s">
        <v>154</v>
      </c>
    </row>
    <row r="33" spans="1:8" ht="10.35" customHeight="1">
      <c r="A33" s="205"/>
      <c r="B33" s="205"/>
      <c r="C33" s="205"/>
      <c r="D33" s="205"/>
      <c r="E33" s="205"/>
      <c r="F33" s="205"/>
      <c r="G33" s="205"/>
      <c r="H33" s="205"/>
    </row>
    <row r="34" spans="1:8" ht="15" customHeight="1">
      <c r="A34" s="291" t="s">
        <v>355</v>
      </c>
      <c r="B34" s="205"/>
      <c r="C34" s="205"/>
      <c r="D34" s="205"/>
      <c r="E34" s="205"/>
      <c r="F34" s="205"/>
      <c r="G34" s="205"/>
      <c r="H34" s="205"/>
    </row>
    <row r="35" spans="1:8" s="203" customFormat="1" ht="17.850000000000001" customHeight="1">
      <c r="A35" s="1031" t="s">
        <v>356</v>
      </c>
      <c r="B35" s="1031"/>
      <c r="C35" s="1031"/>
      <c r="D35" s="1031"/>
      <c r="E35" s="1031"/>
      <c r="F35" s="1031"/>
      <c r="G35" s="256">
        <v>15</v>
      </c>
      <c r="H35" s="482" t="s">
        <v>357</v>
      </c>
    </row>
    <row r="36" spans="1:8" ht="42.75" customHeight="1">
      <c r="A36" s="1020" t="s">
        <v>358</v>
      </c>
      <c r="B36" s="1027" t="s">
        <v>1935</v>
      </c>
      <c r="C36" s="1027"/>
      <c r="D36" s="1027"/>
      <c r="E36" s="1027"/>
      <c r="F36" s="1027"/>
      <c r="G36" s="1027"/>
      <c r="H36" s="1019"/>
    </row>
    <row r="37" spans="1:8" ht="30" customHeight="1">
      <c r="A37" s="1021"/>
      <c r="B37" s="1027" t="s">
        <v>1936</v>
      </c>
      <c r="C37" s="1027"/>
      <c r="D37" s="1027"/>
      <c r="E37" s="1027"/>
      <c r="F37" s="1027"/>
      <c r="G37" s="1027"/>
      <c r="H37" s="1019"/>
    </row>
    <row r="38" spans="1:8" ht="30" customHeight="1">
      <c r="A38" s="1021"/>
      <c r="B38" s="1027" t="s">
        <v>1937</v>
      </c>
      <c r="C38" s="1027"/>
      <c r="D38" s="1027"/>
      <c r="E38" s="1027"/>
      <c r="F38" s="1027"/>
      <c r="G38" s="1027"/>
      <c r="H38" s="1019"/>
    </row>
    <row r="39" spans="1:8" ht="37.5" customHeight="1">
      <c r="A39" s="1021"/>
      <c r="B39" s="1027" t="s">
        <v>1938</v>
      </c>
      <c r="C39" s="1027"/>
      <c r="D39" s="1027"/>
      <c r="E39" s="1027"/>
      <c r="F39" s="1027"/>
      <c r="G39" s="1027"/>
      <c r="H39" s="1019"/>
    </row>
    <row r="40" spans="1:8" ht="30" customHeight="1">
      <c r="A40" s="1021"/>
      <c r="B40" s="1027" t="s">
        <v>1939</v>
      </c>
      <c r="C40" s="1027"/>
      <c r="D40" s="1027"/>
      <c r="E40" s="1027"/>
      <c r="F40" s="1027"/>
      <c r="G40" s="1027"/>
      <c r="H40" s="1019"/>
    </row>
    <row r="41" spans="1:8" ht="30" customHeight="1">
      <c r="A41" s="1021"/>
      <c r="B41" s="1027" t="s">
        <v>1940</v>
      </c>
      <c r="C41" s="1027"/>
      <c r="D41" s="1027"/>
      <c r="E41" s="1027"/>
      <c r="F41" s="1027"/>
      <c r="G41" s="1027"/>
      <c r="H41" s="1019"/>
    </row>
    <row r="42" spans="1:8" ht="27" customHeight="1">
      <c r="A42" s="1001" t="s">
        <v>366</v>
      </c>
      <c r="B42" s="1002"/>
      <c r="C42" s="1002"/>
      <c r="D42" s="1002" t="s">
        <v>1941</v>
      </c>
      <c r="E42" s="1002"/>
      <c r="F42" s="1002"/>
      <c r="G42" s="1002"/>
      <c r="H42" s="1003"/>
    </row>
    <row r="43" spans="1:8" ht="39" customHeight="1">
      <c r="A43" s="1004" t="s">
        <v>367</v>
      </c>
      <c r="B43" s="1005"/>
      <c r="C43" s="1005"/>
      <c r="D43" s="1019" t="s">
        <v>1942</v>
      </c>
      <c r="E43" s="998"/>
      <c r="F43" s="998"/>
      <c r="G43" s="998"/>
      <c r="H43" s="998"/>
    </row>
    <row r="44" spans="1:8" s="302" customFormat="1" ht="17.850000000000001" customHeight="1">
      <c r="A44" s="1109" t="s">
        <v>368</v>
      </c>
      <c r="B44" s="1109"/>
      <c r="C44" s="1109"/>
      <c r="D44" s="1109"/>
      <c r="E44" s="1109"/>
      <c r="F44" s="1109"/>
      <c r="G44" s="256">
        <v>15</v>
      </c>
      <c r="H44" s="301" t="s">
        <v>357</v>
      </c>
    </row>
    <row r="45" spans="1:8" ht="39" customHeight="1">
      <c r="A45" s="1020" t="s">
        <v>358</v>
      </c>
      <c r="B45" s="1086" t="s">
        <v>1943</v>
      </c>
      <c r="C45" s="1086"/>
      <c r="D45" s="1086"/>
      <c r="E45" s="1086"/>
      <c r="F45" s="1086"/>
      <c r="G45" s="1086"/>
      <c r="H45" s="1081"/>
    </row>
    <row r="46" spans="1:8" ht="37.5" customHeight="1">
      <c r="A46" s="1021"/>
      <c r="B46" s="1019" t="s">
        <v>1944</v>
      </c>
      <c r="C46" s="998"/>
      <c r="D46" s="998"/>
      <c r="E46" s="998"/>
      <c r="F46" s="998"/>
      <c r="G46" s="998"/>
      <c r="H46" s="998"/>
    </row>
    <row r="47" spans="1:8" ht="40.5" customHeight="1">
      <c r="A47" s="1021"/>
      <c r="B47" s="1019" t="s">
        <v>1945</v>
      </c>
      <c r="C47" s="998"/>
      <c r="D47" s="998"/>
      <c r="E47" s="998"/>
      <c r="F47" s="998"/>
      <c r="G47" s="998"/>
      <c r="H47" s="998"/>
    </row>
    <row r="48" spans="1:8" ht="30" customHeight="1">
      <c r="A48" s="1021"/>
      <c r="B48" s="1027" t="s">
        <v>1946</v>
      </c>
      <c r="C48" s="1027"/>
      <c r="D48" s="1027"/>
      <c r="E48" s="1027"/>
      <c r="F48" s="1027"/>
      <c r="G48" s="1027"/>
      <c r="H48" s="1019"/>
    </row>
    <row r="49" spans="1:8" ht="26.4" customHeight="1">
      <c r="A49" s="1001" t="s">
        <v>366</v>
      </c>
      <c r="B49" s="1002"/>
      <c r="C49" s="1002"/>
      <c r="D49" s="1002" t="s">
        <v>1956</v>
      </c>
      <c r="E49" s="1002"/>
      <c r="F49" s="1002"/>
      <c r="G49" s="1002"/>
      <c r="H49" s="1003"/>
    </row>
    <row r="50" spans="1:8" ht="34.5" customHeight="1">
      <c r="A50" s="1004" t="s">
        <v>367</v>
      </c>
      <c r="B50" s="1005"/>
      <c r="C50" s="1005"/>
      <c r="D50" s="783" t="s">
        <v>1947</v>
      </c>
      <c r="E50" s="783"/>
      <c r="F50" s="783"/>
      <c r="G50" s="783"/>
      <c r="H50" s="784"/>
    </row>
    <row r="51" spans="1:8" s="203" customFormat="1" ht="17.850000000000001" customHeight="1">
      <c r="A51" s="1031" t="s">
        <v>613</v>
      </c>
      <c r="B51" s="1031"/>
      <c r="C51" s="1031"/>
      <c r="D51" s="1031"/>
      <c r="E51" s="1031"/>
      <c r="F51" s="1031"/>
      <c r="G51" s="236">
        <v>15</v>
      </c>
      <c r="H51" s="482" t="s">
        <v>357</v>
      </c>
    </row>
    <row r="52" spans="1:8" ht="38.4" customHeight="1">
      <c r="A52" s="1020" t="s">
        <v>358</v>
      </c>
      <c r="B52" s="1027" t="s">
        <v>1948</v>
      </c>
      <c r="C52" s="1027"/>
      <c r="D52" s="1027"/>
      <c r="E52" s="1027"/>
      <c r="F52" s="1027"/>
      <c r="G52" s="1027"/>
      <c r="H52" s="1019"/>
    </row>
    <row r="53" spans="1:8" ht="62.25" customHeight="1">
      <c r="A53" s="1021"/>
      <c r="B53" s="1027" t="s">
        <v>1949</v>
      </c>
      <c r="C53" s="1027"/>
      <c r="D53" s="1027"/>
      <c r="E53" s="1027"/>
      <c r="F53" s="1027"/>
      <c r="G53" s="1027"/>
      <c r="H53" s="1019"/>
    </row>
    <row r="54" spans="1:8" ht="30.6" customHeight="1">
      <c r="A54" s="1001" t="s">
        <v>366</v>
      </c>
      <c r="B54" s="1002"/>
      <c r="C54" s="1002"/>
      <c r="D54" s="1002" t="s">
        <v>1956</v>
      </c>
      <c r="E54" s="1002"/>
      <c r="F54" s="1002"/>
      <c r="G54" s="1002"/>
      <c r="H54" s="1003"/>
    </row>
    <row r="55" spans="1:8" ht="36.6" customHeight="1">
      <c r="A55" s="1004" t="s">
        <v>367</v>
      </c>
      <c r="B55" s="1005"/>
      <c r="C55" s="1005"/>
      <c r="D55" s="783" t="s">
        <v>1950</v>
      </c>
      <c r="E55" s="783"/>
      <c r="F55" s="783"/>
      <c r="G55" s="783"/>
      <c r="H55" s="784"/>
    </row>
    <row r="56" spans="1:8" ht="10.35" customHeight="1">
      <c r="A56" s="205"/>
      <c r="B56" s="205"/>
      <c r="C56" s="205"/>
      <c r="D56" s="205"/>
      <c r="E56" s="205"/>
      <c r="F56" s="205"/>
      <c r="G56" s="205"/>
      <c r="H56" s="205"/>
    </row>
    <row r="57" spans="1:8" ht="15" customHeight="1">
      <c r="A57" s="291" t="s">
        <v>369</v>
      </c>
      <c r="B57" s="205"/>
      <c r="C57" s="205"/>
      <c r="D57" s="205"/>
      <c r="E57" s="205"/>
      <c r="F57" s="205"/>
      <c r="G57" s="205"/>
      <c r="H57" s="205"/>
    </row>
    <row r="58" spans="1:8" ht="20.100000000000001" customHeight="1">
      <c r="A58" s="997" t="s">
        <v>370</v>
      </c>
      <c r="B58" s="1006"/>
      <c r="C58" s="1019" t="s">
        <v>1951</v>
      </c>
      <c r="D58" s="998"/>
      <c r="E58" s="998"/>
      <c r="F58" s="998"/>
      <c r="G58" s="998"/>
      <c r="H58" s="998"/>
    </row>
    <row r="59" spans="1:8" ht="46.5" customHeight="1">
      <c r="A59" s="997"/>
      <c r="B59" s="1006"/>
      <c r="C59" s="1027" t="s">
        <v>1952</v>
      </c>
      <c r="D59" s="1027"/>
      <c r="E59" s="1027"/>
      <c r="F59" s="1027"/>
      <c r="G59" s="1027"/>
      <c r="H59" s="1019"/>
    </row>
    <row r="60" spans="1:8" ht="20.100000000000001" customHeight="1">
      <c r="A60" s="997"/>
      <c r="B60" s="1006"/>
      <c r="C60" s="1027" t="s">
        <v>1953</v>
      </c>
      <c r="D60" s="1027"/>
      <c r="E60" s="1027"/>
      <c r="F60" s="1027"/>
      <c r="G60" s="1027"/>
      <c r="H60" s="1019"/>
    </row>
    <row r="61" spans="1:8" ht="36.75" customHeight="1">
      <c r="A61" s="1013" t="s">
        <v>373</v>
      </c>
      <c r="B61" s="1014"/>
      <c r="C61" s="1027" t="s">
        <v>1954</v>
      </c>
      <c r="D61" s="1027"/>
      <c r="E61" s="1027"/>
      <c r="F61" s="1027"/>
      <c r="G61" s="1027"/>
      <c r="H61" s="1019"/>
    </row>
    <row r="62" spans="1:8" ht="20.100000000000001" customHeight="1">
      <c r="A62" s="1017"/>
      <c r="B62" s="1018"/>
      <c r="C62" s="1027" t="s">
        <v>1955</v>
      </c>
      <c r="D62" s="1027"/>
      <c r="E62" s="1027"/>
      <c r="F62" s="1027"/>
      <c r="G62" s="1027"/>
      <c r="H62" s="1019"/>
    </row>
    <row r="63" spans="1:8" ht="10.35" customHeight="1">
      <c r="A63" s="205"/>
      <c r="B63" s="205"/>
      <c r="C63" s="205"/>
      <c r="D63" s="205"/>
      <c r="E63" s="205"/>
      <c r="F63" s="205"/>
      <c r="G63" s="205"/>
      <c r="H63" s="205"/>
    </row>
    <row r="64" spans="1:8" ht="15" customHeight="1">
      <c r="A64" s="291" t="s">
        <v>375</v>
      </c>
      <c r="B64" s="291"/>
      <c r="C64" s="291"/>
      <c r="D64" s="291"/>
      <c r="E64" s="291"/>
      <c r="F64" s="291"/>
      <c r="G64" s="205"/>
      <c r="H64" s="205"/>
    </row>
    <row r="65" spans="1:8" ht="16.2">
      <c r="A65" s="997" t="s">
        <v>376</v>
      </c>
      <c r="B65" s="997"/>
      <c r="C65" s="997"/>
      <c r="D65" s="997"/>
      <c r="E65" s="997"/>
      <c r="F65" s="997"/>
      <c r="G65" s="237">
        <v>3.5</v>
      </c>
      <c r="H65" s="492" t="s">
        <v>435</v>
      </c>
    </row>
    <row r="66" spans="1:8" ht="16.2">
      <c r="A66" s="997" t="s">
        <v>378</v>
      </c>
      <c r="B66" s="997"/>
      <c r="C66" s="997"/>
      <c r="D66" s="997"/>
      <c r="E66" s="997"/>
      <c r="F66" s="997"/>
      <c r="G66" s="237">
        <v>0.5</v>
      </c>
      <c r="H66" s="492" t="s">
        <v>435</v>
      </c>
    </row>
    <row r="67" spans="1:8">
      <c r="A67" s="481"/>
      <c r="B67" s="481"/>
      <c r="C67" s="481"/>
      <c r="D67" s="481"/>
      <c r="E67" s="481"/>
      <c r="F67" s="481"/>
      <c r="G67" s="238"/>
      <c r="H67" s="492"/>
    </row>
    <row r="68" spans="1:8">
      <c r="A68" s="1000" t="s">
        <v>379</v>
      </c>
      <c r="B68" s="1000"/>
      <c r="C68" s="1000"/>
      <c r="D68" s="1000"/>
      <c r="E68" s="1000"/>
      <c r="F68" s="1000"/>
      <c r="G68" s="503"/>
      <c r="H68" s="238"/>
    </row>
    <row r="69" spans="1:8" ht="17.850000000000001" customHeight="1">
      <c r="A69" s="998" t="s">
        <v>380</v>
      </c>
      <c r="B69" s="998"/>
      <c r="C69" s="998"/>
      <c r="D69" s="998"/>
      <c r="E69" s="492">
        <f>SUM(E70:E75)</f>
        <v>50</v>
      </c>
      <c r="F69" s="492" t="s">
        <v>357</v>
      </c>
      <c r="G69" s="240">
        <f>E69/25</f>
        <v>2</v>
      </c>
      <c r="H69" s="492" t="s">
        <v>435</v>
      </c>
    </row>
    <row r="70" spans="1:8" ht="17.850000000000001" customHeight="1">
      <c r="A70" s="205" t="s">
        <v>12</v>
      </c>
      <c r="B70" s="997" t="s">
        <v>14</v>
      </c>
      <c r="C70" s="997"/>
      <c r="D70" s="997"/>
      <c r="E70" s="492">
        <v>15</v>
      </c>
      <c r="F70" s="492" t="s">
        <v>357</v>
      </c>
      <c r="G70" s="219"/>
      <c r="H70" s="493"/>
    </row>
    <row r="71" spans="1:8" ht="17.850000000000001" customHeight="1">
      <c r="A71" s="205"/>
      <c r="B71" s="997" t="s">
        <v>381</v>
      </c>
      <c r="C71" s="997"/>
      <c r="D71" s="997"/>
      <c r="E71" s="492">
        <v>30</v>
      </c>
      <c r="F71" s="492" t="s">
        <v>357</v>
      </c>
      <c r="G71" s="219"/>
      <c r="H71" s="493"/>
    </row>
    <row r="72" spans="1:8" ht="17.850000000000001" customHeight="1">
      <c r="A72" s="205"/>
      <c r="B72" s="997" t="s">
        <v>382</v>
      </c>
      <c r="C72" s="997"/>
      <c r="D72" s="997"/>
      <c r="E72" s="492">
        <v>2</v>
      </c>
      <c r="F72" s="492" t="s">
        <v>357</v>
      </c>
      <c r="G72" s="219"/>
      <c r="H72" s="493"/>
    </row>
    <row r="73" spans="1:8" ht="17.850000000000001" customHeight="1">
      <c r="A73" s="205"/>
      <c r="B73" s="997" t="s">
        <v>383</v>
      </c>
      <c r="C73" s="997"/>
      <c r="D73" s="997"/>
      <c r="E73" s="492">
        <v>0</v>
      </c>
      <c r="F73" s="492" t="s">
        <v>357</v>
      </c>
      <c r="G73" s="219"/>
      <c r="H73" s="493"/>
    </row>
    <row r="74" spans="1:8" ht="17.850000000000001" customHeight="1">
      <c r="A74" s="205"/>
      <c r="B74" s="997" t="s">
        <v>384</v>
      </c>
      <c r="C74" s="997"/>
      <c r="D74" s="997"/>
      <c r="E74" s="492">
        <v>0</v>
      </c>
      <c r="F74" s="492" t="s">
        <v>357</v>
      </c>
      <c r="G74" s="219"/>
      <c r="H74" s="493"/>
    </row>
    <row r="75" spans="1:8" ht="17.850000000000001" customHeight="1">
      <c r="A75" s="205"/>
      <c r="B75" s="997" t="s">
        <v>385</v>
      </c>
      <c r="C75" s="997"/>
      <c r="D75" s="997"/>
      <c r="E75" s="492">
        <v>3</v>
      </c>
      <c r="F75" s="492" t="s">
        <v>357</v>
      </c>
      <c r="G75" s="219"/>
      <c r="H75" s="493"/>
    </row>
    <row r="76" spans="1:8" ht="31.35" customHeight="1">
      <c r="A76" s="998" t="s">
        <v>386</v>
      </c>
      <c r="B76" s="998"/>
      <c r="C76" s="998"/>
      <c r="D76" s="998"/>
      <c r="E76" s="492">
        <v>0</v>
      </c>
      <c r="F76" s="492" t="s">
        <v>357</v>
      </c>
      <c r="G76" s="240">
        <v>0</v>
      </c>
      <c r="H76" s="492" t="s">
        <v>435</v>
      </c>
    </row>
    <row r="77" spans="1:8" ht="17.850000000000001" customHeight="1">
      <c r="A77" s="997" t="s">
        <v>387</v>
      </c>
      <c r="B77" s="997"/>
      <c r="C77" s="997"/>
      <c r="D77" s="997"/>
      <c r="E77" s="492">
        <f>G77*25</f>
        <v>50</v>
      </c>
      <c r="F77" s="492" t="s">
        <v>357</v>
      </c>
      <c r="G77" s="240">
        <f>D6-G76-G69</f>
        <v>2</v>
      </c>
      <c r="H77" s="492" t="s">
        <v>435</v>
      </c>
    </row>
    <row r="78" spans="1:8" ht="10.35" customHeight="1"/>
    <row r="81" spans="1:8">
      <c r="A81" s="220" t="s">
        <v>388</v>
      </c>
    </row>
    <row r="82" spans="1:8" ht="16.2">
      <c r="A82" s="999" t="s">
        <v>436</v>
      </c>
      <c r="B82" s="999"/>
      <c r="C82" s="999"/>
      <c r="D82" s="999"/>
      <c r="E82" s="999"/>
      <c r="F82" s="999"/>
      <c r="G82" s="999"/>
      <c r="H82" s="999"/>
    </row>
    <row r="83" spans="1:8">
      <c r="A83" s="220" t="s">
        <v>390</v>
      </c>
    </row>
    <row r="85" spans="1:8">
      <c r="A85" s="996" t="s">
        <v>3040</v>
      </c>
      <c r="B85" s="996"/>
      <c r="C85" s="996"/>
      <c r="D85" s="996"/>
      <c r="E85" s="996"/>
      <c r="F85" s="996"/>
      <c r="G85" s="996"/>
      <c r="H85" s="996"/>
    </row>
    <row r="86" spans="1:8">
      <c r="A86" s="996"/>
      <c r="B86" s="996"/>
      <c r="C86" s="996"/>
      <c r="D86" s="996"/>
      <c r="E86" s="996"/>
      <c r="F86" s="996"/>
      <c r="G86" s="996"/>
      <c r="H86" s="996"/>
    </row>
    <row r="87" spans="1:8">
      <c r="A87" s="996"/>
      <c r="B87" s="996"/>
      <c r="C87" s="996"/>
      <c r="D87" s="996"/>
      <c r="E87" s="996"/>
      <c r="F87" s="996"/>
      <c r="G87" s="996"/>
      <c r="H87" s="996"/>
    </row>
  </sheetData>
  <mergeCells count="87">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49:C49"/>
    <mergeCell ref="D49:H49"/>
    <mergeCell ref="A50:C50"/>
    <mergeCell ref="B32:F32"/>
    <mergeCell ref="A35:F35"/>
    <mergeCell ref="A36:A41"/>
    <mergeCell ref="B36:H36"/>
    <mergeCell ref="B37:H37"/>
    <mergeCell ref="B38:H38"/>
    <mergeCell ref="B39:H39"/>
    <mergeCell ref="B40:H40"/>
    <mergeCell ref="B41:H41"/>
    <mergeCell ref="A45:A48"/>
    <mergeCell ref="B45:H45"/>
    <mergeCell ref="B46:H46"/>
    <mergeCell ref="B47:H47"/>
    <mergeCell ref="B48:H48"/>
    <mergeCell ref="A42:C42"/>
    <mergeCell ref="D42:H42"/>
    <mergeCell ref="A43:C43"/>
    <mergeCell ref="D43:H43"/>
    <mergeCell ref="A44:F44"/>
    <mergeCell ref="D50:H50"/>
    <mergeCell ref="A51:F51"/>
    <mergeCell ref="A54:C54"/>
    <mergeCell ref="D54:H54"/>
    <mergeCell ref="A55:C55"/>
    <mergeCell ref="D55:H55"/>
    <mergeCell ref="A52:A53"/>
    <mergeCell ref="B52:H52"/>
    <mergeCell ref="B53:H53"/>
    <mergeCell ref="A58:B60"/>
    <mergeCell ref="C58:H58"/>
    <mergeCell ref="C59:H59"/>
    <mergeCell ref="C60:H60"/>
    <mergeCell ref="B74:D74"/>
    <mergeCell ref="A61:B62"/>
    <mergeCell ref="C61:H61"/>
    <mergeCell ref="C62:H62"/>
    <mergeCell ref="A65:F65"/>
    <mergeCell ref="A66:F66"/>
    <mergeCell ref="A68:F68"/>
    <mergeCell ref="A69:D69"/>
    <mergeCell ref="B70:D70"/>
    <mergeCell ref="B71:D71"/>
    <mergeCell ref="B72:D72"/>
    <mergeCell ref="B73:D73"/>
    <mergeCell ref="B75:D75"/>
    <mergeCell ref="A76:D76"/>
    <mergeCell ref="A77:D77"/>
    <mergeCell ref="A82:H82"/>
    <mergeCell ref="A85:H87"/>
  </mergeCells>
  <pageMargins left="0.25" right="0.25" top="0.75" bottom="0.75" header="0.3" footer="0.3"/>
  <pageSetup paperSize="9" orientation="portrait" r:id="rId1"/>
  <rowBreaks count="2" manualBreakCount="2">
    <brk id="33" max="16383" man="1"/>
    <brk id="56"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zoomScaleNormal="100" zoomScaleSheetLayoutView="124"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9" width="2.88671875" style="206" customWidth="1"/>
    <col min="10" max="16384" width="8.88671875" style="206"/>
  </cols>
  <sheetData>
    <row r="1" spans="1:9" ht="10.35" customHeight="1"/>
    <row r="2" spans="1:9" s="334" customFormat="1">
      <c r="A2" s="731" t="s">
        <v>326</v>
      </c>
      <c r="B2" s="731"/>
      <c r="C2" s="731"/>
      <c r="D2" s="731"/>
      <c r="E2" s="731"/>
      <c r="F2" s="731"/>
      <c r="G2" s="731"/>
      <c r="H2" s="731"/>
      <c r="I2" s="731"/>
    </row>
    <row r="3" spans="1:9" ht="10.35" customHeight="1"/>
    <row r="4" spans="1:9" ht="15" customHeight="1">
      <c r="A4" s="334" t="s">
        <v>327</v>
      </c>
    </row>
    <row r="5" spans="1:9" ht="17.850000000000001" customHeight="1">
      <c r="A5" s="732" t="s">
        <v>92</v>
      </c>
      <c r="B5" s="732"/>
      <c r="C5" s="732"/>
      <c r="D5" s="732"/>
      <c r="E5" s="732"/>
      <c r="F5" s="732"/>
      <c r="G5" s="732"/>
      <c r="H5" s="732"/>
    </row>
    <row r="6" spans="1:9" ht="17.399999999999999" customHeight="1">
      <c r="A6" s="780" t="s">
        <v>10</v>
      </c>
      <c r="B6" s="781"/>
      <c r="C6" s="781"/>
      <c r="D6" s="781">
        <v>4</v>
      </c>
      <c r="E6" s="781"/>
      <c r="F6" s="781"/>
      <c r="G6" s="781"/>
      <c r="H6" s="782"/>
    </row>
    <row r="7" spans="1:9" ht="17.399999999999999" customHeight="1">
      <c r="A7" s="780" t="s">
        <v>9</v>
      </c>
      <c r="B7" s="781"/>
      <c r="C7" s="781"/>
      <c r="D7" s="783" t="s">
        <v>1636</v>
      </c>
      <c r="E7" s="783"/>
      <c r="F7" s="783"/>
      <c r="G7" s="783"/>
      <c r="H7" s="784"/>
    </row>
    <row r="8" spans="1:9" ht="17.399999999999999" customHeight="1">
      <c r="A8" s="780" t="s">
        <v>13</v>
      </c>
      <c r="B8" s="781"/>
      <c r="C8" s="781"/>
      <c r="D8" s="785" t="s">
        <v>329</v>
      </c>
      <c r="E8" s="785"/>
      <c r="F8" s="785"/>
      <c r="G8" s="785"/>
      <c r="H8" s="786"/>
    </row>
    <row r="9" spans="1:9" ht="17.399999999999999" customHeight="1">
      <c r="A9" s="780" t="s">
        <v>330</v>
      </c>
      <c r="B9" s="781"/>
      <c r="C9" s="781"/>
      <c r="D9" s="785" t="s">
        <v>331</v>
      </c>
      <c r="E9" s="785"/>
      <c r="F9" s="785"/>
      <c r="G9" s="785"/>
      <c r="H9" s="786"/>
    </row>
    <row r="10" spans="1:9" ht="10.35" customHeight="1">
      <c r="A10" s="502"/>
      <c r="B10" s="502"/>
      <c r="C10" s="502"/>
      <c r="D10" s="502"/>
      <c r="E10" s="502"/>
      <c r="F10" s="502"/>
      <c r="G10" s="502"/>
      <c r="H10" s="502"/>
    </row>
    <row r="11" spans="1:9" ht="15" customHeight="1">
      <c r="A11" s="787" t="s">
        <v>138</v>
      </c>
      <c r="B11" s="787"/>
      <c r="C11" s="787"/>
      <c r="D11" s="787"/>
      <c r="E11" s="787"/>
      <c r="F11" s="787"/>
      <c r="G11" s="787"/>
      <c r="H11" s="787"/>
    </row>
    <row r="12" spans="1:9" ht="17.850000000000001" customHeight="1">
      <c r="A12" s="779" t="s">
        <v>2916</v>
      </c>
      <c r="B12" s="779"/>
      <c r="C12" s="779"/>
      <c r="D12" s="779"/>
      <c r="E12" s="779"/>
      <c r="F12" s="779"/>
      <c r="G12" s="779"/>
      <c r="H12" s="779"/>
    </row>
    <row r="13" spans="1:9" ht="17.850000000000001" customHeight="1">
      <c r="A13" s="780" t="s">
        <v>277</v>
      </c>
      <c r="B13" s="781"/>
      <c r="C13" s="781"/>
      <c r="D13" s="781"/>
      <c r="E13" s="781" t="s">
        <v>139</v>
      </c>
      <c r="F13" s="781"/>
      <c r="G13" s="781"/>
      <c r="H13" s="782"/>
    </row>
    <row r="14" spans="1:9" ht="17.850000000000001" customHeight="1">
      <c r="A14" s="780" t="s">
        <v>332</v>
      </c>
      <c r="B14" s="781"/>
      <c r="C14" s="781"/>
      <c r="D14" s="781"/>
      <c r="E14" s="781" t="s">
        <v>333</v>
      </c>
      <c r="F14" s="781"/>
      <c r="G14" s="781"/>
      <c r="H14" s="782"/>
    </row>
    <row r="15" spans="1:9" ht="17.850000000000001" customHeight="1">
      <c r="A15" s="780" t="s">
        <v>334</v>
      </c>
      <c r="B15" s="781"/>
      <c r="C15" s="781"/>
      <c r="D15" s="781"/>
      <c r="E15" s="788" t="s">
        <v>1529</v>
      </c>
      <c r="F15" s="788"/>
      <c r="G15" s="788"/>
      <c r="H15" s="789"/>
    </row>
    <row r="16" spans="1:9"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42.6" customHeight="1">
      <c r="A19" s="790" t="s">
        <v>337</v>
      </c>
      <c r="B19" s="790"/>
      <c r="C19" s="791" t="s">
        <v>586</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27"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51.75" customHeight="1">
      <c r="A25" s="467" t="s">
        <v>1981</v>
      </c>
      <c r="B25" s="791" t="s">
        <v>1979</v>
      </c>
      <c r="C25" s="791"/>
      <c r="D25" s="791"/>
      <c r="E25" s="791"/>
      <c r="F25" s="791"/>
      <c r="G25" s="468" t="s">
        <v>159</v>
      </c>
      <c r="H25" s="250" t="s">
        <v>154</v>
      </c>
    </row>
    <row r="26" spans="1:8" ht="40.35" customHeight="1">
      <c r="A26" s="467" t="s">
        <v>1982</v>
      </c>
      <c r="B26" s="791" t="s">
        <v>1957</v>
      </c>
      <c r="C26" s="791"/>
      <c r="D26" s="791"/>
      <c r="E26" s="791"/>
      <c r="F26" s="791"/>
      <c r="G26" s="468" t="s">
        <v>163</v>
      </c>
      <c r="H26" s="250" t="s">
        <v>154</v>
      </c>
    </row>
    <row r="27" spans="1:8" ht="17.850000000000001" customHeight="1">
      <c r="A27" s="751" t="s">
        <v>255</v>
      </c>
      <c r="B27" s="794"/>
      <c r="C27" s="794"/>
      <c r="D27" s="794"/>
      <c r="E27" s="794"/>
      <c r="F27" s="794"/>
      <c r="G27" s="794"/>
      <c r="H27" s="752"/>
    </row>
    <row r="28" spans="1:8" ht="53.25" customHeight="1">
      <c r="A28" s="467" t="s">
        <v>1983</v>
      </c>
      <c r="B28" s="791" t="s">
        <v>1958</v>
      </c>
      <c r="C28" s="791"/>
      <c r="D28" s="791"/>
      <c r="E28" s="791"/>
      <c r="F28" s="791"/>
      <c r="G28" s="468" t="s">
        <v>206</v>
      </c>
      <c r="H28" s="250" t="s">
        <v>150</v>
      </c>
    </row>
    <row r="29" spans="1:8" ht="62.25" customHeight="1">
      <c r="A29" s="467" t="s">
        <v>1984</v>
      </c>
      <c r="B29" s="791" t="s">
        <v>1980</v>
      </c>
      <c r="C29" s="791"/>
      <c r="D29" s="791"/>
      <c r="E29" s="791"/>
      <c r="F29" s="791"/>
      <c r="G29" s="468" t="s">
        <v>209</v>
      </c>
      <c r="H29" s="250" t="s">
        <v>154</v>
      </c>
    </row>
    <row r="30" spans="1:8" ht="17.850000000000001" customHeight="1">
      <c r="A30" s="751" t="s">
        <v>352</v>
      </c>
      <c r="B30" s="794"/>
      <c r="C30" s="794"/>
      <c r="D30" s="794"/>
      <c r="E30" s="794"/>
      <c r="F30" s="794"/>
      <c r="G30" s="794"/>
      <c r="H30" s="752"/>
    </row>
    <row r="31" spans="1:8" ht="41.1" customHeight="1">
      <c r="A31" s="467" t="s">
        <v>1985</v>
      </c>
      <c r="B31" s="791" t="s">
        <v>1959</v>
      </c>
      <c r="C31" s="791"/>
      <c r="D31" s="791"/>
      <c r="E31" s="791"/>
      <c r="F31" s="791"/>
      <c r="G31" s="468" t="s">
        <v>242</v>
      </c>
      <c r="H31" s="250" t="s">
        <v>150</v>
      </c>
    </row>
    <row r="32" spans="1:8" ht="10.35" customHeight="1">
      <c r="A32" s="502"/>
      <c r="B32" s="502"/>
      <c r="C32" s="502"/>
      <c r="D32" s="502"/>
      <c r="E32" s="502"/>
      <c r="F32" s="502"/>
      <c r="G32" s="502"/>
      <c r="H32" s="502"/>
    </row>
    <row r="33" spans="1:9" ht="15" customHeight="1">
      <c r="A33" s="494" t="s">
        <v>355</v>
      </c>
      <c r="B33" s="502"/>
      <c r="C33" s="502"/>
      <c r="D33" s="502"/>
      <c r="E33" s="502"/>
      <c r="F33" s="502"/>
      <c r="G33" s="502"/>
      <c r="H33" s="502"/>
    </row>
    <row r="34" spans="1:9" s="334" customFormat="1" ht="17.850000000000001" customHeight="1">
      <c r="A34" s="795" t="s">
        <v>356</v>
      </c>
      <c r="B34" s="795"/>
      <c r="C34" s="795"/>
      <c r="D34" s="795"/>
      <c r="E34" s="795"/>
      <c r="F34" s="795"/>
      <c r="G34" s="242">
        <v>20</v>
      </c>
      <c r="H34" s="464" t="s">
        <v>357</v>
      </c>
    </row>
    <row r="35" spans="1:9" ht="76.5" customHeight="1">
      <c r="A35" s="796" t="s">
        <v>358</v>
      </c>
      <c r="B35" s="791" t="s">
        <v>1960</v>
      </c>
      <c r="C35" s="791"/>
      <c r="D35" s="791"/>
      <c r="E35" s="791"/>
      <c r="F35" s="791"/>
      <c r="G35" s="791"/>
      <c r="H35" s="792"/>
    </row>
    <row r="36" spans="1:9" ht="56.25" customHeight="1">
      <c r="A36" s="754"/>
      <c r="B36" s="791" t="s">
        <v>1961</v>
      </c>
      <c r="C36" s="791"/>
      <c r="D36" s="791"/>
      <c r="E36" s="791"/>
      <c r="F36" s="791"/>
      <c r="G36" s="791"/>
      <c r="H36" s="792"/>
    </row>
    <row r="37" spans="1:9" ht="17.25" customHeight="1">
      <c r="A37" s="754"/>
      <c r="B37" s="791" t="s">
        <v>1962</v>
      </c>
      <c r="C37" s="791"/>
      <c r="D37" s="791"/>
      <c r="E37" s="791"/>
      <c r="F37" s="791"/>
      <c r="G37" s="791"/>
      <c r="H37" s="792"/>
    </row>
    <row r="38" spans="1:9" ht="17.25" customHeight="1">
      <c r="A38" s="754"/>
      <c r="B38" s="791" t="s">
        <v>1963</v>
      </c>
      <c r="C38" s="791"/>
      <c r="D38" s="791"/>
      <c r="E38" s="791"/>
      <c r="F38" s="791"/>
      <c r="G38" s="791"/>
      <c r="H38" s="792"/>
    </row>
    <row r="39" spans="1:9" ht="34.5" customHeight="1">
      <c r="A39" s="754"/>
      <c r="B39" s="791" t="s">
        <v>1964</v>
      </c>
      <c r="C39" s="791"/>
      <c r="D39" s="791"/>
      <c r="E39" s="791"/>
      <c r="F39" s="791"/>
      <c r="G39" s="791"/>
      <c r="H39" s="792"/>
    </row>
    <row r="40" spans="1:9" ht="20.100000000000001" customHeight="1">
      <c r="A40" s="754"/>
      <c r="B40" s="791" t="s">
        <v>1965</v>
      </c>
      <c r="C40" s="791"/>
      <c r="D40" s="791"/>
      <c r="E40" s="791"/>
      <c r="F40" s="791"/>
      <c r="G40" s="791"/>
      <c r="H40" s="792"/>
    </row>
    <row r="41" spans="1:9" ht="20.100000000000001" customHeight="1">
      <c r="A41" s="754"/>
      <c r="B41" s="792" t="s">
        <v>1966</v>
      </c>
      <c r="C41" s="790"/>
      <c r="D41" s="790"/>
      <c r="E41" s="790"/>
      <c r="F41" s="790"/>
      <c r="G41" s="790"/>
      <c r="H41" s="790"/>
    </row>
    <row r="42" spans="1:9" ht="20.100000000000001" customHeight="1">
      <c r="A42" s="754"/>
      <c r="B42" s="792" t="s">
        <v>1967</v>
      </c>
      <c r="C42" s="790"/>
      <c r="D42" s="790"/>
      <c r="E42" s="790"/>
      <c r="F42" s="790"/>
      <c r="G42" s="790"/>
      <c r="H42" s="790"/>
    </row>
    <row r="43" spans="1:9" ht="23.1" customHeight="1">
      <c r="A43" s="797" t="s">
        <v>366</v>
      </c>
      <c r="B43" s="785"/>
      <c r="C43" s="785"/>
      <c r="D43" s="785" t="s">
        <v>1986</v>
      </c>
      <c r="E43" s="785"/>
      <c r="F43" s="785"/>
      <c r="G43" s="785"/>
      <c r="H43" s="786"/>
    </row>
    <row r="44" spans="1:9" ht="52.5" customHeight="1">
      <c r="A44" s="798" t="s">
        <v>367</v>
      </c>
      <c r="B44" s="783"/>
      <c r="C44" s="783"/>
      <c r="D44" s="792" t="s">
        <v>1968</v>
      </c>
      <c r="E44" s="790"/>
      <c r="F44" s="790"/>
      <c r="G44" s="790"/>
      <c r="H44" s="790"/>
      <c r="I44" s="40"/>
    </row>
    <row r="45" spans="1:9" s="334" customFormat="1" ht="17.850000000000001" customHeight="1">
      <c r="A45" s="795" t="s">
        <v>613</v>
      </c>
      <c r="B45" s="795"/>
      <c r="C45" s="795"/>
      <c r="D45" s="795"/>
      <c r="E45" s="795"/>
      <c r="F45" s="795"/>
      <c r="G45" s="242">
        <v>25</v>
      </c>
      <c r="H45" s="464" t="s">
        <v>357</v>
      </c>
    </row>
    <row r="46" spans="1:9" ht="33.75" customHeight="1">
      <c r="A46" s="796" t="s">
        <v>358</v>
      </c>
      <c r="B46" s="792" t="s">
        <v>1969</v>
      </c>
      <c r="C46" s="790"/>
      <c r="D46" s="790"/>
      <c r="E46" s="790"/>
      <c r="F46" s="790"/>
      <c r="G46" s="790"/>
      <c r="H46" s="790"/>
    </row>
    <row r="47" spans="1:9" ht="37.5" customHeight="1">
      <c r="A47" s="754"/>
      <c r="B47" s="791" t="s">
        <v>2988</v>
      </c>
      <c r="C47" s="791"/>
      <c r="D47" s="791"/>
      <c r="E47" s="791"/>
      <c r="F47" s="791"/>
      <c r="G47" s="791"/>
      <c r="H47" s="792"/>
    </row>
    <row r="48" spans="1:9" ht="37.5" customHeight="1">
      <c r="A48" s="754"/>
      <c r="B48" s="792" t="s">
        <v>1970</v>
      </c>
      <c r="C48" s="790"/>
      <c r="D48" s="790"/>
      <c r="E48" s="790"/>
      <c r="F48" s="790"/>
      <c r="G48" s="790"/>
      <c r="H48" s="790"/>
    </row>
    <row r="49" spans="1:9" ht="39.75" customHeight="1">
      <c r="A49" s="754"/>
      <c r="B49" s="791" t="s">
        <v>1971</v>
      </c>
      <c r="C49" s="791"/>
      <c r="D49" s="791"/>
      <c r="E49" s="791"/>
      <c r="F49" s="791"/>
      <c r="G49" s="791"/>
      <c r="H49" s="792"/>
    </row>
    <row r="50" spans="1:9" ht="21.9" customHeight="1">
      <c r="A50" s="797" t="s">
        <v>366</v>
      </c>
      <c r="B50" s="785"/>
      <c r="C50" s="785"/>
      <c r="D50" s="785" t="s">
        <v>1987</v>
      </c>
      <c r="E50" s="785"/>
      <c r="F50" s="785"/>
      <c r="G50" s="785"/>
      <c r="H50" s="786"/>
    </row>
    <row r="51" spans="1:9" ht="33.9" customHeight="1">
      <c r="A51" s="798" t="s">
        <v>367</v>
      </c>
      <c r="B51" s="783"/>
      <c r="C51" s="783"/>
      <c r="D51" s="792" t="s">
        <v>1972</v>
      </c>
      <c r="E51" s="790"/>
      <c r="F51" s="790"/>
      <c r="G51" s="790"/>
      <c r="H51" s="790"/>
      <c r="I51" s="40"/>
    </row>
    <row r="52" spans="1:9" ht="10.35" customHeight="1">
      <c r="A52" s="502"/>
      <c r="B52" s="502"/>
      <c r="C52" s="502"/>
      <c r="D52" s="502"/>
      <c r="E52" s="502"/>
      <c r="F52" s="502"/>
      <c r="G52" s="502"/>
      <c r="H52" s="502"/>
    </row>
    <row r="53" spans="1:9" ht="15" customHeight="1">
      <c r="A53" s="494" t="s">
        <v>369</v>
      </c>
      <c r="B53" s="502"/>
      <c r="C53" s="502"/>
      <c r="D53" s="502"/>
      <c r="E53" s="502"/>
      <c r="F53" s="502"/>
      <c r="G53" s="502"/>
      <c r="H53" s="502"/>
    </row>
    <row r="54" spans="1:9" ht="42" customHeight="1">
      <c r="A54" s="807" t="s">
        <v>370</v>
      </c>
      <c r="B54" s="780"/>
      <c r="C54" s="792" t="s">
        <v>1973</v>
      </c>
      <c r="D54" s="790"/>
      <c r="E54" s="790"/>
      <c r="F54" s="790"/>
      <c r="G54" s="790"/>
      <c r="H54" s="790"/>
    </row>
    <row r="55" spans="1:9" ht="33" customHeight="1">
      <c r="A55" s="807"/>
      <c r="B55" s="780"/>
      <c r="C55" s="791" t="s">
        <v>1974</v>
      </c>
      <c r="D55" s="791"/>
      <c r="E55" s="791"/>
      <c r="F55" s="791"/>
      <c r="G55" s="791"/>
      <c r="H55" s="792"/>
    </row>
    <row r="56" spans="1:9" ht="37.5" customHeight="1">
      <c r="A56" s="807"/>
      <c r="B56" s="780"/>
      <c r="C56" s="791" t="s">
        <v>1975</v>
      </c>
      <c r="D56" s="791"/>
      <c r="E56" s="791"/>
      <c r="F56" s="791"/>
      <c r="G56" s="791"/>
      <c r="H56" s="792"/>
    </row>
    <row r="57" spans="1:9" ht="50.4" customHeight="1">
      <c r="A57" s="808" t="s">
        <v>373</v>
      </c>
      <c r="B57" s="809"/>
      <c r="C57" s="791" t="s">
        <v>1976</v>
      </c>
      <c r="D57" s="791"/>
      <c r="E57" s="791"/>
      <c r="F57" s="791"/>
      <c r="G57" s="791"/>
      <c r="H57" s="792"/>
    </row>
    <row r="58" spans="1:9" ht="72" customHeight="1">
      <c r="A58" s="779"/>
      <c r="B58" s="870"/>
      <c r="C58" s="792" t="s">
        <v>1977</v>
      </c>
      <c r="D58" s="790"/>
      <c r="E58" s="790"/>
      <c r="F58" s="790"/>
      <c r="G58" s="790"/>
      <c r="H58" s="790"/>
    </row>
    <row r="59" spans="1:9" ht="69" customHeight="1">
      <c r="A59" s="732"/>
      <c r="B59" s="810"/>
      <c r="C59" s="791" t="s">
        <v>1978</v>
      </c>
      <c r="D59" s="791"/>
      <c r="E59" s="791"/>
      <c r="F59" s="791"/>
      <c r="G59" s="791"/>
      <c r="H59" s="792"/>
    </row>
    <row r="60" spans="1:9" ht="10.35" customHeight="1">
      <c r="A60" s="502"/>
      <c r="B60" s="502"/>
      <c r="C60" s="502"/>
      <c r="D60" s="502"/>
      <c r="E60" s="502"/>
      <c r="F60" s="502"/>
      <c r="G60" s="502"/>
      <c r="H60" s="502"/>
    </row>
    <row r="61" spans="1:9" ht="15" customHeight="1">
      <c r="A61" s="494" t="s">
        <v>375</v>
      </c>
      <c r="B61" s="494"/>
      <c r="C61" s="494"/>
      <c r="D61" s="494"/>
      <c r="E61" s="494"/>
      <c r="F61" s="494"/>
      <c r="G61" s="502"/>
      <c r="H61" s="502"/>
    </row>
    <row r="62" spans="1:9" ht="16.2">
      <c r="A62" s="807" t="s">
        <v>376</v>
      </c>
      <c r="B62" s="807"/>
      <c r="C62" s="807"/>
      <c r="D62" s="807"/>
      <c r="E62" s="807"/>
      <c r="F62" s="807"/>
      <c r="G62" s="251">
        <v>3.5</v>
      </c>
      <c r="H62" s="465" t="s">
        <v>435</v>
      </c>
    </row>
    <row r="63" spans="1:9" ht="16.2">
      <c r="A63" s="807" t="s">
        <v>378</v>
      </c>
      <c r="B63" s="807"/>
      <c r="C63" s="807"/>
      <c r="D63" s="807"/>
      <c r="E63" s="807"/>
      <c r="F63" s="807"/>
      <c r="G63" s="251">
        <v>0.5</v>
      </c>
      <c r="H63" s="465" t="s">
        <v>435</v>
      </c>
    </row>
    <row r="64" spans="1:9">
      <c r="A64" s="463"/>
      <c r="B64" s="463"/>
      <c r="C64" s="463"/>
      <c r="D64" s="463"/>
      <c r="E64" s="463"/>
      <c r="F64" s="463"/>
      <c r="G64" s="253"/>
      <c r="H64" s="465"/>
    </row>
    <row r="65" spans="1:9">
      <c r="A65" s="811" t="s">
        <v>379</v>
      </c>
      <c r="B65" s="811"/>
      <c r="C65" s="811"/>
      <c r="D65" s="811"/>
      <c r="E65" s="811"/>
      <c r="F65" s="811"/>
      <c r="G65" s="480"/>
      <c r="H65" s="253"/>
    </row>
    <row r="66" spans="1:9" ht="17.850000000000001" customHeight="1">
      <c r="A66" s="790" t="s">
        <v>380</v>
      </c>
      <c r="B66" s="790"/>
      <c r="C66" s="790"/>
      <c r="D66" s="790"/>
      <c r="E66" s="465">
        <f>SUM(E67:E72)</f>
        <v>50</v>
      </c>
      <c r="F66" s="465" t="s">
        <v>357</v>
      </c>
      <c r="G66" s="254">
        <f>E66/25</f>
        <v>2</v>
      </c>
      <c r="H66" s="465" t="s">
        <v>435</v>
      </c>
    </row>
    <row r="67" spans="1:9" ht="17.850000000000001" customHeight="1">
      <c r="A67" s="502" t="s">
        <v>12</v>
      </c>
      <c r="B67" s="807" t="s">
        <v>14</v>
      </c>
      <c r="C67" s="807"/>
      <c r="D67" s="807"/>
      <c r="E67" s="465">
        <v>20</v>
      </c>
      <c r="F67" s="465" t="s">
        <v>357</v>
      </c>
      <c r="G67" s="40"/>
      <c r="H67" s="471"/>
    </row>
    <row r="68" spans="1:9" ht="17.850000000000001" customHeight="1">
      <c r="A68" s="502"/>
      <c r="B68" s="807" t="s">
        <v>381</v>
      </c>
      <c r="C68" s="807"/>
      <c r="D68" s="807"/>
      <c r="E68" s="465">
        <v>25</v>
      </c>
      <c r="F68" s="465" t="s">
        <v>357</v>
      </c>
      <c r="G68" s="40"/>
      <c r="H68" s="471"/>
    </row>
    <row r="69" spans="1:9" ht="17.850000000000001" customHeight="1">
      <c r="A69" s="502"/>
      <c r="B69" s="807" t="s">
        <v>382</v>
      </c>
      <c r="C69" s="807"/>
      <c r="D69" s="807"/>
      <c r="E69" s="465">
        <v>3</v>
      </c>
      <c r="F69" s="465" t="s">
        <v>357</v>
      </c>
      <c r="G69" s="40"/>
      <c r="H69" s="471"/>
    </row>
    <row r="70" spans="1:9" ht="17.850000000000001" customHeight="1">
      <c r="A70" s="502"/>
      <c r="B70" s="807" t="s">
        <v>383</v>
      </c>
      <c r="C70" s="807"/>
      <c r="D70" s="807"/>
      <c r="E70" s="465">
        <v>0</v>
      </c>
      <c r="F70" s="465" t="s">
        <v>357</v>
      </c>
      <c r="G70" s="40"/>
      <c r="H70" s="471"/>
    </row>
    <row r="71" spans="1:9" ht="17.850000000000001" customHeight="1">
      <c r="A71" s="502"/>
      <c r="B71" s="807" t="s">
        <v>384</v>
      </c>
      <c r="C71" s="807"/>
      <c r="D71" s="807"/>
      <c r="E71" s="465">
        <v>0</v>
      </c>
      <c r="F71" s="465" t="s">
        <v>357</v>
      </c>
      <c r="G71" s="40"/>
      <c r="H71" s="471"/>
    </row>
    <row r="72" spans="1:9" ht="17.850000000000001" customHeight="1">
      <c r="A72" s="502"/>
      <c r="B72" s="807" t="s">
        <v>385</v>
      </c>
      <c r="C72" s="807"/>
      <c r="D72" s="807"/>
      <c r="E72" s="465">
        <v>2</v>
      </c>
      <c r="F72" s="465" t="s">
        <v>357</v>
      </c>
      <c r="G72" s="40"/>
      <c r="H72" s="471"/>
    </row>
    <row r="73" spans="1:9" ht="31.35" customHeight="1">
      <c r="A73" s="790" t="s">
        <v>386</v>
      </c>
      <c r="B73" s="790"/>
      <c r="C73" s="790"/>
      <c r="D73" s="790"/>
      <c r="E73" s="465">
        <v>0</v>
      </c>
      <c r="F73" s="465" t="s">
        <v>357</v>
      </c>
      <c r="G73" s="254">
        <v>0</v>
      </c>
      <c r="H73" s="465" t="s">
        <v>435</v>
      </c>
    </row>
    <row r="74" spans="1:9" ht="17.850000000000001" customHeight="1">
      <c r="A74" s="807" t="s">
        <v>387</v>
      </c>
      <c r="B74" s="807"/>
      <c r="C74" s="807"/>
      <c r="D74" s="807"/>
      <c r="E74" s="465">
        <f>G74*25</f>
        <v>50</v>
      </c>
      <c r="F74" s="465" t="s">
        <v>357</v>
      </c>
      <c r="G74" s="254">
        <f>D6-G73-G66</f>
        <v>2</v>
      </c>
      <c r="H74" s="465" t="s">
        <v>435</v>
      </c>
    </row>
    <row r="75" spans="1:9" ht="10.35" customHeight="1"/>
    <row r="78" spans="1:9">
      <c r="A78" s="206" t="s">
        <v>388</v>
      </c>
    </row>
    <row r="79" spans="1:9" ht="16.2">
      <c r="A79" s="730" t="s">
        <v>436</v>
      </c>
      <c r="B79" s="730"/>
      <c r="C79" s="730"/>
      <c r="D79" s="730"/>
      <c r="E79" s="730"/>
      <c r="F79" s="730"/>
      <c r="G79" s="730"/>
      <c r="H79" s="730"/>
      <c r="I79" s="730"/>
    </row>
    <row r="80" spans="1:9">
      <c r="A80" s="206" t="s">
        <v>390</v>
      </c>
    </row>
    <row r="82" spans="1:9">
      <c r="A82" s="766" t="s">
        <v>391</v>
      </c>
      <c r="B82" s="766"/>
      <c r="C82" s="766"/>
      <c r="D82" s="766"/>
      <c r="E82" s="766"/>
      <c r="F82" s="766"/>
      <c r="G82" s="766"/>
      <c r="H82" s="766"/>
      <c r="I82" s="766"/>
    </row>
    <row r="83" spans="1:9">
      <c r="A83" s="766"/>
      <c r="B83" s="766"/>
      <c r="C83" s="766"/>
      <c r="D83" s="766"/>
      <c r="E83" s="766"/>
      <c r="F83" s="766"/>
      <c r="G83" s="766"/>
      <c r="H83" s="766"/>
      <c r="I83" s="766"/>
    </row>
    <row r="84" spans="1:9">
      <c r="A84" s="766"/>
      <c r="B84" s="766"/>
      <c r="C84" s="766"/>
      <c r="D84" s="766"/>
      <c r="E84" s="766"/>
      <c r="F84" s="766"/>
      <c r="G84" s="766"/>
      <c r="H84" s="766"/>
      <c r="I84" s="766"/>
    </row>
  </sheetData>
  <mergeCells count="81">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34:F34"/>
    <mergeCell ref="A35:A42"/>
    <mergeCell ref="B35:H35"/>
    <mergeCell ref="B36:H36"/>
    <mergeCell ref="B37:H37"/>
    <mergeCell ref="B38:H38"/>
    <mergeCell ref="B39:H39"/>
    <mergeCell ref="B40:H40"/>
    <mergeCell ref="B41:H41"/>
    <mergeCell ref="B42:H42"/>
    <mergeCell ref="A46:A49"/>
    <mergeCell ref="B46:H46"/>
    <mergeCell ref="B47:H47"/>
    <mergeCell ref="B48:H48"/>
    <mergeCell ref="B49:H49"/>
    <mergeCell ref="A43:C43"/>
    <mergeCell ref="D43:H43"/>
    <mergeCell ref="A44:C44"/>
    <mergeCell ref="D44:H44"/>
    <mergeCell ref="A45:F45"/>
    <mergeCell ref="A63:F63"/>
    <mergeCell ref="A50:C50"/>
    <mergeCell ref="D50:H50"/>
    <mergeCell ref="A51:C51"/>
    <mergeCell ref="D51:H51"/>
    <mergeCell ref="A54:B56"/>
    <mergeCell ref="C54:H54"/>
    <mergeCell ref="C55:H55"/>
    <mergeCell ref="C56:H56"/>
    <mergeCell ref="A57:B59"/>
    <mergeCell ref="C57:H57"/>
    <mergeCell ref="C58:H58"/>
    <mergeCell ref="C59:H59"/>
    <mergeCell ref="A62:F62"/>
    <mergeCell ref="A82:I84"/>
    <mergeCell ref="A65:F65"/>
    <mergeCell ref="A66:D66"/>
    <mergeCell ref="B67:D67"/>
    <mergeCell ref="B68:D68"/>
    <mergeCell ref="B69:D69"/>
    <mergeCell ref="B70:D70"/>
    <mergeCell ref="B71:D71"/>
    <mergeCell ref="B72:D72"/>
    <mergeCell ref="A73:D73"/>
    <mergeCell ref="A74:D74"/>
    <mergeCell ref="A79:I79"/>
  </mergeCells>
  <pageMargins left="0.25" right="0.25" top="0.75" bottom="0.75" header="0.3" footer="0.3"/>
  <pageSetup paperSize="9" orientation="portrait" r:id="rId1"/>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0"/>
  <sheetViews>
    <sheetView topLeftCell="A167" zoomScaleNormal="100" workbookViewId="0">
      <selection activeCell="K221" sqref="K221"/>
    </sheetView>
  </sheetViews>
  <sheetFormatPr defaultColWidth="8.44140625" defaultRowHeight="13.8"/>
  <cols>
    <col min="1" max="1" width="4.109375" style="58" customWidth="1"/>
    <col min="2" max="2" width="55.109375" style="58" customWidth="1"/>
    <col min="3" max="3" width="8.109375" style="58" customWidth="1"/>
    <col min="4" max="4" width="8" style="58" customWidth="1"/>
    <col min="5" max="5" width="8.109375" style="58" customWidth="1"/>
    <col min="6" max="6" width="8.88671875" style="58" customWidth="1"/>
    <col min="7" max="7" width="12.5546875" style="306" customWidth="1"/>
    <col min="8" max="16384" width="8.44140625" style="58"/>
  </cols>
  <sheetData>
    <row r="1" spans="1:11" s="413" customFormat="1" ht="10.35" customHeight="1">
      <c r="C1" s="435"/>
    </row>
    <row r="2" spans="1:11" s="415" customFormat="1">
      <c r="A2" s="702" t="s">
        <v>293</v>
      </c>
      <c r="B2" s="702"/>
      <c r="C2" s="702"/>
      <c r="D2" s="702"/>
      <c r="E2" s="702"/>
      <c r="F2" s="702"/>
      <c r="G2" s="702"/>
    </row>
    <row r="3" spans="1:11" s="61" customFormat="1" ht="10.35" customHeight="1">
      <c r="C3" s="96"/>
      <c r="G3" s="413"/>
    </row>
    <row r="4" spans="1:11" s="97" customFormat="1" ht="17.850000000000001" customHeight="1">
      <c r="A4" s="270" t="s">
        <v>0</v>
      </c>
      <c r="B4" s="270"/>
      <c r="C4" s="63"/>
      <c r="D4" s="91"/>
      <c r="E4" s="91"/>
      <c r="F4" s="91"/>
      <c r="G4" s="414"/>
      <c r="H4" s="96"/>
    </row>
    <row r="5" spans="1:11" s="97" customFormat="1" ht="17.850000000000001" customHeight="1">
      <c r="A5" s="6" t="s">
        <v>2</v>
      </c>
      <c r="B5" s="7"/>
      <c r="C5" s="60"/>
      <c r="D5" s="60"/>
      <c r="E5" s="60"/>
      <c r="F5" s="63"/>
      <c r="G5" s="29"/>
    </row>
    <row r="6" spans="1:11" s="97" customFormat="1" ht="17.850000000000001" customHeight="1">
      <c r="A6" s="6" t="s">
        <v>3</v>
      </c>
      <c r="B6" s="7"/>
      <c r="C6" s="63"/>
      <c r="D6" s="60"/>
      <c r="E6" s="60"/>
      <c r="F6" s="63"/>
      <c r="G6" s="29"/>
    </row>
    <row r="7" spans="1:11" s="65" customFormat="1" ht="16.5" customHeight="1">
      <c r="A7" s="6" t="s">
        <v>4</v>
      </c>
      <c r="B7" s="7"/>
      <c r="C7" s="61"/>
      <c r="D7" s="96"/>
      <c r="E7" s="96"/>
      <c r="F7" s="97"/>
      <c r="G7" s="415"/>
      <c r="H7" s="97"/>
    </row>
    <row r="8" spans="1:11" s="65" customFormat="1" ht="10.35" customHeight="1">
      <c r="A8" s="8"/>
      <c r="B8" s="9"/>
      <c r="C8" s="61"/>
      <c r="D8" s="96"/>
      <c r="E8" s="96"/>
      <c r="F8" s="97"/>
      <c r="G8" s="415"/>
      <c r="H8" s="97"/>
    </row>
    <row r="9" spans="1:11" s="65" customFormat="1" ht="15" customHeight="1">
      <c r="A9" s="99"/>
      <c r="B9" s="99"/>
      <c r="C9" s="97"/>
      <c r="D9" s="100"/>
      <c r="E9" s="97"/>
      <c r="F9" s="97"/>
      <c r="G9" s="415" t="s">
        <v>6</v>
      </c>
      <c r="H9" s="97"/>
    </row>
    <row r="10" spans="1:11" ht="14.85" customHeight="1">
      <c r="A10" s="690" t="s">
        <v>7</v>
      </c>
      <c r="B10" s="692" t="s">
        <v>8</v>
      </c>
      <c r="C10" s="679" t="s">
        <v>10</v>
      </c>
      <c r="D10" s="695" t="s">
        <v>12</v>
      </c>
      <c r="E10" s="695"/>
      <c r="F10" s="695"/>
      <c r="G10" s="688" t="s">
        <v>294</v>
      </c>
      <c r="H10" s="61"/>
    </row>
    <row r="11" spans="1:11" ht="14.85" customHeight="1">
      <c r="A11" s="691"/>
      <c r="B11" s="703"/>
      <c r="C11" s="680"/>
      <c r="D11" s="695" t="s">
        <v>295</v>
      </c>
      <c r="E11" s="695"/>
      <c r="F11" s="679" t="s">
        <v>296</v>
      </c>
      <c r="G11" s="689"/>
      <c r="H11" s="61"/>
    </row>
    <row r="12" spans="1:11" ht="46.5" customHeight="1">
      <c r="A12" s="687"/>
      <c r="B12" s="704"/>
      <c r="C12" s="694"/>
      <c r="D12" s="101" t="s">
        <v>154</v>
      </c>
      <c r="E12" s="102" t="s">
        <v>173</v>
      </c>
      <c r="F12" s="694"/>
      <c r="G12" s="705"/>
      <c r="H12" s="61"/>
    </row>
    <row r="13" spans="1:11" ht="17.850000000000001" customHeight="1">
      <c r="A13" s="674" t="s">
        <v>19</v>
      </c>
      <c r="B13" s="674"/>
      <c r="C13" s="674"/>
      <c r="D13" s="674"/>
      <c r="E13" s="674"/>
      <c r="F13" s="674"/>
      <c r="G13" s="674"/>
      <c r="H13" s="61"/>
    </row>
    <row r="14" spans="1:11" ht="15" customHeight="1">
      <c r="A14" s="103">
        <v>1</v>
      </c>
      <c r="B14" s="13" t="s">
        <v>20</v>
      </c>
      <c r="C14" s="104" t="s">
        <v>22</v>
      </c>
      <c r="D14" s="104" t="s">
        <v>22</v>
      </c>
      <c r="E14" s="104" t="s">
        <v>22</v>
      </c>
      <c r="F14" s="104" t="s">
        <v>22</v>
      </c>
      <c r="G14" s="15" t="s">
        <v>22</v>
      </c>
      <c r="H14" s="61"/>
      <c r="J14" s="61"/>
    </row>
    <row r="15" spans="1:11" ht="15" customHeight="1">
      <c r="A15" s="103">
        <v>2</v>
      </c>
      <c r="B15" s="13" t="s">
        <v>24</v>
      </c>
      <c r="C15" s="105">
        <v>6</v>
      </c>
      <c r="D15" s="106">
        <v>5</v>
      </c>
      <c r="E15" s="107">
        <v>1</v>
      </c>
      <c r="F15" s="107">
        <v>2</v>
      </c>
      <c r="G15" s="416">
        <v>6</v>
      </c>
      <c r="H15" s="61"/>
      <c r="I15" s="9"/>
      <c r="J15" s="61"/>
      <c r="K15" s="61"/>
    </row>
    <row r="16" spans="1:11" ht="15" customHeight="1">
      <c r="A16" s="103">
        <v>3</v>
      </c>
      <c r="B16" s="13" t="s">
        <v>27</v>
      </c>
      <c r="C16" s="105">
        <v>3</v>
      </c>
      <c r="D16" s="106">
        <v>3</v>
      </c>
      <c r="E16" s="107">
        <v>0</v>
      </c>
      <c r="F16" s="107">
        <v>1.4</v>
      </c>
      <c r="G16" s="416">
        <v>0</v>
      </c>
      <c r="H16" s="61"/>
      <c r="I16" s="9"/>
      <c r="J16" s="61"/>
      <c r="K16" s="61"/>
    </row>
    <row r="17" spans="1:11" ht="15" customHeight="1">
      <c r="A17" s="103">
        <v>4</v>
      </c>
      <c r="B17" s="13" t="s">
        <v>29</v>
      </c>
      <c r="C17" s="105">
        <v>3</v>
      </c>
      <c r="D17" s="106">
        <v>2.5</v>
      </c>
      <c r="E17" s="107">
        <v>0.5</v>
      </c>
      <c r="F17" s="107">
        <v>1.4</v>
      </c>
      <c r="G17" s="416">
        <v>3</v>
      </c>
      <c r="H17" s="61"/>
      <c r="I17" s="9"/>
      <c r="J17" s="61"/>
      <c r="K17" s="61"/>
    </row>
    <row r="18" spans="1:11" ht="15" customHeight="1">
      <c r="A18" s="103">
        <v>5</v>
      </c>
      <c r="B18" s="13" t="s">
        <v>30</v>
      </c>
      <c r="C18" s="105">
        <v>3</v>
      </c>
      <c r="D18" s="106">
        <v>3</v>
      </c>
      <c r="E18" s="107">
        <v>0</v>
      </c>
      <c r="F18" s="107">
        <v>2</v>
      </c>
      <c r="G18" s="416">
        <v>3</v>
      </c>
      <c r="H18" s="61"/>
      <c r="I18" s="9"/>
      <c r="J18" s="61"/>
      <c r="K18" s="61"/>
    </row>
    <row r="19" spans="1:11" ht="15" customHeight="1">
      <c r="A19" s="103">
        <v>6</v>
      </c>
      <c r="B19" s="13" t="s">
        <v>32</v>
      </c>
      <c r="C19" s="105">
        <v>3</v>
      </c>
      <c r="D19" s="106">
        <v>2</v>
      </c>
      <c r="E19" s="107">
        <v>1</v>
      </c>
      <c r="F19" s="107">
        <v>2</v>
      </c>
      <c r="G19" s="416">
        <v>3</v>
      </c>
      <c r="H19" s="61"/>
      <c r="I19" s="9"/>
      <c r="J19" s="61"/>
      <c r="K19" s="61"/>
    </row>
    <row r="20" spans="1:11" ht="15" customHeight="1">
      <c r="A20" s="103">
        <v>7</v>
      </c>
      <c r="B20" s="13" t="s">
        <v>33</v>
      </c>
      <c r="C20" s="105">
        <v>3</v>
      </c>
      <c r="D20" s="106">
        <v>0</v>
      </c>
      <c r="E20" s="107">
        <v>3</v>
      </c>
      <c r="F20" s="107">
        <v>2</v>
      </c>
      <c r="G20" s="416">
        <v>3</v>
      </c>
      <c r="H20" s="61"/>
      <c r="I20" s="9"/>
      <c r="J20" s="61"/>
      <c r="K20" s="61"/>
    </row>
    <row r="21" spans="1:11" ht="15" customHeight="1">
      <c r="A21" s="103">
        <v>8</v>
      </c>
      <c r="B21" s="13" t="s">
        <v>34</v>
      </c>
      <c r="C21" s="105">
        <v>4</v>
      </c>
      <c r="D21" s="106">
        <v>3.5</v>
      </c>
      <c r="E21" s="107">
        <v>0.5</v>
      </c>
      <c r="F21" s="107">
        <v>2.6</v>
      </c>
      <c r="G21" s="416">
        <v>4</v>
      </c>
      <c r="H21" s="61"/>
      <c r="I21" s="9"/>
      <c r="J21" s="61"/>
      <c r="K21" s="61"/>
    </row>
    <row r="22" spans="1:11" ht="15" customHeight="1">
      <c r="A22" s="103">
        <v>9</v>
      </c>
      <c r="B22" s="13" t="s">
        <v>35</v>
      </c>
      <c r="C22" s="105">
        <v>5</v>
      </c>
      <c r="D22" s="106">
        <v>5</v>
      </c>
      <c r="E22" s="107">
        <v>0</v>
      </c>
      <c r="F22" s="107">
        <v>2.6</v>
      </c>
      <c r="G22" s="416">
        <v>0</v>
      </c>
      <c r="H22" s="61"/>
      <c r="I22" s="9"/>
      <c r="J22" s="61"/>
      <c r="K22" s="61"/>
    </row>
    <row r="23" spans="1:11" s="65" customFormat="1" ht="15" customHeight="1">
      <c r="A23" s="109" t="s">
        <v>25</v>
      </c>
      <c r="B23" s="110" t="s">
        <v>36</v>
      </c>
      <c r="C23" s="116">
        <f>SUM(C14:C22)</f>
        <v>30</v>
      </c>
      <c r="D23" s="111">
        <f>SUM(D14:D22)</f>
        <v>24</v>
      </c>
      <c r="E23" s="111">
        <f>SUM(E14:E22)</f>
        <v>6</v>
      </c>
      <c r="F23" s="111">
        <f>SUM(F14:F22)</f>
        <v>16</v>
      </c>
      <c r="G23" s="417">
        <f>SUM(G14:G22)</f>
        <v>22</v>
      </c>
      <c r="H23" s="97"/>
    </row>
    <row r="24" spans="1:11" ht="15" customHeight="1">
      <c r="A24" s="691" t="s">
        <v>38</v>
      </c>
      <c r="B24" s="691"/>
      <c r="C24" s="691"/>
      <c r="D24" s="691"/>
      <c r="E24" s="691"/>
      <c r="F24" s="691"/>
      <c r="G24" s="691"/>
      <c r="H24" s="61"/>
    </row>
    <row r="25" spans="1:11" ht="15" customHeight="1">
      <c r="A25" s="112"/>
      <c r="B25" s="112"/>
      <c r="C25" s="113">
        <v>0</v>
      </c>
      <c r="D25" s="114">
        <v>0</v>
      </c>
      <c r="E25" s="113">
        <v>0</v>
      </c>
      <c r="F25" s="113">
        <v>0</v>
      </c>
      <c r="G25" s="418">
        <v>0</v>
      </c>
      <c r="H25" s="61"/>
    </row>
    <row r="26" spans="1:11" s="65" customFormat="1" ht="15" customHeight="1">
      <c r="A26" s="109" t="s">
        <v>31</v>
      </c>
      <c r="B26" s="115" t="s">
        <v>297</v>
      </c>
      <c r="C26" s="116">
        <f t="shared" ref="C26:G26" si="0">SUM(C25:C25)</f>
        <v>0</v>
      </c>
      <c r="D26" s="111">
        <f t="shared" si="0"/>
        <v>0</v>
      </c>
      <c r="E26" s="116">
        <f t="shared" si="0"/>
        <v>0</v>
      </c>
      <c r="F26" s="116">
        <f t="shared" si="0"/>
        <v>0</v>
      </c>
      <c r="G26" s="419">
        <f t="shared" si="0"/>
        <v>0</v>
      </c>
      <c r="H26" s="97"/>
    </row>
    <row r="27" spans="1:11" s="65" customFormat="1" ht="15" customHeight="1">
      <c r="A27" s="117" t="s">
        <v>40</v>
      </c>
      <c r="B27" s="118" t="s">
        <v>41</v>
      </c>
      <c r="C27" s="119">
        <f t="shared" ref="C27:G27" si="1">SUM(C23+C26)</f>
        <v>30</v>
      </c>
      <c r="D27" s="120">
        <f t="shared" si="1"/>
        <v>24</v>
      </c>
      <c r="E27" s="119">
        <f t="shared" si="1"/>
        <v>6</v>
      </c>
      <c r="F27" s="119">
        <f t="shared" si="1"/>
        <v>16</v>
      </c>
      <c r="G27" s="420">
        <f t="shared" si="1"/>
        <v>22</v>
      </c>
      <c r="H27" s="97"/>
    </row>
    <row r="28" spans="1:11" ht="15" customHeight="1">
      <c r="H28" s="61"/>
    </row>
    <row r="29" spans="1:11" s="65" customFormat="1" ht="15" customHeight="1">
      <c r="A29" s="99"/>
      <c r="B29" s="99"/>
      <c r="C29" s="97"/>
      <c r="D29" s="100"/>
      <c r="E29" s="97"/>
      <c r="F29" s="97"/>
      <c r="G29" s="415" t="s">
        <v>42</v>
      </c>
      <c r="H29" s="97"/>
    </row>
    <row r="30" spans="1:11" ht="15" customHeight="1">
      <c r="A30" s="690" t="s">
        <v>7</v>
      </c>
      <c r="B30" s="692" t="s">
        <v>8</v>
      </c>
      <c r="C30" s="685" t="s">
        <v>10</v>
      </c>
      <c r="D30" s="682" t="s">
        <v>12</v>
      </c>
      <c r="E30" s="695"/>
      <c r="F30" s="696"/>
      <c r="G30" s="688" t="s">
        <v>294</v>
      </c>
      <c r="H30" s="61"/>
    </row>
    <row r="31" spans="1:11" ht="15" customHeight="1">
      <c r="A31" s="691"/>
      <c r="B31" s="693"/>
      <c r="C31" s="686"/>
      <c r="D31" s="682" t="s">
        <v>295</v>
      </c>
      <c r="E31" s="695"/>
      <c r="F31" s="679" t="s">
        <v>296</v>
      </c>
      <c r="G31" s="689"/>
      <c r="H31" s="61"/>
    </row>
    <row r="32" spans="1:11" ht="31.5" customHeight="1">
      <c r="A32" s="691"/>
      <c r="B32" s="693"/>
      <c r="C32" s="686"/>
      <c r="D32" s="102" t="s">
        <v>154</v>
      </c>
      <c r="E32" s="121" t="s">
        <v>173</v>
      </c>
      <c r="F32" s="694"/>
      <c r="G32" s="689"/>
      <c r="H32" s="61"/>
    </row>
    <row r="33" spans="1:12" ht="15" customHeight="1">
      <c r="A33" s="674" t="s">
        <v>19</v>
      </c>
      <c r="B33" s="674"/>
      <c r="C33" s="674"/>
      <c r="D33" s="674"/>
      <c r="E33" s="674"/>
      <c r="F33" s="674"/>
      <c r="G33" s="674"/>
      <c r="H33" s="61"/>
    </row>
    <row r="34" spans="1:12" ht="15" customHeight="1">
      <c r="A34" s="122">
        <v>1</v>
      </c>
      <c r="B34" s="13" t="s">
        <v>20</v>
      </c>
      <c r="C34" s="123" t="s">
        <v>22</v>
      </c>
      <c r="D34" s="123" t="s">
        <v>22</v>
      </c>
      <c r="E34" s="123" t="s">
        <v>22</v>
      </c>
      <c r="F34" s="123" t="s">
        <v>22</v>
      </c>
      <c r="G34" s="421" t="s">
        <v>22</v>
      </c>
      <c r="H34" s="61"/>
    </row>
    <row r="35" spans="1:12" ht="15" customHeight="1">
      <c r="A35" s="103">
        <v>2</v>
      </c>
      <c r="B35" s="13" t="s">
        <v>43</v>
      </c>
      <c r="C35" s="105">
        <v>2</v>
      </c>
      <c r="D35" s="106">
        <v>2</v>
      </c>
      <c r="E35" s="107">
        <v>0</v>
      </c>
      <c r="F35" s="107">
        <v>1.2</v>
      </c>
      <c r="G35" s="416">
        <v>0</v>
      </c>
      <c r="H35" s="61"/>
      <c r="I35" s="9"/>
      <c r="J35" s="61"/>
      <c r="K35" s="61"/>
      <c r="L35" s="61"/>
    </row>
    <row r="36" spans="1:12" ht="15" customHeight="1">
      <c r="A36" s="103">
        <v>3</v>
      </c>
      <c r="B36" s="13" t="s">
        <v>44</v>
      </c>
      <c r="C36" s="105">
        <v>5</v>
      </c>
      <c r="D36" s="106">
        <v>4</v>
      </c>
      <c r="E36" s="107">
        <v>1</v>
      </c>
      <c r="F36" s="107">
        <v>2.6</v>
      </c>
      <c r="G36" s="416">
        <v>5</v>
      </c>
      <c r="H36" s="61"/>
      <c r="I36" s="9"/>
      <c r="J36" s="61"/>
      <c r="K36" s="61"/>
      <c r="L36" s="61"/>
    </row>
    <row r="37" spans="1:12" ht="15" customHeight="1">
      <c r="A37" s="103">
        <v>4</v>
      </c>
      <c r="B37" s="13" t="s">
        <v>45</v>
      </c>
      <c r="C37" s="105">
        <v>2</v>
      </c>
      <c r="D37" s="106">
        <v>2</v>
      </c>
      <c r="E37" s="107">
        <v>0</v>
      </c>
      <c r="F37" s="107">
        <v>1.4</v>
      </c>
      <c r="G37" s="416">
        <v>0</v>
      </c>
      <c r="H37" s="61"/>
      <c r="I37" s="9"/>
      <c r="J37" s="61"/>
      <c r="K37" s="61"/>
      <c r="L37" s="61"/>
    </row>
    <row r="38" spans="1:12" ht="15" customHeight="1">
      <c r="A38" s="103">
        <v>5</v>
      </c>
      <c r="B38" s="13" t="s">
        <v>46</v>
      </c>
      <c r="C38" s="105">
        <v>3</v>
      </c>
      <c r="D38" s="106">
        <v>3</v>
      </c>
      <c r="E38" s="107">
        <v>0</v>
      </c>
      <c r="F38" s="107">
        <v>1.4</v>
      </c>
      <c r="G38" s="416">
        <v>3</v>
      </c>
      <c r="H38" s="61"/>
      <c r="I38" s="9"/>
      <c r="J38" s="61"/>
      <c r="K38" s="61"/>
      <c r="L38" s="61"/>
    </row>
    <row r="39" spans="1:12" ht="15" customHeight="1">
      <c r="A39" s="103">
        <v>6</v>
      </c>
      <c r="B39" s="13" t="s">
        <v>47</v>
      </c>
      <c r="C39" s="105">
        <v>4</v>
      </c>
      <c r="D39" s="106">
        <v>4</v>
      </c>
      <c r="E39" s="107">
        <v>0</v>
      </c>
      <c r="F39" s="107">
        <v>2.2000000000000002</v>
      </c>
      <c r="G39" s="416">
        <v>0</v>
      </c>
      <c r="H39" s="61"/>
      <c r="I39" s="124"/>
      <c r="J39" s="61"/>
      <c r="K39" s="61"/>
      <c r="L39" s="61"/>
    </row>
    <row r="40" spans="1:12" ht="15" customHeight="1">
      <c r="A40" s="103">
        <v>7</v>
      </c>
      <c r="B40" s="33" t="s">
        <v>48</v>
      </c>
      <c r="C40" s="105">
        <v>5</v>
      </c>
      <c r="D40" s="106">
        <v>1</v>
      </c>
      <c r="E40" s="107">
        <v>4</v>
      </c>
      <c r="F40" s="107">
        <v>2.7</v>
      </c>
      <c r="G40" s="416">
        <v>5</v>
      </c>
      <c r="H40" s="61"/>
      <c r="I40" s="9"/>
      <c r="J40" s="61"/>
      <c r="K40" s="61"/>
      <c r="L40" s="61"/>
    </row>
    <row r="41" spans="1:12" ht="15" customHeight="1">
      <c r="A41" s="103">
        <v>8</v>
      </c>
      <c r="B41" s="13" t="s">
        <v>50</v>
      </c>
      <c r="C41" s="125">
        <v>4</v>
      </c>
      <c r="D41" s="107">
        <v>0.5</v>
      </c>
      <c r="E41" s="125">
        <v>3.5</v>
      </c>
      <c r="F41" s="107">
        <v>2</v>
      </c>
      <c r="G41" s="416">
        <v>4</v>
      </c>
      <c r="H41" s="61"/>
      <c r="I41" s="9"/>
      <c r="J41" s="61"/>
      <c r="K41" s="61"/>
      <c r="L41" s="61"/>
    </row>
    <row r="42" spans="1:12" ht="15" customHeight="1">
      <c r="A42" s="126">
        <v>9</v>
      </c>
      <c r="B42" s="13" t="s">
        <v>51</v>
      </c>
      <c r="C42" s="105">
        <v>5</v>
      </c>
      <c r="D42" s="106">
        <v>4</v>
      </c>
      <c r="E42" s="107">
        <v>1</v>
      </c>
      <c r="F42" s="107">
        <v>2.6</v>
      </c>
      <c r="G42" s="416">
        <v>0</v>
      </c>
      <c r="H42" s="61"/>
      <c r="I42" s="9"/>
      <c r="J42" s="61"/>
      <c r="K42" s="61"/>
      <c r="L42" s="61"/>
    </row>
    <row r="43" spans="1:12" s="65" customFormat="1" ht="15" customHeight="1">
      <c r="A43" s="111" t="s">
        <v>25</v>
      </c>
      <c r="B43" s="127" t="s">
        <v>36</v>
      </c>
      <c r="C43" s="116">
        <f>SUM(C34:C42)</f>
        <v>30</v>
      </c>
      <c r="D43" s="111">
        <f t="shared" ref="D43:G43" si="2">SUM(D34:D42)</f>
        <v>20.5</v>
      </c>
      <c r="E43" s="116">
        <f t="shared" si="2"/>
        <v>9.5</v>
      </c>
      <c r="F43" s="116">
        <f t="shared" si="2"/>
        <v>16.100000000000001</v>
      </c>
      <c r="G43" s="417">
        <f t="shared" si="2"/>
        <v>17</v>
      </c>
      <c r="H43" s="97"/>
    </row>
    <row r="44" spans="1:12" ht="15" customHeight="1">
      <c r="A44" s="700" t="s">
        <v>38</v>
      </c>
      <c r="B44" s="700"/>
      <c r="C44" s="700"/>
      <c r="D44" s="700"/>
      <c r="E44" s="700"/>
      <c r="F44" s="700"/>
      <c r="G44" s="700"/>
      <c r="H44" s="61"/>
    </row>
    <row r="45" spans="1:12" ht="15" customHeight="1">
      <c r="A45" s="114"/>
      <c r="B45" s="114"/>
      <c r="C45" s="128">
        <v>0</v>
      </c>
      <c r="D45" s="129">
        <v>0</v>
      </c>
      <c r="E45" s="128">
        <v>0</v>
      </c>
      <c r="F45" s="128">
        <v>0</v>
      </c>
      <c r="G45" s="422">
        <v>0</v>
      </c>
      <c r="H45" s="61"/>
    </row>
    <row r="46" spans="1:12" s="65" customFormat="1" ht="15" customHeight="1">
      <c r="A46" s="130" t="s">
        <v>31</v>
      </c>
      <c r="B46" s="131" t="s">
        <v>297</v>
      </c>
      <c r="C46" s="132">
        <f t="shared" ref="C46:G46" si="3">SUM(C45:C45)</f>
        <v>0</v>
      </c>
      <c r="D46" s="130">
        <f t="shared" si="3"/>
        <v>0</v>
      </c>
      <c r="E46" s="132">
        <f t="shared" si="3"/>
        <v>0</v>
      </c>
      <c r="F46" s="132">
        <f t="shared" si="3"/>
        <v>0</v>
      </c>
      <c r="G46" s="423">
        <f t="shared" si="3"/>
        <v>0</v>
      </c>
      <c r="H46" s="97"/>
    </row>
    <row r="47" spans="1:12" s="65" customFormat="1" ht="15" customHeight="1">
      <c r="A47" s="109" t="s">
        <v>40</v>
      </c>
      <c r="B47" s="110" t="s">
        <v>41</v>
      </c>
      <c r="C47" s="116">
        <f t="shared" ref="C47:G47" si="4">SUM(C43+C46)</f>
        <v>30</v>
      </c>
      <c r="D47" s="111">
        <f t="shared" si="4"/>
        <v>20.5</v>
      </c>
      <c r="E47" s="116">
        <f t="shared" si="4"/>
        <v>9.5</v>
      </c>
      <c r="F47" s="116">
        <f t="shared" si="4"/>
        <v>16.100000000000001</v>
      </c>
      <c r="G47" s="417">
        <f t="shared" si="4"/>
        <v>17</v>
      </c>
      <c r="H47" s="97"/>
    </row>
    <row r="48" spans="1:12" ht="15" customHeight="1">
      <c r="H48" s="61"/>
    </row>
    <row r="49" spans="1:11" s="65" customFormat="1" ht="15" customHeight="1">
      <c r="A49" s="99"/>
      <c r="B49" s="99"/>
      <c r="C49" s="97"/>
      <c r="D49" s="100"/>
      <c r="E49" s="97"/>
      <c r="F49" s="97"/>
      <c r="G49" s="415" t="s">
        <v>53</v>
      </c>
      <c r="H49" s="97"/>
    </row>
    <row r="50" spans="1:11" ht="15" customHeight="1">
      <c r="A50" s="690" t="s">
        <v>7</v>
      </c>
      <c r="B50" s="692" t="s">
        <v>8</v>
      </c>
      <c r="C50" s="685" t="s">
        <v>10</v>
      </c>
      <c r="D50" s="682" t="s">
        <v>12</v>
      </c>
      <c r="E50" s="695"/>
      <c r="F50" s="696"/>
      <c r="G50" s="688" t="s">
        <v>294</v>
      </c>
      <c r="H50" s="61"/>
    </row>
    <row r="51" spans="1:11" ht="15" customHeight="1">
      <c r="A51" s="691"/>
      <c r="B51" s="693"/>
      <c r="C51" s="686"/>
      <c r="D51" s="682" t="s">
        <v>295</v>
      </c>
      <c r="E51" s="695"/>
      <c r="F51" s="640" t="s">
        <v>296</v>
      </c>
      <c r="G51" s="689"/>
      <c r="H51" s="61"/>
    </row>
    <row r="52" spans="1:11" ht="39" customHeight="1">
      <c r="A52" s="691"/>
      <c r="B52" s="693"/>
      <c r="C52" s="701"/>
      <c r="D52" s="121" t="s">
        <v>154</v>
      </c>
      <c r="E52" s="102" t="s">
        <v>173</v>
      </c>
      <c r="F52" s="630"/>
      <c r="G52" s="689"/>
      <c r="H52" s="61"/>
    </row>
    <row r="53" spans="1:11" ht="15" customHeight="1">
      <c r="A53" s="674" t="s">
        <v>19</v>
      </c>
      <c r="B53" s="674"/>
      <c r="C53" s="674"/>
      <c r="D53" s="674"/>
      <c r="E53" s="674"/>
      <c r="F53" s="674"/>
      <c r="G53" s="674"/>
      <c r="H53" s="61"/>
    </row>
    <row r="54" spans="1:11" ht="15" customHeight="1">
      <c r="A54" s="133">
        <v>1</v>
      </c>
      <c r="B54" s="13" t="s">
        <v>43</v>
      </c>
      <c r="C54" s="105">
        <v>2</v>
      </c>
      <c r="D54" s="106">
        <v>2</v>
      </c>
      <c r="E54" s="107">
        <v>0</v>
      </c>
      <c r="F54" s="107">
        <v>1.2</v>
      </c>
      <c r="G54" s="416">
        <v>0</v>
      </c>
      <c r="H54" s="61"/>
      <c r="I54" s="9"/>
      <c r="J54" s="61"/>
      <c r="K54" s="61"/>
    </row>
    <row r="55" spans="1:11" ht="15" customHeight="1">
      <c r="A55" s="133">
        <v>2</v>
      </c>
      <c r="B55" s="13" t="s">
        <v>55</v>
      </c>
      <c r="C55" s="105">
        <v>4</v>
      </c>
      <c r="D55" s="106">
        <v>4</v>
      </c>
      <c r="E55" s="107">
        <v>0</v>
      </c>
      <c r="F55" s="107">
        <v>2</v>
      </c>
      <c r="G55" s="416">
        <v>4</v>
      </c>
      <c r="H55" s="61"/>
      <c r="I55" s="9"/>
      <c r="J55" s="61"/>
      <c r="K55" s="61"/>
    </row>
    <row r="56" spans="1:11" ht="15" customHeight="1">
      <c r="A56" s="133">
        <v>3</v>
      </c>
      <c r="B56" s="13" t="s">
        <v>56</v>
      </c>
      <c r="C56" s="105">
        <v>4</v>
      </c>
      <c r="D56" s="106">
        <v>4</v>
      </c>
      <c r="E56" s="107">
        <v>0</v>
      </c>
      <c r="F56" s="107">
        <v>2</v>
      </c>
      <c r="G56" s="416">
        <v>4</v>
      </c>
      <c r="H56" s="61"/>
      <c r="I56" s="9"/>
      <c r="J56" s="61"/>
      <c r="K56" s="61"/>
    </row>
    <row r="57" spans="1:11" ht="15" customHeight="1">
      <c r="A57" s="133">
        <v>4</v>
      </c>
      <c r="B57" s="13" t="s">
        <v>57</v>
      </c>
      <c r="C57" s="105">
        <v>5</v>
      </c>
      <c r="D57" s="106">
        <v>4.5</v>
      </c>
      <c r="E57" s="107">
        <v>0.5</v>
      </c>
      <c r="F57" s="107">
        <v>2.6</v>
      </c>
      <c r="G57" s="416">
        <v>5</v>
      </c>
      <c r="H57" s="61"/>
      <c r="I57" s="9"/>
      <c r="J57" s="61"/>
      <c r="K57" s="61"/>
    </row>
    <row r="58" spans="1:11" ht="15" customHeight="1">
      <c r="A58" s="133">
        <v>5</v>
      </c>
      <c r="B58" s="13" t="s">
        <v>58</v>
      </c>
      <c r="C58" s="105">
        <v>3</v>
      </c>
      <c r="D58" s="106">
        <v>2</v>
      </c>
      <c r="E58" s="107">
        <v>1</v>
      </c>
      <c r="F58" s="107">
        <v>2</v>
      </c>
      <c r="G58" s="416">
        <v>0</v>
      </c>
      <c r="H58" s="61"/>
      <c r="I58" s="9"/>
      <c r="J58" s="61"/>
      <c r="K58" s="61"/>
    </row>
    <row r="59" spans="1:11" ht="15" customHeight="1">
      <c r="A59" s="133">
        <v>6</v>
      </c>
      <c r="B59" s="33" t="s">
        <v>59</v>
      </c>
      <c r="C59" s="105">
        <v>3</v>
      </c>
      <c r="D59" s="106">
        <v>0</v>
      </c>
      <c r="E59" s="107">
        <v>3</v>
      </c>
      <c r="F59" s="107">
        <v>1.4</v>
      </c>
      <c r="G59" s="416">
        <v>3</v>
      </c>
      <c r="H59" s="61"/>
      <c r="I59" s="9"/>
      <c r="J59" s="61"/>
      <c r="K59" s="61"/>
    </row>
    <row r="60" spans="1:11" ht="15" customHeight="1">
      <c r="A60" s="133">
        <v>7</v>
      </c>
      <c r="B60" s="33" t="s">
        <v>60</v>
      </c>
      <c r="C60" s="105">
        <v>3</v>
      </c>
      <c r="D60" s="106">
        <v>0</v>
      </c>
      <c r="E60" s="107">
        <v>3</v>
      </c>
      <c r="F60" s="107">
        <v>1.4</v>
      </c>
      <c r="G60" s="416">
        <v>3</v>
      </c>
      <c r="H60" s="61"/>
      <c r="I60" s="124"/>
      <c r="J60" s="61"/>
      <c r="K60" s="61"/>
    </row>
    <row r="61" spans="1:11" ht="15" customHeight="1">
      <c r="A61" s="133">
        <v>8</v>
      </c>
      <c r="B61" s="33" t="s">
        <v>61</v>
      </c>
      <c r="C61" s="105">
        <v>5</v>
      </c>
      <c r="D61" s="106">
        <v>3</v>
      </c>
      <c r="E61" s="107">
        <v>2</v>
      </c>
      <c r="F61" s="107">
        <v>2.6</v>
      </c>
      <c r="G61" s="416">
        <v>5</v>
      </c>
      <c r="H61" s="61"/>
      <c r="I61" s="124"/>
      <c r="J61" s="61"/>
      <c r="K61" s="61"/>
    </row>
    <row r="62" spans="1:11" s="65" customFormat="1" ht="15" customHeight="1">
      <c r="A62" s="109" t="s">
        <v>25</v>
      </c>
      <c r="B62" s="110" t="s">
        <v>36</v>
      </c>
      <c r="C62" s="116">
        <f>SUM(C54:C61)</f>
        <v>29</v>
      </c>
      <c r="D62" s="111">
        <f>SUM(D54:D61)</f>
        <v>19.5</v>
      </c>
      <c r="E62" s="116">
        <f>SUM(E54:E61)</f>
        <v>9.5</v>
      </c>
      <c r="F62" s="116">
        <f>SUM(F54:F61)</f>
        <v>15.200000000000001</v>
      </c>
      <c r="G62" s="417">
        <f>SUM(G54:G61)</f>
        <v>24</v>
      </c>
      <c r="H62" s="97"/>
      <c r="I62" s="97"/>
      <c r="J62" s="97"/>
      <c r="K62" s="97"/>
    </row>
    <row r="63" spans="1:11" ht="15" customHeight="1">
      <c r="A63" s="691" t="s">
        <v>38</v>
      </c>
      <c r="B63" s="691"/>
      <c r="C63" s="691"/>
      <c r="D63" s="691"/>
      <c r="E63" s="691"/>
      <c r="F63" s="691"/>
      <c r="G63" s="691"/>
      <c r="H63" s="61"/>
    </row>
    <row r="64" spans="1:11" ht="15" customHeight="1">
      <c r="A64" s="112">
        <v>1</v>
      </c>
      <c r="B64" s="134" t="s">
        <v>62</v>
      </c>
      <c r="C64" s="128">
        <v>1</v>
      </c>
      <c r="D64" s="114">
        <v>0</v>
      </c>
      <c r="E64" s="113">
        <v>1</v>
      </c>
      <c r="F64" s="113">
        <v>0.8</v>
      </c>
      <c r="G64" s="424">
        <v>0</v>
      </c>
      <c r="H64" s="61"/>
    </row>
    <row r="65" spans="1:10" s="65" customFormat="1" ht="15" customHeight="1">
      <c r="A65" s="135" t="s">
        <v>31</v>
      </c>
      <c r="B65" s="136" t="s">
        <v>297</v>
      </c>
      <c r="C65" s="132">
        <f t="shared" ref="C65:G65" si="5">SUM(C64:C64)</f>
        <v>1</v>
      </c>
      <c r="D65" s="130">
        <f t="shared" si="5"/>
        <v>0</v>
      </c>
      <c r="E65" s="132">
        <f t="shared" si="5"/>
        <v>1</v>
      </c>
      <c r="F65" s="132">
        <f t="shared" si="5"/>
        <v>0.8</v>
      </c>
      <c r="G65" s="423">
        <f t="shared" si="5"/>
        <v>0</v>
      </c>
      <c r="H65" s="97"/>
    </row>
    <row r="66" spans="1:10" s="65" customFormat="1" ht="15" customHeight="1">
      <c r="A66" s="109" t="s">
        <v>40</v>
      </c>
      <c r="B66" s="110" t="s">
        <v>41</v>
      </c>
      <c r="C66" s="116">
        <f>SUM(C62+C65)</f>
        <v>30</v>
      </c>
      <c r="D66" s="111">
        <f t="shared" ref="D66:G66" si="6">SUM(D62+D65)</f>
        <v>19.5</v>
      </c>
      <c r="E66" s="116">
        <f t="shared" si="6"/>
        <v>10.5</v>
      </c>
      <c r="F66" s="116">
        <f t="shared" si="6"/>
        <v>16</v>
      </c>
      <c r="G66" s="417">
        <f t="shared" si="6"/>
        <v>24</v>
      </c>
      <c r="H66" s="97"/>
    </row>
    <row r="67" spans="1:10" ht="15" customHeight="1">
      <c r="H67" s="61"/>
    </row>
    <row r="68" spans="1:10" s="65" customFormat="1" ht="15" customHeight="1">
      <c r="A68" s="99"/>
      <c r="B68" s="99"/>
      <c r="C68" s="97"/>
      <c r="D68" s="100"/>
      <c r="E68" s="97"/>
      <c r="F68" s="97"/>
      <c r="G68" s="415" t="s">
        <v>63</v>
      </c>
      <c r="H68" s="97"/>
    </row>
    <row r="69" spans="1:10" ht="15" customHeight="1">
      <c r="A69" s="690" t="s">
        <v>7</v>
      </c>
      <c r="B69" s="692" t="s">
        <v>8</v>
      </c>
      <c r="C69" s="679" t="s">
        <v>10</v>
      </c>
      <c r="D69" s="682" t="s">
        <v>12</v>
      </c>
      <c r="E69" s="695"/>
      <c r="F69" s="696"/>
      <c r="G69" s="688" t="s">
        <v>294</v>
      </c>
      <c r="H69" s="61"/>
    </row>
    <row r="70" spans="1:10" ht="15" customHeight="1">
      <c r="A70" s="691"/>
      <c r="B70" s="693"/>
      <c r="C70" s="680"/>
      <c r="D70" s="682" t="s">
        <v>295</v>
      </c>
      <c r="E70" s="695"/>
      <c r="F70" s="679" t="s">
        <v>296</v>
      </c>
      <c r="G70" s="689"/>
      <c r="H70" s="61"/>
    </row>
    <row r="71" spans="1:10" ht="37.5" customHeight="1">
      <c r="A71" s="691"/>
      <c r="B71" s="693"/>
      <c r="C71" s="694"/>
      <c r="D71" s="81" t="s">
        <v>154</v>
      </c>
      <c r="E71" s="137" t="s">
        <v>173</v>
      </c>
      <c r="F71" s="680"/>
      <c r="G71" s="689"/>
      <c r="H71" s="61"/>
    </row>
    <row r="72" spans="1:10" ht="15" customHeight="1">
      <c r="A72" s="674" t="s">
        <v>19</v>
      </c>
      <c r="B72" s="674"/>
      <c r="C72" s="674"/>
      <c r="D72" s="674"/>
      <c r="E72" s="674"/>
      <c r="F72" s="674"/>
      <c r="G72" s="674"/>
      <c r="H72" s="61"/>
    </row>
    <row r="73" spans="1:10" ht="15" customHeight="1">
      <c r="A73" s="133">
        <v>1</v>
      </c>
      <c r="B73" s="13" t="s">
        <v>43</v>
      </c>
      <c r="C73" s="105">
        <v>2</v>
      </c>
      <c r="D73" s="106">
        <v>2</v>
      </c>
      <c r="E73" s="107">
        <v>0</v>
      </c>
      <c r="F73" s="107">
        <v>1.2</v>
      </c>
      <c r="G73" s="416">
        <v>0</v>
      </c>
      <c r="H73" s="61"/>
      <c r="I73" s="9"/>
      <c r="J73" s="61"/>
    </row>
    <row r="74" spans="1:10" ht="15" customHeight="1">
      <c r="A74" s="133">
        <v>2</v>
      </c>
      <c r="B74" s="13" t="s">
        <v>64</v>
      </c>
      <c r="C74" s="105">
        <v>3</v>
      </c>
      <c r="D74" s="106">
        <v>3</v>
      </c>
      <c r="E74" s="107">
        <v>0</v>
      </c>
      <c r="F74" s="106">
        <v>2</v>
      </c>
      <c r="G74" s="416">
        <v>0</v>
      </c>
      <c r="H74" s="61"/>
      <c r="I74" s="9"/>
      <c r="J74" s="61"/>
    </row>
    <row r="75" spans="1:10" ht="15" customHeight="1">
      <c r="A75" s="133">
        <v>3</v>
      </c>
      <c r="B75" s="13" t="s">
        <v>65</v>
      </c>
      <c r="C75" s="125">
        <v>3</v>
      </c>
      <c r="D75" s="107">
        <v>3</v>
      </c>
      <c r="E75" s="125">
        <v>0</v>
      </c>
      <c r="F75" s="107">
        <v>1.4</v>
      </c>
      <c r="G75" s="425">
        <v>0</v>
      </c>
      <c r="H75" s="61"/>
      <c r="I75" s="9"/>
      <c r="J75" s="61"/>
    </row>
    <row r="76" spans="1:10" ht="15" customHeight="1">
      <c r="A76" s="133">
        <v>4</v>
      </c>
      <c r="B76" s="13" t="s">
        <v>66</v>
      </c>
      <c r="C76" s="105">
        <v>3</v>
      </c>
      <c r="D76" s="106">
        <v>3</v>
      </c>
      <c r="E76" s="107">
        <v>0</v>
      </c>
      <c r="F76" s="106">
        <v>2.1</v>
      </c>
      <c r="G76" s="416">
        <v>3</v>
      </c>
      <c r="H76" s="61"/>
      <c r="I76" s="60"/>
      <c r="J76" s="61"/>
    </row>
    <row r="77" spans="1:10" ht="15" customHeight="1">
      <c r="A77" s="133">
        <v>5</v>
      </c>
      <c r="B77" s="33" t="s">
        <v>67</v>
      </c>
      <c r="C77" s="105">
        <v>7</v>
      </c>
      <c r="D77" s="106">
        <v>6</v>
      </c>
      <c r="E77" s="107">
        <v>1</v>
      </c>
      <c r="F77" s="106">
        <v>3.9</v>
      </c>
      <c r="G77" s="416">
        <v>7</v>
      </c>
      <c r="H77" s="61"/>
      <c r="I77" s="60"/>
      <c r="J77" s="61"/>
    </row>
    <row r="78" spans="1:10" ht="15" customHeight="1">
      <c r="A78" s="133">
        <v>6</v>
      </c>
      <c r="B78" s="163" t="s">
        <v>68</v>
      </c>
      <c r="C78" s="105">
        <v>3</v>
      </c>
      <c r="D78" s="106">
        <v>2.7</v>
      </c>
      <c r="E78" s="107">
        <v>0.3</v>
      </c>
      <c r="F78" s="106">
        <v>2</v>
      </c>
      <c r="G78" s="416">
        <v>3</v>
      </c>
      <c r="H78" s="61"/>
      <c r="I78" s="138"/>
      <c r="J78" s="61"/>
    </row>
    <row r="79" spans="1:10" ht="15" customHeight="1">
      <c r="A79" s="133">
        <v>7</v>
      </c>
      <c r="B79" s="13" t="s">
        <v>69</v>
      </c>
      <c r="C79" s="105">
        <v>3</v>
      </c>
      <c r="D79" s="106">
        <v>1</v>
      </c>
      <c r="E79" s="107">
        <v>2</v>
      </c>
      <c r="F79" s="106">
        <v>2</v>
      </c>
      <c r="G79" s="416">
        <v>3</v>
      </c>
      <c r="H79" s="61"/>
      <c r="I79" s="60"/>
      <c r="J79" s="61"/>
    </row>
    <row r="80" spans="1:10" ht="15" customHeight="1">
      <c r="A80" s="133">
        <v>8</v>
      </c>
      <c r="B80" s="13" t="s">
        <v>70</v>
      </c>
      <c r="C80" s="105">
        <v>3</v>
      </c>
      <c r="D80" s="106">
        <v>2</v>
      </c>
      <c r="E80" s="107">
        <v>1</v>
      </c>
      <c r="F80" s="106">
        <v>1.7</v>
      </c>
      <c r="G80" s="416">
        <v>3</v>
      </c>
      <c r="H80" s="61"/>
      <c r="I80" s="60"/>
      <c r="J80" s="61"/>
    </row>
    <row r="81" spans="1:11" ht="15" customHeight="1">
      <c r="A81" s="133">
        <v>9</v>
      </c>
      <c r="B81" s="13" t="s">
        <v>71</v>
      </c>
      <c r="C81" s="105">
        <v>3</v>
      </c>
      <c r="D81" s="106">
        <v>1.5</v>
      </c>
      <c r="E81" s="107">
        <v>1.5</v>
      </c>
      <c r="F81" s="106">
        <v>2</v>
      </c>
      <c r="G81" s="416">
        <v>0</v>
      </c>
      <c r="H81" s="61"/>
      <c r="I81" s="138"/>
      <c r="J81" s="61"/>
    </row>
    <row r="82" spans="1:11" s="65" customFormat="1" ht="15" customHeight="1">
      <c r="A82" s="109" t="s">
        <v>25</v>
      </c>
      <c r="B82" s="110" t="s">
        <v>36</v>
      </c>
      <c r="C82" s="116">
        <f>SUM(C73:C81)</f>
        <v>30</v>
      </c>
      <c r="D82" s="111">
        <f t="shared" ref="D82:G82" si="7">SUM(D73:D81)</f>
        <v>24.2</v>
      </c>
      <c r="E82" s="116">
        <f t="shared" si="7"/>
        <v>5.8</v>
      </c>
      <c r="F82" s="116">
        <f t="shared" si="7"/>
        <v>18.3</v>
      </c>
      <c r="G82" s="417">
        <f t="shared" si="7"/>
        <v>19</v>
      </c>
      <c r="H82" s="97"/>
    </row>
    <row r="83" spans="1:11" ht="15" customHeight="1">
      <c r="A83" s="691" t="s">
        <v>38</v>
      </c>
      <c r="B83" s="691"/>
      <c r="C83" s="691"/>
      <c r="D83" s="691"/>
      <c r="E83" s="691"/>
      <c r="F83" s="691"/>
      <c r="G83" s="691"/>
      <c r="H83" s="61"/>
    </row>
    <row r="84" spans="1:11" ht="15" customHeight="1">
      <c r="A84" s="112"/>
      <c r="B84" s="139"/>
      <c r="C84" s="113">
        <v>0</v>
      </c>
      <c r="D84" s="114">
        <v>0</v>
      </c>
      <c r="E84" s="113">
        <v>0</v>
      </c>
      <c r="F84" s="113">
        <v>0</v>
      </c>
      <c r="G84" s="424">
        <v>0</v>
      </c>
      <c r="H84" s="61"/>
    </row>
    <row r="85" spans="1:11" s="65" customFormat="1" ht="15" customHeight="1">
      <c r="A85" s="109" t="s">
        <v>31</v>
      </c>
      <c r="B85" s="110" t="s">
        <v>297</v>
      </c>
      <c r="C85" s="116">
        <f t="shared" ref="C85:G85" si="8">SUM(C84:C84)</f>
        <v>0</v>
      </c>
      <c r="D85" s="111">
        <f t="shared" si="8"/>
        <v>0</v>
      </c>
      <c r="E85" s="116">
        <f t="shared" si="8"/>
        <v>0</v>
      </c>
      <c r="F85" s="116">
        <f t="shared" si="8"/>
        <v>0</v>
      </c>
      <c r="G85" s="417">
        <f t="shared" si="8"/>
        <v>0</v>
      </c>
      <c r="H85" s="97"/>
    </row>
    <row r="86" spans="1:11" s="65" customFormat="1" ht="15" customHeight="1">
      <c r="A86" s="117" t="s">
        <v>40</v>
      </c>
      <c r="B86" s="140" t="s">
        <v>41</v>
      </c>
      <c r="C86" s="119">
        <f t="shared" ref="C86:G86" si="9">SUM(C82+C85)</f>
        <v>30</v>
      </c>
      <c r="D86" s="120">
        <f t="shared" si="9"/>
        <v>24.2</v>
      </c>
      <c r="E86" s="119">
        <f t="shared" si="9"/>
        <v>5.8</v>
      </c>
      <c r="F86" s="119">
        <f t="shared" si="9"/>
        <v>18.3</v>
      </c>
      <c r="G86" s="426">
        <f t="shared" si="9"/>
        <v>19</v>
      </c>
      <c r="H86" s="97"/>
    </row>
    <row r="87" spans="1:11" s="65" customFormat="1" ht="15" customHeight="1">
      <c r="A87" s="135"/>
      <c r="B87" s="99"/>
      <c r="C87" s="130"/>
      <c r="D87" s="130"/>
      <c r="E87" s="130"/>
      <c r="F87" s="130"/>
      <c r="G87" s="427"/>
      <c r="H87" s="97"/>
    </row>
    <row r="88" spans="1:11" s="65" customFormat="1" ht="15" customHeight="1">
      <c r="A88" s="99"/>
      <c r="B88" s="99"/>
      <c r="C88" s="97"/>
      <c r="D88" s="100"/>
      <c r="E88" s="97"/>
      <c r="F88" s="97"/>
      <c r="G88" s="415" t="s">
        <v>73</v>
      </c>
      <c r="H88" s="97"/>
    </row>
    <row r="89" spans="1:11" ht="15" customHeight="1">
      <c r="A89" s="690" t="s">
        <v>7</v>
      </c>
      <c r="B89" s="692" t="s">
        <v>8</v>
      </c>
      <c r="C89" s="679" t="s">
        <v>10</v>
      </c>
      <c r="D89" s="682" t="s">
        <v>12</v>
      </c>
      <c r="E89" s="695"/>
      <c r="F89" s="696"/>
      <c r="G89" s="688" t="s">
        <v>294</v>
      </c>
      <c r="H89" s="61"/>
    </row>
    <row r="90" spans="1:11" ht="15" customHeight="1">
      <c r="A90" s="691"/>
      <c r="B90" s="693"/>
      <c r="C90" s="680"/>
      <c r="D90" s="682" t="s">
        <v>295</v>
      </c>
      <c r="E90" s="695"/>
      <c r="F90" s="679" t="s">
        <v>296</v>
      </c>
      <c r="G90" s="689"/>
      <c r="H90" s="61"/>
    </row>
    <row r="91" spans="1:11" ht="32.4" customHeight="1">
      <c r="A91" s="691"/>
      <c r="B91" s="693"/>
      <c r="C91" s="694"/>
      <c r="D91" s="81" t="s">
        <v>154</v>
      </c>
      <c r="E91" s="137" t="s">
        <v>173</v>
      </c>
      <c r="F91" s="680"/>
      <c r="G91" s="689"/>
      <c r="H91" s="61"/>
    </row>
    <row r="92" spans="1:11" ht="15" customHeight="1">
      <c r="A92" s="674" t="s">
        <v>19</v>
      </c>
      <c r="B92" s="674"/>
      <c r="C92" s="674"/>
      <c r="D92" s="674"/>
      <c r="E92" s="674"/>
      <c r="F92" s="674"/>
      <c r="G92" s="674"/>
      <c r="H92" s="61"/>
      <c r="I92" s="61"/>
      <c r="J92" s="61"/>
      <c r="K92" s="61"/>
    </row>
    <row r="93" spans="1:11" ht="15" customHeight="1">
      <c r="A93" s="133">
        <v>1</v>
      </c>
      <c r="B93" s="13" t="s">
        <v>43</v>
      </c>
      <c r="C93" s="106">
        <v>2</v>
      </c>
      <c r="D93" s="141">
        <v>2</v>
      </c>
      <c r="E93" s="106">
        <v>0</v>
      </c>
      <c r="F93" s="141">
        <v>1.2</v>
      </c>
      <c r="G93" s="428">
        <v>0</v>
      </c>
      <c r="H93" s="61"/>
      <c r="I93" s="9"/>
      <c r="J93" s="61"/>
      <c r="K93" s="61"/>
    </row>
    <row r="94" spans="1:11" ht="15" customHeight="1">
      <c r="A94" s="103">
        <v>2</v>
      </c>
      <c r="B94" s="155" t="s">
        <v>74</v>
      </c>
      <c r="C94" s="105">
        <v>3</v>
      </c>
      <c r="D94" s="106">
        <v>2</v>
      </c>
      <c r="E94" s="107">
        <v>1</v>
      </c>
      <c r="F94" s="107">
        <v>2</v>
      </c>
      <c r="G94" s="416">
        <v>3</v>
      </c>
      <c r="H94" s="61"/>
      <c r="I94" s="9"/>
      <c r="J94" s="61"/>
      <c r="K94" s="61"/>
    </row>
    <row r="95" spans="1:11" ht="15" customHeight="1">
      <c r="A95" s="103">
        <v>3</v>
      </c>
      <c r="B95" s="13" t="s">
        <v>75</v>
      </c>
      <c r="C95" s="105">
        <v>3</v>
      </c>
      <c r="D95" s="106">
        <v>2.7</v>
      </c>
      <c r="E95" s="107">
        <v>0.3</v>
      </c>
      <c r="F95" s="107">
        <v>2</v>
      </c>
      <c r="G95" s="416">
        <v>3</v>
      </c>
      <c r="H95" s="61"/>
      <c r="I95" s="9"/>
      <c r="J95" s="61"/>
      <c r="K95" s="61"/>
    </row>
    <row r="96" spans="1:11" ht="15" customHeight="1">
      <c r="A96" s="103">
        <v>4</v>
      </c>
      <c r="B96" s="13" t="s">
        <v>76</v>
      </c>
      <c r="C96" s="105">
        <v>4</v>
      </c>
      <c r="D96" s="107">
        <v>3</v>
      </c>
      <c r="E96" s="107">
        <v>1</v>
      </c>
      <c r="F96" s="107">
        <v>2</v>
      </c>
      <c r="G96" s="416">
        <v>4</v>
      </c>
      <c r="H96" s="61"/>
      <c r="I96" s="9"/>
      <c r="J96" s="61"/>
      <c r="K96" s="61"/>
    </row>
    <row r="97" spans="1:11" s="65" customFormat="1" ht="15" customHeight="1">
      <c r="A97" s="109" t="s">
        <v>25</v>
      </c>
      <c r="B97" s="110" t="s">
        <v>36</v>
      </c>
      <c r="C97" s="116">
        <f>SUM(C93:C96)</f>
        <v>12</v>
      </c>
      <c r="D97" s="116">
        <f t="shared" ref="D97:G97" si="10">SUM(D93:D96)</f>
        <v>9.6999999999999993</v>
      </c>
      <c r="E97" s="116">
        <f t="shared" si="10"/>
        <v>2.2999999999999998</v>
      </c>
      <c r="F97" s="116">
        <f t="shared" si="10"/>
        <v>7.2</v>
      </c>
      <c r="G97" s="417">
        <f t="shared" si="10"/>
        <v>10</v>
      </c>
      <c r="H97" s="97"/>
    </row>
    <row r="98" spans="1:11" ht="15" customHeight="1">
      <c r="A98" s="691" t="s">
        <v>38</v>
      </c>
      <c r="B98" s="691"/>
      <c r="C98" s="691"/>
      <c r="D98" s="691"/>
      <c r="E98" s="691"/>
      <c r="F98" s="691"/>
      <c r="G98" s="691"/>
      <c r="H98" s="61"/>
    </row>
    <row r="99" spans="1:11" ht="15" customHeight="1">
      <c r="A99" s="142" t="s">
        <v>298</v>
      </c>
      <c r="B99" s="143" t="s">
        <v>299</v>
      </c>
      <c r="C99" s="141">
        <f t="shared" ref="C99:G99" si="11">C116</f>
        <v>18</v>
      </c>
      <c r="D99" s="144">
        <f t="shared" si="11"/>
        <v>14</v>
      </c>
      <c r="E99" s="144">
        <f t="shared" si="11"/>
        <v>4</v>
      </c>
      <c r="F99" s="145">
        <f t="shared" si="11"/>
        <v>9.6</v>
      </c>
      <c r="G99" s="429">
        <f t="shared" si="11"/>
        <v>18</v>
      </c>
      <c r="H99" s="61"/>
    </row>
    <row r="100" spans="1:11" ht="15" customHeight="1">
      <c r="A100" s="146" t="s">
        <v>300</v>
      </c>
      <c r="B100" s="147" t="s">
        <v>301</v>
      </c>
      <c r="C100" s="148">
        <f t="shared" ref="C100:G100" si="12">C123</f>
        <v>18</v>
      </c>
      <c r="D100" s="149">
        <f t="shared" si="12"/>
        <v>16</v>
      </c>
      <c r="E100" s="149">
        <f t="shared" si="12"/>
        <v>2</v>
      </c>
      <c r="F100" s="150">
        <f t="shared" si="12"/>
        <v>9.6</v>
      </c>
      <c r="G100" s="430">
        <f t="shared" si="12"/>
        <v>14</v>
      </c>
      <c r="H100" s="61"/>
    </row>
    <row r="101" spans="1:11" ht="15" customHeight="1">
      <c r="A101" s="133"/>
      <c r="B101" s="133"/>
      <c r="C101" s="61"/>
      <c r="D101" s="61"/>
      <c r="E101" s="61"/>
      <c r="F101" s="61"/>
      <c r="G101" s="413"/>
      <c r="H101" s="61"/>
    </row>
    <row r="102" spans="1:11" s="65" customFormat="1" ht="15" customHeight="1">
      <c r="A102" s="151" t="s">
        <v>31</v>
      </c>
      <c r="B102" s="152" t="s">
        <v>302</v>
      </c>
      <c r="C102" s="153">
        <f>C99</f>
        <v>18</v>
      </c>
      <c r="D102" s="154">
        <f t="shared" ref="D102:G103" si="13">D99</f>
        <v>14</v>
      </c>
      <c r="E102" s="153">
        <f t="shared" si="13"/>
        <v>4</v>
      </c>
      <c r="F102" s="153">
        <f t="shared" si="13"/>
        <v>9.6</v>
      </c>
      <c r="G102" s="431">
        <f t="shared" si="13"/>
        <v>18</v>
      </c>
      <c r="H102" s="97"/>
    </row>
    <row r="103" spans="1:11" s="65" customFormat="1" ht="15" customHeight="1">
      <c r="A103" s="117" t="s">
        <v>31</v>
      </c>
      <c r="B103" s="140" t="s">
        <v>303</v>
      </c>
      <c r="C103" s="119">
        <f>C100</f>
        <v>18</v>
      </c>
      <c r="D103" s="120">
        <f t="shared" si="13"/>
        <v>16</v>
      </c>
      <c r="E103" s="119">
        <f t="shared" si="13"/>
        <v>2</v>
      </c>
      <c r="F103" s="119">
        <f t="shared" si="13"/>
        <v>9.6</v>
      </c>
      <c r="G103" s="420">
        <f t="shared" si="13"/>
        <v>14</v>
      </c>
      <c r="H103" s="97"/>
    </row>
    <row r="104" spans="1:11" s="65" customFormat="1" ht="15" customHeight="1">
      <c r="A104" s="135" t="s">
        <v>40</v>
      </c>
      <c r="B104" s="136" t="s">
        <v>304</v>
      </c>
      <c r="C104" s="132">
        <f>SUM(C97+C102)</f>
        <v>30</v>
      </c>
      <c r="D104" s="130">
        <f t="shared" ref="D104:G104" si="14">SUM(D97+D102)</f>
        <v>23.7</v>
      </c>
      <c r="E104" s="132">
        <f t="shared" si="14"/>
        <v>6.3</v>
      </c>
      <c r="F104" s="132">
        <f t="shared" si="14"/>
        <v>16.8</v>
      </c>
      <c r="G104" s="427">
        <f t="shared" si="14"/>
        <v>28</v>
      </c>
      <c r="H104" s="97"/>
    </row>
    <row r="105" spans="1:11" s="65" customFormat="1" ht="15" customHeight="1">
      <c r="A105" s="117" t="s">
        <v>40</v>
      </c>
      <c r="B105" s="140" t="s">
        <v>305</v>
      </c>
      <c r="C105" s="119">
        <f>SUM(C97+C103)</f>
        <v>30</v>
      </c>
      <c r="D105" s="120">
        <f t="shared" ref="D105:G105" si="15">SUM(D97+D103)</f>
        <v>25.7</v>
      </c>
      <c r="E105" s="119">
        <f t="shared" si="15"/>
        <v>4.3</v>
      </c>
      <c r="F105" s="119">
        <f t="shared" si="15"/>
        <v>16.8</v>
      </c>
      <c r="G105" s="420">
        <f t="shared" si="15"/>
        <v>24</v>
      </c>
      <c r="H105" s="97"/>
    </row>
    <row r="106" spans="1:11" s="65" customFormat="1" ht="15" customHeight="1">
      <c r="A106" s="135"/>
      <c r="B106" s="99"/>
      <c r="C106" s="130"/>
      <c r="D106" s="130"/>
      <c r="E106" s="130"/>
      <c r="F106" s="130"/>
      <c r="G106" s="427"/>
      <c r="H106" s="97"/>
    </row>
    <row r="107" spans="1:11" s="65" customFormat="1" ht="15" customHeight="1">
      <c r="A107" s="690" t="s">
        <v>7</v>
      </c>
      <c r="B107" s="692" t="s">
        <v>8</v>
      </c>
      <c r="C107" s="679" t="s">
        <v>10</v>
      </c>
      <c r="D107" s="682" t="s">
        <v>12</v>
      </c>
      <c r="E107" s="695"/>
      <c r="F107" s="696"/>
      <c r="G107" s="688" t="s">
        <v>294</v>
      </c>
      <c r="H107" s="97"/>
    </row>
    <row r="108" spans="1:11" s="65" customFormat="1" ht="15" customHeight="1">
      <c r="A108" s="691"/>
      <c r="B108" s="693"/>
      <c r="C108" s="680"/>
      <c r="D108" s="682" t="s">
        <v>295</v>
      </c>
      <c r="E108" s="695"/>
      <c r="F108" s="679" t="s">
        <v>296</v>
      </c>
      <c r="G108" s="689"/>
      <c r="H108" s="97"/>
    </row>
    <row r="109" spans="1:11" s="65" customFormat="1" ht="39.6" customHeight="1">
      <c r="A109" s="691"/>
      <c r="B109" s="693"/>
      <c r="C109" s="694"/>
      <c r="D109" s="81" t="s">
        <v>154</v>
      </c>
      <c r="E109" s="293" t="s">
        <v>173</v>
      </c>
      <c r="F109" s="680"/>
      <c r="G109" s="689"/>
      <c r="H109" s="97"/>
    </row>
    <row r="110" spans="1:11" s="65" customFormat="1" ht="15" customHeight="1">
      <c r="A110" s="674" t="s">
        <v>306</v>
      </c>
      <c r="B110" s="674"/>
      <c r="C110" s="674"/>
      <c r="D110" s="674"/>
      <c r="E110" s="674"/>
      <c r="F110" s="674"/>
      <c r="G110" s="674"/>
      <c r="H110" s="97"/>
    </row>
    <row r="111" spans="1:11" s="65" customFormat="1" ht="15" customHeight="1">
      <c r="A111" s="133">
        <v>1</v>
      </c>
      <c r="B111" s="155" t="s">
        <v>81</v>
      </c>
      <c r="C111" s="180">
        <v>4</v>
      </c>
      <c r="D111" s="107">
        <v>3.5</v>
      </c>
      <c r="E111" s="106">
        <v>0.5</v>
      </c>
      <c r="F111" s="107">
        <v>2</v>
      </c>
      <c r="G111" s="185">
        <v>4</v>
      </c>
      <c r="H111" s="97"/>
      <c r="I111" s="9"/>
      <c r="J111" s="97"/>
      <c r="K111" s="97"/>
    </row>
    <row r="112" spans="1:11" s="65" customFormat="1" ht="15" customHeight="1">
      <c r="A112" s="133">
        <v>2</v>
      </c>
      <c r="B112" s="155" t="s">
        <v>82</v>
      </c>
      <c r="C112" s="180">
        <v>4</v>
      </c>
      <c r="D112" s="107">
        <v>3.5</v>
      </c>
      <c r="E112" s="106">
        <v>0.5</v>
      </c>
      <c r="F112" s="107">
        <v>2.2000000000000002</v>
      </c>
      <c r="G112" s="185">
        <v>4</v>
      </c>
      <c r="H112" s="97"/>
      <c r="I112" s="9"/>
      <c r="J112" s="97"/>
      <c r="K112" s="97"/>
    </row>
    <row r="113" spans="1:11" s="65" customFormat="1" ht="15" customHeight="1">
      <c r="A113" s="133">
        <v>3</v>
      </c>
      <c r="B113" s="155" t="s">
        <v>83</v>
      </c>
      <c r="C113" s="180">
        <v>4</v>
      </c>
      <c r="D113" s="107">
        <v>3</v>
      </c>
      <c r="E113" s="106">
        <v>1</v>
      </c>
      <c r="F113" s="107">
        <v>2</v>
      </c>
      <c r="G113" s="185">
        <v>4</v>
      </c>
      <c r="H113" s="97"/>
      <c r="I113" s="9"/>
      <c r="J113" s="97"/>
      <c r="K113" s="97"/>
    </row>
    <row r="114" spans="1:11" s="65" customFormat="1" ht="15" customHeight="1">
      <c r="A114" s="133">
        <v>4</v>
      </c>
      <c r="B114" s="155" t="s">
        <v>84</v>
      </c>
      <c r="C114" s="180">
        <v>4</v>
      </c>
      <c r="D114" s="107">
        <v>3</v>
      </c>
      <c r="E114" s="106">
        <v>1</v>
      </c>
      <c r="F114" s="107">
        <v>2</v>
      </c>
      <c r="G114" s="185">
        <v>4</v>
      </c>
      <c r="H114" s="97"/>
      <c r="I114" s="9"/>
      <c r="J114" s="97"/>
      <c r="K114" s="97"/>
    </row>
    <row r="115" spans="1:11" s="65" customFormat="1" ht="15" customHeight="1">
      <c r="A115" s="133">
        <v>5</v>
      </c>
      <c r="B115" s="155" t="s">
        <v>85</v>
      </c>
      <c r="C115" s="180">
        <v>2</v>
      </c>
      <c r="D115" s="107">
        <v>1</v>
      </c>
      <c r="E115" s="106">
        <v>1</v>
      </c>
      <c r="F115" s="107">
        <v>1.4</v>
      </c>
      <c r="G115" s="185">
        <v>2</v>
      </c>
      <c r="H115" s="97"/>
      <c r="I115" s="60"/>
      <c r="J115" s="97"/>
      <c r="K115" s="97"/>
    </row>
    <row r="116" spans="1:11" s="65" customFormat="1" ht="15" customHeight="1">
      <c r="A116" s="109" t="s">
        <v>31</v>
      </c>
      <c r="B116" s="110" t="s">
        <v>297</v>
      </c>
      <c r="C116" s="116">
        <f>SUM(C111:C115)</f>
        <v>18</v>
      </c>
      <c r="D116" s="116">
        <f t="shared" ref="D116:G116" si="16">SUM(D111:D115)</f>
        <v>14</v>
      </c>
      <c r="E116" s="111">
        <f t="shared" si="16"/>
        <v>4</v>
      </c>
      <c r="F116" s="116">
        <f t="shared" si="16"/>
        <v>9.6</v>
      </c>
      <c r="G116" s="419">
        <f t="shared" si="16"/>
        <v>18</v>
      </c>
      <c r="H116" s="97"/>
      <c r="I116" s="9"/>
      <c r="J116" s="97"/>
      <c r="K116" s="97"/>
    </row>
    <row r="117" spans="1:11" s="65" customFormat="1" ht="15" customHeight="1">
      <c r="A117" s="674" t="s">
        <v>87</v>
      </c>
      <c r="B117" s="674"/>
      <c r="C117" s="674"/>
      <c r="D117" s="674"/>
      <c r="E117" s="674"/>
      <c r="F117" s="674"/>
      <c r="G117" s="674"/>
      <c r="H117" s="97"/>
      <c r="I117" s="97"/>
      <c r="J117" s="97"/>
      <c r="K117" s="97"/>
    </row>
    <row r="118" spans="1:11" s="65" customFormat="1" ht="15" customHeight="1">
      <c r="A118" s="133">
        <v>1</v>
      </c>
      <c r="B118" s="43" t="s">
        <v>88</v>
      </c>
      <c r="C118" s="180">
        <v>3</v>
      </c>
      <c r="D118" s="107">
        <v>2</v>
      </c>
      <c r="E118" s="106">
        <v>1</v>
      </c>
      <c r="F118" s="107">
        <v>1.6</v>
      </c>
      <c r="G118" s="185">
        <v>3</v>
      </c>
      <c r="H118" s="97"/>
      <c r="I118" s="138"/>
      <c r="J118" s="97"/>
      <c r="K118" s="97"/>
    </row>
    <row r="119" spans="1:11" s="65" customFormat="1" ht="15" customHeight="1">
      <c r="A119" s="133">
        <v>2</v>
      </c>
      <c r="B119" s="155" t="s">
        <v>89</v>
      </c>
      <c r="C119" s="180">
        <v>4</v>
      </c>
      <c r="D119" s="107">
        <v>4</v>
      </c>
      <c r="E119" s="106">
        <v>0</v>
      </c>
      <c r="F119" s="107">
        <v>2</v>
      </c>
      <c r="G119" s="185">
        <v>4</v>
      </c>
      <c r="H119" s="97"/>
      <c r="I119" s="60"/>
      <c r="J119" s="97"/>
      <c r="K119" s="97"/>
    </row>
    <row r="120" spans="1:11" s="65" customFormat="1" ht="15" customHeight="1">
      <c r="A120" s="133">
        <v>3</v>
      </c>
      <c r="B120" s="155" t="s">
        <v>90</v>
      </c>
      <c r="C120" s="180">
        <v>3</v>
      </c>
      <c r="D120" s="107">
        <v>3</v>
      </c>
      <c r="E120" s="106">
        <v>0</v>
      </c>
      <c r="F120" s="107">
        <v>2</v>
      </c>
      <c r="G120" s="185">
        <v>3</v>
      </c>
      <c r="H120" s="97"/>
      <c r="I120" s="60"/>
      <c r="J120" s="97"/>
      <c r="K120" s="97"/>
    </row>
    <row r="121" spans="1:11" s="65" customFormat="1" ht="15" customHeight="1">
      <c r="A121" s="133">
        <v>4</v>
      </c>
      <c r="B121" s="155" t="s">
        <v>91</v>
      </c>
      <c r="C121" s="180">
        <v>4</v>
      </c>
      <c r="D121" s="107">
        <v>3.5</v>
      </c>
      <c r="E121" s="106">
        <v>0.5</v>
      </c>
      <c r="F121" s="107">
        <v>2</v>
      </c>
      <c r="G121" s="185">
        <v>4</v>
      </c>
      <c r="H121" s="97"/>
      <c r="I121" s="60"/>
      <c r="J121" s="97"/>
      <c r="K121" s="97"/>
    </row>
    <row r="122" spans="1:11" s="65" customFormat="1" ht="15" customHeight="1">
      <c r="A122" s="133">
        <v>5</v>
      </c>
      <c r="B122" s="43" t="s">
        <v>92</v>
      </c>
      <c r="C122" s="180">
        <v>4</v>
      </c>
      <c r="D122" s="107">
        <v>3.5</v>
      </c>
      <c r="E122" s="106">
        <v>0.5</v>
      </c>
      <c r="F122" s="107">
        <v>2</v>
      </c>
      <c r="G122" s="185">
        <v>0</v>
      </c>
      <c r="H122" s="97"/>
      <c r="I122" s="138"/>
      <c r="J122" s="97"/>
      <c r="K122" s="97"/>
    </row>
    <row r="123" spans="1:11" s="65" customFormat="1" ht="15" customHeight="1">
      <c r="A123" s="109" t="s">
        <v>31</v>
      </c>
      <c r="B123" s="110" t="s">
        <v>297</v>
      </c>
      <c r="C123" s="116">
        <f>SUM(C118:C122)</f>
        <v>18</v>
      </c>
      <c r="D123" s="116">
        <f t="shared" ref="D123:G123" si="17">SUM(D118:D122)</f>
        <v>16</v>
      </c>
      <c r="E123" s="111">
        <f t="shared" si="17"/>
        <v>2</v>
      </c>
      <c r="F123" s="116">
        <f t="shared" si="17"/>
        <v>9.6</v>
      </c>
      <c r="G123" s="419">
        <f t="shared" si="17"/>
        <v>14</v>
      </c>
      <c r="H123" s="97"/>
    </row>
    <row r="124" spans="1:11" s="65" customFormat="1" ht="15" customHeight="1">
      <c r="A124" s="135"/>
      <c r="B124" s="99"/>
      <c r="C124" s="130"/>
      <c r="D124" s="130"/>
      <c r="E124" s="130"/>
      <c r="F124" s="130"/>
      <c r="G124" s="427"/>
      <c r="H124" s="97"/>
    </row>
    <row r="125" spans="1:11" s="65" customFormat="1" ht="15" customHeight="1">
      <c r="A125" s="99"/>
      <c r="B125" s="99"/>
      <c r="C125" s="97"/>
      <c r="D125" s="100"/>
      <c r="E125" s="97"/>
      <c r="F125" s="97"/>
      <c r="G125" s="415" t="s">
        <v>93</v>
      </c>
      <c r="H125" s="97"/>
    </row>
    <row r="126" spans="1:11" ht="15" customHeight="1">
      <c r="A126" s="690" t="s">
        <v>7</v>
      </c>
      <c r="B126" s="692" t="s">
        <v>8</v>
      </c>
      <c r="C126" s="679" t="s">
        <v>10</v>
      </c>
      <c r="D126" s="682" t="s">
        <v>12</v>
      </c>
      <c r="E126" s="695"/>
      <c r="F126" s="696"/>
      <c r="G126" s="688" t="s">
        <v>294</v>
      </c>
      <c r="H126" s="61"/>
    </row>
    <row r="127" spans="1:11" ht="15" customHeight="1">
      <c r="A127" s="691"/>
      <c r="B127" s="693"/>
      <c r="C127" s="680"/>
      <c r="D127" s="682" t="s">
        <v>295</v>
      </c>
      <c r="E127" s="695"/>
      <c r="F127" s="640" t="s">
        <v>296</v>
      </c>
      <c r="G127" s="689"/>
      <c r="H127" s="61"/>
    </row>
    <row r="128" spans="1:11" ht="38.1" customHeight="1">
      <c r="A128" s="691"/>
      <c r="B128" s="693"/>
      <c r="C128" s="694"/>
      <c r="D128" s="81" t="s">
        <v>154</v>
      </c>
      <c r="E128" s="137" t="s">
        <v>173</v>
      </c>
      <c r="F128" s="629"/>
      <c r="G128" s="689"/>
      <c r="H128" s="61"/>
    </row>
    <row r="129" spans="1:8" ht="15" customHeight="1">
      <c r="A129" s="674" t="s">
        <v>19</v>
      </c>
      <c r="B129" s="674"/>
      <c r="C129" s="674"/>
      <c r="D129" s="674"/>
      <c r="E129" s="674"/>
      <c r="F129" s="674"/>
      <c r="G129" s="674"/>
      <c r="H129" s="61"/>
    </row>
    <row r="130" spans="1:8" ht="15" customHeight="1">
      <c r="A130" s="16">
        <v>1</v>
      </c>
      <c r="B130" s="44" t="s">
        <v>94</v>
      </c>
      <c r="C130" s="107">
        <v>4</v>
      </c>
      <c r="D130" s="107">
        <v>4</v>
      </c>
      <c r="E130" s="107">
        <v>0</v>
      </c>
      <c r="F130" s="107">
        <v>2</v>
      </c>
      <c r="G130" s="416">
        <v>0</v>
      </c>
      <c r="H130" s="61"/>
    </row>
    <row r="131" spans="1:8" ht="15" customHeight="1">
      <c r="A131" s="16">
        <v>2</v>
      </c>
      <c r="B131" s="13" t="s">
        <v>95</v>
      </c>
      <c r="C131" s="107">
        <v>1</v>
      </c>
      <c r="D131" s="107">
        <v>0.8</v>
      </c>
      <c r="E131" s="107">
        <v>0.2</v>
      </c>
      <c r="F131" s="108">
        <v>0.8</v>
      </c>
      <c r="G131" s="416">
        <v>1</v>
      </c>
      <c r="H131" s="61"/>
    </row>
    <row r="132" spans="1:8" s="65" customFormat="1" ht="15" customHeight="1">
      <c r="A132" s="109" t="s">
        <v>25</v>
      </c>
      <c r="B132" s="110" t="s">
        <v>36</v>
      </c>
      <c r="C132" s="111">
        <f>SUM(C130:C131)</f>
        <v>5</v>
      </c>
      <c r="D132" s="111">
        <f>SUM(D130:D131)</f>
        <v>4.8</v>
      </c>
      <c r="E132" s="111">
        <f>SUM(E130:E131)</f>
        <v>0.2</v>
      </c>
      <c r="F132" s="111">
        <f>SUM(F130:F131)</f>
        <v>2.8</v>
      </c>
      <c r="G132" s="419">
        <f>SUM(G130:G131)</f>
        <v>1</v>
      </c>
      <c r="H132" s="97"/>
    </row>
    <row r="133" spans="1:8" ht="15" customHeight="1">
      <c r="A133" s="699" t="s">
        <v>38</v>
      </c>
      <c r="B133" s="699"/>
      <c r="C133" s="699"/>
      <c r="D133" s="699"/>
      <c r="E133" s="699"/>
      <c r="F133" s="699"/>
      <c r="G133" s="699"/>
      <c r="H133" s="61"/>
    </row>
    <row r="134" spans="1:8" ht="15" customHeight="1">
      <c r="A134" s="142" t="s">
        <v>298</v>
      </c>
      <c r="B134" s="143" t="s">
        <v>299</v>
      </c>
      <c r="C134" s="141">
        <f t="shared" ref="C134:G134" si="18">C152</f>
        <v>25</v>
      </c>
      <c r="D134" s="141">
        <f t="shared" si="18"/>
        <v>21.2</v>
      </c>
      <c r="E134" s="141">
        <f t="shared" si="18"/>
        <v>3.8</v>
      </c>
      <c r="F134" s="141">
        <f t="shared" si="18"/>
        <v>15.1</v>
      </c>
      <c r="G134" s="429">
        <f t="shared" si="18"/>
        <v>16</v>
      </c>
      <c r="H134" s="61"/>
    </row>
    <row r="135" spans="1:8" ht="15" customHeight="1">
      <c r="A135" s="146" t="s">
        <v>300</v>
      </c>
      <c r="B135" s="147" t="s">
        <v>301</v>
      </c>
      <c r="C135" s="148">
        <f t="shared" ref="C135:G135" si="19">C160</f>
        <v>25</v>
      </c>
      <c r="D135" s="148">
        <f t="shared" si="19"/>
        <v>21.2</v>
      </c>
      <c r="E135" s="148">
        <f t="shared" si="19"/>
        <v>3.8</v>
      </c>
      <c r="F135" s="148">
        <f t="shared" si="19"/>
        <v>15.1</v>
      </c>
      <c r="G135" s="430">
        <f t="shared" si="19"/>
        <v>20</v>
      </c>
      <c r="H135" s="61"/>
    </row>
    <row r="136" spans="1:8" ht="15" customHeight="1">
      <c r="A136" s="133" t="s">
        <v>37</v>
      </c>
      <c r="B136" s="133"/>
      <c r="C136" s="61"/>
      <c r="D136" s="61"/>
      <c r="E136" s="61"/>
      <c r="F136" s="61"/>
      <c r="G136" s="413"/>
      <c r="H136" s="61"/>
    </row>
    <row r="137" spans="1:8" s="65" customFormat="1" ht="15" customHeight="1">
      <c r="A137" s="151" t="s">
        <v>31</v>
      </c>
      <c r="B137" s="152" t="s">
        <v>302</v>
      </c>
      <c r="C137" s="153">
        <f>C134</f>
        <v>25</v>
      </c>
      <c r="D137" s="153">
        <f t="shared" ref="D137:G138" si="20">D134</f>
        <v>21.2</v>
      </c>
      <c r="E137" s="153">
        <f t="shared" si="20"/>
        <v>3.8</v>
      </c>
      <c r="F137" s="153">
        <f t="shared" si="20"/>
        <v>15.1</v>
      </c>
      <c r="G137" s="432">
        <f t="shared" si="20"/>
        <v>16</v>
      </c>
      <c r="H137" s="97"/>
    </row>
    <row r="138" spans="1:8" s="65" customFormat="1" ht="15" customHeight="1">
      <c r="A138" s="117" t="s">
        <v>31</v>
      </c>
      <c r="B138" s="140" t="s">
        <v>303</v>
      </c>
      <c r="C138" s="119">
        <f>C135</f>
        <v>25</v>
      </c>
      <c r="D138" s="119">
        <f t="shared" si="20"/>
        <v>21.2</v>
      </c>
      <c r="E138" s="119">
        <f t="shared" si="20"/>
        <v>3.8</v>
      </c>
      <c r="F138" s="119">
        <f t="shared" si="20"/>
        <v>15.1</v>
      </c>
      <c r="G138" s="426">
        <f t="shared" si="20"/>
        <v>20</v>
      </c>
      <c r="H138" s="97"/>
    </row>
    <row r="139" spans="1:8" s="65" customFormat="1" ht="15" customHeight="1">
      <c r="A139" s="135" t="s">
        <v>40</v>
      </c>
      <c r="B139" s="136" t="s">
        <v>304</v>
      </c>
      <c r="C139" s="132">
        <f>SUM(C132+C137)</f>
        <v>30</v>
      </c>
      <c r="D139" s="132">
        <f t="shared" ref="D139:G139" si="21">SUM(D132+D137)</f>
        <v>26</v>
      </c>
      <c r="E139" s="132">
        <f t="shared" si="21"/>
        <v>4</v>
      </c>
      <c r="F139" s="132">
        <f t="shared" si="21"/>
        <v>17.899999999999999</v>
      </c>
      <c r="G139" s="423">
        <f t="shared" si="21"/>
        <v>17</v>
      </c>
      <c r="H139" s="97"/>
    </row>
    <row r="140" spans="1:8" s="65" customFormat="1" ht="15" customHeight="1">
      <c r="A140" s="117" t="s">
        <v>40</v>
      </c>
      <c r="B140" s="140" t="s">
        <v>305</v>
      </c>
      <c r="C140" s="119">
        <f>SUM(C132+C138)</f>
        <v>30</v>
      </c>
      <c r="D140" s="119">
        <f t="shared" ref="D140:G140" si="22">SUM(D132+D138)</f>
        <v>26</v>
      </c>
      <c r="E140" s="119">
        <f t="shared" si="22"/>
        <v>4</v>
      </c>
      <c r="F140" s="119">
        <f t="shared" si="22"/>
        <v>17.899999999999999</v>
      </c>
      <c r="G140" s="426">
        <f t="shared" si="22"/>
        <v>21</v>
      </c>
      <c r="H140" s="97"/>
    </row>
    <row r="141" spans="1:8" s="65" customFormat="1" ht="15" customHeight="1">
      <c r="A141" s="135"/>
      <c r="B141" s="99"/>
      <c r="C141" s="130"/>
      <c r="D141" s="130"/>
      <c r="E141" s="130"/>
      <c r="F141" s="130"/>
      <c r="G141" s="427"/>
      <c r="H141" s="97"/>
    </row>
    <row r="142" spans="1:8" s="65" customFormat="1" ht="15" customHeight="1">
      <c r="A142" s="675" t="s">
        <v>7</v>
      </c>
      <c r="B142" s="677" t="s">
        <v>8</v>
      </c>
      <c r="C142" s="679" t="s">
        <v>10</v>
      </c>
      <c r="D142" s="681" t="s">
        <v>12</v>
      </c>
      <c r="E142" s="681"/>
      <c r="F142" s="681"/>
      <c r="G142" s="688" t="s">
        <v>294</v>
      </c>
      <c r="H142" s="97"/>
    </row>
    <row r="143" spans="1:8" s="65" customFormat="1" ht="15" customHeight="1">
      <c r="A143" s="676"/>
      <c r="B143" s="678"/>
      <c r="C143" s="680"/>
      <c r="D143" s="681" t="s">
        <v>295</v>
      </c>
      <c r="E143" s="681"/>
      <c r="F143" s="679" t="s">
        <v>296</v>
      </c>
      <c r="G143" s="689"/>
      <c r="H143" s="97"/>
    </row>
    <row r="144" spans="1:8" s="65" customFormat="1" ht="33" customHeight="1">
      <c r="A144" s="676"/>
      <c r="B144" s="678"/>
      <c r="C144" s="680"/>
      <c r="D144" s="137" t="s">
        <v>154</v>
      </c>
      <c r="E144" s="137" t="s">
        <v>173</v>
      </c>
      <c r="F144" s="680"/>
      <c r="G144" s="689"/>
      <c r="H144" s="97"/>
    </row>
    <row r="145" spans="1:9" s="65" customFormat="1" ht="15" customHeight="1">
      <c r="A145" s="674" t="s">
        <v>306</v>
      </c>
      <c r="B145" s="674"/>
      <c r="C145" s="674"/>
      <c r="D145" s="674"/>
      <c r="E145" s="674"/>
      <c r="F145" s="674"/>
      <c r="G145" s="674"/>
      <c r="H145" s="97"/>
    </row>
    <row r="146" spans="1:9" s="65" customFormat="1" ht="15" customHeight="1">
      <c r="A146" s="103">
        <v>1</v>
      </c>
      <c r="B146" s="155" t="s">
        <v>96</v>
      </c>
      <c r="C146" s="180">
        <v>4</v>
      </c>
      <c r="D146" s="107">
        <v>3.5</v>
      </c>
      <c r="E146" s="107">
        <v>0.5</v>
      </c>
      <c r="F146" s="107">
        <v>2</v>
      </c>
      <c r="G146" s="185">
        <v>4</v>
      </c>
      <c r="H146" s="97"/>
      <c r="I146" s="9"/>
    </row>
    <row r="147" spans="1:9" s="65" customFormat="1" ht="15" customHeight="1">
      <c r="A147" s="103">
        <v>2</v>
      </c>
      <c r="B147" s="155" t="s">
        <v>97</v>
      </c>
      <c r="C147" s="180">
        <v>4</v>
      </c>
      <c r="D147" s="107">
        <v>3.5</v>
      </c>
      <c r="E147" s="107">
        <v>0.5</v>
      </c>
      <c r="F147" s="107">
        <v>2</v>
      </c>
      <c r="G147" s="185">
        <v>0</v>
      </c>
      <c r="H147" s="97"/>
      <c r="I147" s="9"/>
    </row>
    <row r="148" spans="1:9" s="65" customFormat="1" ht="15" customHeight="1">
      <c r="A148" s="103">
        <v>3</v>
      </c>
      <c r="B148" s="155" t="s">
        <v>98</v>
      </c>
      <c r="C148" s="180">
        <v>4</v>
      </c>
      <c r="D148" s="107">
        <v>4</v>
      </c>
      <c r="E148" s="107">
        <v>0</v>
      </c>
      <c r="F148" s="107">
        <v>2</v>
      </c>
      <c r="G148" s="185">
        <v>4</v>
      </c>
      <c r="H148" s="97"/>
      <c r="I148" s="9"/>
    </row>
    <row r="149" spans="1:9" s="65" customFormat="1" ht="15" customHeight="1">
      <c r="A149" s="103">
        <v>4</v>
      </c>
      <c r="B149" s="13" t="s">
        <v>99</v>
      </c>
      <c r="C149" s="180">
        <v>4</v>
      </c>
      <c r="D149" s="107">
        <v>3.5</v>
      </c>
      <c r="E149" s="107">
        <v>0.5</v>
      </c>
      <c r="F149" s="107">
        <v>2</v>
      </c>
      <c r="G149" s="185">
        <v>4</v>
      </c>
      <c r="H149" s="97"/>
      <c r="I149" s="9"/>
    </row>
    <row r="150" spans="1:9" s="65" customFormat="1" ht="15" customHeight="1">
      <c r="A150" s="103">
        <v>5</v>
      </c>
      <c r="B150" s="155" t="s">
        <v>100</v>
      </c>
      <c r="C150" s="180">
        <v>3</v>
      </c>
      <c r="D150" s="107">
        <v>2.7</v>
      </c>
      <c r="E150" s="107">
        <v>0.3</v>
      </c>
      <c r="F150" s="107">
        <v>2</v>
      </c>
      <c r="G150" s="185">
        <v>4</v>
      </c>
      <c r="H150" s="97"/>
      <c r="I150" s="60"/>
    </row>
    <row r="151" spans="1:9" s="65" customFormat="1" ht="15" customHeight="1">
      <c r="A151" s="103">
        <v>6</v>
      </c>
      <c r="B151" s="43" t="s">
        <v>101</v>
      </c>
      <c r="C151" s="180">
        <v>6</v>
      </c>
      <c r="D151" s="107">
        <v>4</v>
      </c>
      <c r="E151" s="107">
        <v>2</v>
      </c>
      <c r="F151" s="107">
        <v>5.0999999999999996</v>
      </c>
      <c r="G151" s="185">
        <v>0</v>
      </c>
      <c r="H151" s="97"/>
      <c r="I151" s="138"/>
    </row>
    <row r="152" spans="1:9" s="65" customFormat="1" ht="15" customHeight="1">
      <c r="A152" s="157" t="s">
        <v>31</v>
      </c>
      <c r="B152" s="110" t="s">
        <v>297</v>
      </c>
      <c r="C152" s="116">
        <f>SUM(C146:C151)</f>
        <v>25</v>
      </c>
      <c r="D152" s="116">
        <f t="shared" ref="D152:G152" si="23">SUM(D146:D151)</f>
        <v>21.2</v>
      </c>
      <c r="E152" s="116">
        <f t="shared" si="23"/>
        <v>3.8</v>
      </c>
      <c r="F152" s="116">
        <f t="shared" si="23"/>
        <v>15.1</v>
      </c>
      <c r="G152" s="417">
        <f t="shared" si="23"/>
        <v>16</v>
      </c>
      <c r="H152" s="97"/>
    </row>
    <row r="153" spans="1:9" s="65" customFormat="1" ht="15" customHeight="1">
      <c r="A153" s="674" t="s">
        <v>87</v>
      </c>
      <c r="B153" s="674"/>
      <c r="C153" s="674"/>
      <c r="D153" s="674"/>
      <c r="E153" s="674"/>
      <c r="F153" s="674"/>
      <c r="G153" s="674"/>
      <c r="H153" s="97"/>
    </row>
    <row r="154" spans="1:9" s="65" customFormat="1" ht="15" customHeight="1">
      <c r="A154" s="103">
        <v>1</v>
      </c>
      <c r="B154" s="43" t="s">
        <v>103</v>
      </c>
      <c r="C154" s="107">
        <v>3</v>
      </c>
      <c r="D154" s="107">
        <v>3</v>
      </c>
      <c r="E154" s="107">
        <v>0</v>
      </c>
      <c r="F154" s="107">
        <v>2</v>
      </c>
      <c r="G154" s="185">
        <v>4</v>
      </c>
      <c r="H154" s="97"/>
      <c r="I154" s="124"/>
    </row>
    <row r="155" spans="1:9" s="65" customFormat="1" ht="15" customHeight="1">
      <c r="A155" s="103">
        <v>2</v>
      </c>
      <c r="B155" s="155" t="s">
        <v>104</v>
      </c>
      <c r="C155" s="105">
        <v>4</v>
      </c>
      <c r="D155" s="107">
        <v>3.7</v>
      </c>
      <c r="E155" s="107">
        <v>0.3</v>
      </c>
      <c r="F155" s="107">
        <v>2</v>
      </c>
      <c r="G155" s="185">
        <v>4</v>
      </c>
      <c r="H155" s="97"/>
      <c r="I155" s="9"/>
    </row>
    <row r="156" spans="1:9" s="65" customFormat="1" ht="15" customHeight="1">
      <c r="A156" s="103">
        <v>3</v>
      </c>
      <c r="B156" s="43" t="s">
        <v>105</v>
      </c>
      <c r="C156" s="105">
        <v>4</v>
      </c>
      <c r="D156" s="107">
        <v>3.8</v>
      </c>
      <c r="E156" s="107">
        <v>0.2</v>
      </c>
      <c r="F156" s="107">
        <v>2</v>
      </c>
      <c r="G156" s="185">
        <v>4</v>
      </c>
      <c r="H156" s="97"/>
      <c r="I156" s="124"/>
    </row>
    <row r="157" spans="1:9" s="65" customFormat="1" ht="15" customHeight="1">
      <c r="A157" s="103">
        <v>4</v>
      </c>
      <c r="B157" s="155" t="s">
        <v>106</v>
      </c>
      <c r="C157" s="105">
        <v>4</v>
      </c>
      <c r="D157" s="107">
        <v>3</v>
      </c>
      <c r="E157" s="107">
        <v>1</v>
      </c>
      <c r="F157" s="107">
        <v>2</v>
      </c>
      <c r="G157" s="185">
        <v>4</v>
      </c>
      <c r="H157" s="97"/>
      <c r="I157" s="9"/>
    </row>
    <row r="158" spans="1:9" s="65" customFormat="1" ht="15" customHeight="1">
      <c r="A158" s="103">
        <v>5</v>
      </c>
      <c r="B158" s="43" t="s">
        <v>107</v>
      </c>
      <c r="C158" s="105">
        <v>4</v>
      </c>
      <c r="D158" s="107">
        <v>3.7</v>
      </c>
      <c r="E158" s="107">
        <v>0.3</v>
      </c>
      <c r="F158" s="107">
        <v>2</v>
      </c>
      <c r="G158" s="185">
        <v>4</v>
      </c>
      <c r="H158" s="97"/>
      <c r="I158" s="138"/>
    </row>
    <row r="159" spans="1:9" s="65" customFormat="1" ht="15" customHeight="1">
      <c r="A159" s="103">
        <v>6</v>
      </c>
      <c r="B159" s="43" t="s">
        <v>101</v>
      </c>
      <c r="C159" s="105">
        <v>6</v>
      </c>
      <c r="D159" s="107">
        <v>4</v>
      </c>
      <c r="E159" s="107">
        <v>2</v>
      </c>
      <c r="F159" s="107">
        <v>5.0999999999999996</v>
      </c>
      <c r="G159" s="416">
        <v>0</v>
      </c>
      <c r="H159" s="97"/>
      <c r="I159" s="138"/>
    </row>
    <row r="160" spans="1:9" s="65" customFormat="1" ht="15" customHeight="1">
      <c r="A160" s="109" t="s">
        <v>31</v>
      </c>
      <c r="B160" s="115" t="s">
        <v>297</v>
      </c>
      <c r="C160" s="116">
        <f>SUM(C154:C159)</f>
        <v>25</v>
      </c>
      <c r="D160" s="111">
        <f t="shared" ref="D160:G160" si="24">SUM(D154:D159)</f>
        <v>21.2</v>
      </c>
      <c r="E160" s="116">
        <f t="shared" si="24"/>
        <v>3.8</v>
      </c>
      <c r="F160" s="116">
        <f t="shared" si="24"/>
        <v>15.1</v>
      </c>
      <c r="G160" s="419">
        <f t="shared" si="24"/>
        <v>20</v>
      </c>
      <c r="H160" s="97"/>
    </row>
    <row r="161" spans="1:19" s="65" customFormat="1" ht="15" customHeight="1">
      <c r="A161" s="135"/>
      <c r="B161" s="99"/>
      <c r="C161" s="130"/>
      <c r="D161" s="130"/>
      <c r="E161" s="130"/>
      <c r="F161" s="130"/>
      <c r="G161" s="427"/>
      <c r="H161" s="97"/>
    </row>
    <row r="162" spans="1:19" s="65" customFormat="1" ht="15" customHeight="1">
      <c r="A162" s="99"/>
      <c r="B162" s="99"/>
      <c r="C162" s="97"/>
      <c r="D162" s="100"/>
      <c r="E162" s="97"/>
      <c r="F162" s="97"/>
      <c r="G162" s="415" t="s">
        <v>109</v>
      </c>
      <c r="H162" s="97"/>
    </row>
    <row r="163" spans="1:19" ht="15" customHeight="1">
      <c r="A163" s="690" t="s">
        <v>7</v>
      </c>
      <c r="B163" s="692" t="s">
        <v>8</v>
      </c>
      <c r="C163" s="679" t="s">
        <v>10</v>
      </c>
      <c r="D163" s="682" t="s">
        <v>12</v>
      </c>
      <c r="E163" s="695"/>
      <c r="F163" s="696"/>
      <c r="G163" s="688" t="s">
        <v>294</v>
      </c>
      <c r="H163" s="61"/>
    </row>
    <row r="164" spans="1:19" ht="15" customHeight="1">
      <c r="A164" s="691"/>
      <c r="B164" s="693"/>
      <c r="C164" s="680"/>
      <c r="D164" s="682" t="s">
        <v>295</v>
      </c>
      <c r="E164" s="697"/>
      <c r="F164" s="698" t="s">
        <v>296</v>
      </c>
      <c r="G164" s="689"/>
      <c r="H164" s="61"/>
    </row>
    <row r="165" spans="1:19" ht="33.6" customHeight="1">
      <c r="A165" s="691"/>
      <c r="B165" s="693"/>
      <c r="C165" s="694"/>
      <c r="D165" s="81" t="s">
        <v>154</v>
      </c>
      <c r="E165" s="442" t="s">
        <v>173</v>
      </c>
      <c r="F165" s="694"/>
      <c r="G165" s="689"/>
      <c r="H165" s="61"/>
    </row>
    <row r="166" spans="1:19" ht="15" customHeight="1">
      <c r="A166" s="674" t="s">
        <v>19</v>
      </c>
      <c r="B166" s="690"/>
      <c r="C166" s="690"/>
      <c r="D166" s="690"/>
      <c r="E166" s="690"/>
      <c r="F166" s="690"/>
      <c r="G166" s="690"/>
      <c r="H166" s="61"/>
    </row>
    <row r="167" spans="1:19" ht="15" customHeight="1">
      <c r="A167" s="133">
        <v>1</v>
      </c>
      <c r="B167" s="158" t="s">
        <v>110</v>
      </c>
      <c r="C167" s="159">
        <v>2</v>
      </c>
      <c r="D167" s="141">
        <v>1.5</v>
      </c>
      <c r="E167" s="141">
        <v>0.5</v>
      </c>
      <c r="F167" s="141">
        <v>2</v>
      </c>
      <c r="G167" s="429">
        <v>0</v>
      </c>
      <c r="H167" s="61"/>
      <c r="J167" s="65"/>
      <c r="K167" s="65"/>
      <c r="L167" s="65"/>
      <c r="M167" s="65"/>
      <c r="N167" s="65"/>
      <c r="O167" s="65"/>
      <c r="P167" s="65"/>
      <c r="Q167" s="65"/>
      <c r="R167" s="65"/>
      <c r="S167" s="65"/>
    </row>
    <row r="168" spans="1:19" s="65" customFormat="1" ht="15" customHeight="1">
      <c r="A168" s="109" t="s">
        <v>25</v>
      </c>
      <c r="B168" s="160" t="s">
        <v>36</v>
      </c>
      <c r="C168" s="116">
        <f>SUM(C167:C167)</f>
        <v>2</v>
      </c>
      <c r="D168" s="116">
        <f>SUM(D167:D167)</f>
        <v>1.5</v>
      </c>
      <c r="E168" s="116">
        <f>SUM(E167:E167)</f>
        <v>0.5</v>
      </c>
      <c r="F168" s="116">
        <f>SUM(F167:F167)</f>
        <v>2</v>
      </c>
      <c r="G168" s="417">
        <f>SUM(G167:G167)</f>
        <v>0</v>
      </c>
      <c r="H168" s="97"/>
    </row>
    <row r="169" spans="1:19" ht="15" customHeight="1">
      <c r="A169" s="674" t="s">
        <v>38</v>
      </c>
      <c r="B169" s="687"/>
      <c r="C169" s="687"/>
      <c r="D169" s="687"/>
      <c r="E169" s="687"/>
      <c r="F169" s="687"/>
      <c r="G169" s="687"/>
      <c r="H169" s="61"/>
    </row>
    <row r="170" spans="1:19" ht="15" customHeight="1">
      <c r="A170" s="133" t="s">
        <v>298</v>
      </c>
      <c r="B170" s="161" t="s">
        <v>299</v>
      </c>
      <c r="C170" s="107">
        <f>C190</f>
        <v>28</v>
      </c>
      <c r="D170" s="107">
        <f t="shared" ref="D170:G170" si="25">D190</f>
        <v>22.2</v>
      </c>
      <c r="E170" s="106">
        <f t="shared" si="25"/>
        <v>5.8</v>
      </c>
      <c r="F170" s="107">
        <f t="shared" si="25"/>
        <v>15.399999999999999</v>
      </c>
      <c r="G170" s="428">
        <f t="shared" si="25"/>
        <v>26</v>
      </c>
      <c r="H170" s="61"/>
    </row>
    <row r="171" spans="1:19" ht="15" customHeight="1">
      <c r="A171" s="146" t="s">
        <v>300</v>
      </c>
      <c r="B171" s="147" t="s">
        <v>301</v>
      </c>
      <c r="C171" s="148">
        <f>C200</f>
        <v>28</v>
      </c>
      <c r="D171" s="148">
        <f t="shared" ref="D171:G171" si="26">D200</f>
        <v>21.2</v>
      </c>
      <c r="E171" s="150">
        <f t="shared" si="26"/>
        <v>6.8</v>
      </c>
      <c r="F171" s="148">
        <f t="shared" si="26"/>
        <v>15.200000000000001</v>
      </c>
      <c r="G171" s="433">
        <f t="shared" si="26"/>
        <v>24</v>
      </c>
      <c r="H171" s="61"/>
    </row>
    <row r="172" spans="1:19" s="65" customFormat="1" ht="15" customHeight="1">
      <c r="A172" s="133" t="s">
        <v>37</v>
      </c>
      <c r="B172" s="133"/>
      <c r="C172" s="61"/>
      <c r="D172" s="61"/>
      <c r="E172" s="61"/>
      <c r="F172" s="61"/>
      <c r="G172" s="413"/>
      <c r="H172" s="97"/>
      <c r="J172" s="58"/>
      <c r="K172" s="58"/>
      <c r="L172" s="58"/>
      <c r="M172" s="58"/>
      <c r="N172" s="58"/>
      <c r="O172" s="58"/>
      <c r="P172" s="58"/>
      <c r="Q172" s="58"/>
      <c r="R172" s="58"/>
      <c r="S172" s="58"/>
    </row>
    <row r="173" spans="1:19" s="65" customFormat="1" ht="15" customHeight="1">
      <c r="A173" s="151" t="s">
        <v>31</v>
      </c>
      <c r="B173" s="152" t="s">
        <v>302</v>
      </c>
      <c r="C173" s="153">
        <f>C170</f>
        <v>28</v>
      </c>
      <c r="D173" s="153">
        <f t="shared" ref="D173:G174" si="27">D170</f>
        <v>22.2</v>
      </c>
      <c r="E173" s="153">
        <f t="shared" si="27"/>
        <v>5.8</v>
      </c>
      <c r="F173" s="153">
        <f t="shared" si="27"/>
        <v>15.399999999999999</v>
      </c>
      <c r="G173" s="432">
        <f t="shared" si="27"/>
        <v>26</v>
      </c>
      <c r="H173" s="97"/>
      <c r="J173" s="58"/>
      <c r="K173" s="58"/>
      <c r="L173" s="58"/>
      <c r="M173" s="58"/>
      <c r="N173" s="58"/>
      <c r="O173" s="58"/>
      <c r="P173" s="58"/>
      <c r="Q173" s="58"/>
      <c r="R173" s="58"/>
      <c r="S173" s="58"/>
    </row>
    <row r="174" spans="1:19" s="65" customFormat="1" ht="15" customHeight="1">
      <c r="A174" s="117" t="s">
        <v>31</v>
      </c>
      <c r="B174" s="140" t="s">
        <v>303</v>
      </c>
      <c r="C174" s="119">
        <f>C171</f>
        <v>28</v>
      </c>
      <c r="D174" s="119">
        <f t="shared" si="27"/>
        <v>21.2</v>
      </c>
      <c r="E174" s="119">
        <f t="shared" si="27"/>
        <v>6.8</v>
      </c>
      <c r="F174" s="119">
        <f t="shared" si="27"/>
        <v>15.200000000000001</v>
      </c>
      <c r="G174" s="426">
        <f t="shared" si="27"/>
        <v>24</v>
      </c>
      <c r="H174" s="97"/>
      <c r="J174" s="58"/>
      <c r="K174" s="58"/>
      <c r="L174" s="58"/>
      <c r="M174" s="58"/>
      <c r="N174" s="58"/>
      <c r="O174" s="58"/>
      <c r="P174" s="58"/>
      <c r="Q174" s="58"/>
      <c r="R174" s="58"/>
      <c r="S174" s="58"/>
    </row>
    <row r="175" spans="1:19" s="65" customFormat="1" ht="15" customHeight="1">
      <c r="A175" s="135" t="s">
        <v>40</v>
      </c>
      <c r="B175" s="136" t="s">
        <v>304</v>
      </c>
      <c r="C175" s="132">
        <f>SUM(C168+C173)</f>
        <v>30</v>
      </c>
      <c r="D175" s="132">
        <f>SUM(D168+D173)</f>
        <v>23.7</v>
      </c>
      <c r="E175" s="130">
        <f>SUM(E168+E173)</f>
        <v>6.3</v>
      </c>
      <c r="F175" s="132">
        <f>SUM(F168+F173)</f>
        <v>17.399999999999999</v>
      </c>
      <c r="G175" s="427">
        <f>SUM(G168+G173)</f>
        <v>26</v>
      </c>
      <c r="H175" s="97"/>
      <c r="J175" s="58"/>
      <c r="K175" s="58"/>
      <c r="L175" s="58"/>
      <c r="M175" s="58"/>
      <c r="N175" s="58"/>
      <c r="O175" s="58"/>
      <c r="P175" s="58"/>
      <c r="Q175" s="58"/>
      <c r="R175" s="58"/>
      <c r="S175" s="58"/>
    </row>
    <row r="176" spans="1:19" s="65" customFormat="1" ht="15" customHeight="1">
      <c r="A176" s="117" t="s">
        <v>40</v>
      </c>
      <c r="B176" s="140" t="s">
        <v>305</v>
      </c>
      <c r="C176" s="119">
        <f>SUM(C168+C174)</f>
        <v>30</v>
      </c>
      <c r="D176" s="119">
        <f>SUM(D168+D174)</f>
        <v>22.7</v>
      </c>
      <c r="E176" s="120">
        <f>SUM(E168+E174)</f>
        <v>7.3</v>
      </c>
      <c r="F176" s="119">
        <f>SUM(F168+F174)</f>
        <v>17.200000000000003</v>
      </c>
      <c r="G176" s="420">
        <f>SUM(G168+G174)</f>
        <v>24</v>
      </c>
      <c r="H176" s="97"/>
      <c r="J176" s="58"/>
      <c r="K176" s="58"/>
      <c r="L176" s="58"/>
      <c r="M176" s="58"/>
      <c r="N176" s="58"/>
      <c r="O176" s="58"/>
      <c r="P176" s="58"/>
      <c r="Q176" s="58"/>
      <c r="R176" s="58"/>
      <c r="S176" s="58"/>
    </row>
    <row r="177" spans="1:19" ht="15" customHeight="1">
      <c r="H177" s="61"/>
      <c r="J177" s="65"/>
      <c r="K177" s="65"/>
      <c r="L177" s="65"/>
      <c r="M177" s="65"/>
      <c r="N177" s="65"/>
      <c r="O177" s="65"/>
      <c r="P177" s="65"/>
      <c r="Q177" s="65"/>
      <c r="R177" s="65"/>
      <c r="S177" s="65"/>
    </row>
    <row r="178" spans="1:19" ht="15" customHeight="1">
      <c r="A178" s="675" t="s">
        <v>7</v>
      </c>
      <c r="B178" s="677" t="s">
        <v>8</v>
      </c>
      <c r="C178" s="679" t="s">
        <v>10</v>
      </c>
      <c r="D178" s="681" t="s">
        <v>12</v>
      </c>
      <c r="E178" s="681"/>
      <c r="F178" s="681"/>
      <c r="G178" s="688" t="s">
        <v>294</v>
      </c>
      <c r="H178" s="61"/>
    </row>
    <row r="179" spans="1:19" ht="15" customHeight="1">
      <c r="A179" s="676"/>
      <c r="B179" s="678"/>
      <c r="C179" s="680"/>
      <c r="D179" s="681" t="s">
        <v>295</v>
      </c>
      <c r="E179" s="681"/>
      <c r="F179" s="679" t="s">
        <v>296</v>
      </c>
      <c r="G179" s="689"/>
      <c r="H179" s="61"/>
    </row>
    <row r="180" spans="1:19" ht="38.1" customHeight="1">
      <c r="A180" s="676"/>
      <c r="B180" s="678"/>
      <c r="C180" s="680"/>
      <c r="D180" s="137" t="s">
        <v>154</v>
      </c>
      <c r="E180" s="137" t="s">
        <v>173</v>
      </c>
      <c r="F180" s="680"/>
      <c r="G180" s="689"/>
      <c r="H180" s="61"/>
    </row>
    <row r="181" spans="1:19" ht="15" customHeight="1">
      <c r="A181" s="674" t="s">
        <v>306</v>
      </c>
      <c r="B181" s="674"/>
      <c r="C181" s="674"/>
      <c r="D181" s="674"/>
      <c r="E181" s="674"/>
      <c r="F181" s="674"/>
      <c r="G181" s="674"/>
      <c r="H181" s="61"/>
    </row>
    <row r="182" spans="1:19" ht="15" customHeight="1">
      <c r="A182" s="133">
        <v>1</v>
      </c>
      <c r="B182" s="188" t="s">
        <v>111</v>
      </c>
      <c r="C182" s="186">
        <v>3</v>
      </c>
      <c r="D182" s="141">
        <v>2.2000000000000002</v>
      </c>
      <c r="E182" s="106">
        <v>0.8</v>
      </c>
      <c r="F182" s="141">
        <v>1.6</v>
      </c>
      <c r="G182" s="190">
        <v>3</v>
      </c>
      <c r="H182" s="61"/>
    </row>
    <row r="183" spans="1:19" ht="15" customHeight="1">
      <c r="A183" s="133">
        <v>2</v>
      </c>
      <c r="B183" s="188" t="s">
        <v>112</v>
      </c>
      <c r="C183" s="186">
        <v>5</v>
      </c>
      <c r="D183" s="107">
        <v>4.5</v>
      </c>
      <c r="E183" s="106">
        <v>0.5</v>
      </c>
      <c r="F183" s="107">
        <v>2.6</v>
      </c>
      <c r="G183" s="190">
        <v>5</v>
      </c>
      <c r="H183" s="61"/>
    </row>
    <row r="184" spans="1:19" ht="15" customHeight="1">
      <c r="A184" s="133">
        <v>3</v>
      </c>
      <c r="B184" s="13" t="s">
        <v>113</v>
      </c>
      <c r="C184" s="180">
        <v>4</v>
      </c>
      <c r="D184" s="107">
        <v>3.5</v>
      </c>
      <c r="E184" s="162">
        <v>0.5</v>
      </c>
      <c r="F184" s="107">
        <v>2</v>
      </c>
      <c r="G184" s="185">
        <v>4</v>
      </c>
      <c r="H184" s="61"/>
      <c r="I184" s="60"/>
      <c r="J184" s="61"/>
      <c r="K184" s="61"/>
      <c r="L184" s="61"/>
    </row>
    <row r="185" spans="1:19" ht="15" customHeight="1">
      <c r="A185" s="133">
        <v>4</v>
      </c>
      <c r="B185" s="189" t="s">
        <v>114</v>
      </c>
      <c r="C185" s="180">
        <v>2</v>
      </c>
      <c r="D185" s="107">
        <v>2</v>
      </c>
      <c r="E185" s="107">
        <v>0</v>
      </c>
      <c r="F185" s="107">
        <v>1.4</v>
      </c>
      <c r="G185" s="185">
        <v>2</v>
      </c>
      <c r="H185" s="61"/>
      <c r="I185" s="83"/>
      <c r="J185" s="61"/>
      <c r="K185" s="61"/>
      <c r="L185" s="61"/>
    </row>
    <row r="186" spans="1:19" ht="15" customHeight="1">
      <c r="A186" s="133">
        <v>5</v>
      </c>
      <c r="B186" s="13" t="s">
        <v>115</v>
      </c>
      <c r="C186" s="180">
        <v>4</v>
      </c>
      <c r="D186" s="107">
        <v>3</v>
      </c>
      <c r="E186" s="107">
        <v>1</v>
      </c>
      <c r="F186" s="107">
        <v>2</v>
      </c>
      <c r="G186" s="185">
        <v>4</v>
      </c>
      <c r="H186" s="61"/>
      <c r="I186" s="60"/>
      <c r="J186" s="61"/>
      <c r="K186" s="61"/>
      <c r="L186" s="61"/>
    </row>
    <row r="187" spans="1:19" ht="15" customHeight="1">
      <c r="A187" s="133">
        <v>6</v>
      </c>
      <c r="B187" s="33" t="s">
        <v>116</v>
      </c>
      <c r="C187" s="180">
        <v>2</v>
      </c>
      <c r="D187" s="107">
        <v>1</v>
      </c>
      <c r="E187" s="107">
        <v>1</v>
      </c>
      <c r="F187" s="107">
        <v>1.4</v>
      </c>
      <c r="G187" s="185">
        <v>0</v>
      </c>
      <c r="H187" s="61"/>
      <c r="I187" s="138"/>
      <c r="J187" s="61"/>
      <c r="K187" s="61"/>
      <c r="L187" s="61"/>
    </row>
    <row r="188" spans="1:19" ht="15" customHeight="1">
      <c r="A188" s="133">
        <v>7</v>
      </c>
      <c r="B188" s="33" t="s">
        <v>117</v>
      </c>
      <c r="C188" s="180">
        <v>4</v>
      </c>
      <c r="D188" s="107">
        <v>3</v>
      </c>
      <c r="E188" s="107">
        <v>1</v>
      </c>
      <c r="F188" s="107">
        <v>2.2000000000000002</v>
      </c>
      <c r="G188" s="185">
        <v>4</v>
      </c>
      <c r="H188" s="61"/>
      <c r="I188" s="138"/>
      <c r="J188" s="61"/>
      <c r="K188" s="61"/>
      <c r="L188" s="61"/>
    </row>
    <row r="189" spans="1:19" ht="15" customHeight="1">
      <c r="A189" s="133">
        <v>8</v>
      </c>
      <c r="B189" s="13" t="s">
        <v>118</v>
      </c>
      <c r="C189" s="180">
        <v>4</v>
      </c>
      <c r="D189" s="107">
        <v>3</v>
      </c>
      <c r="E189" s="107">
        <v>1</v>
      </c>
      <c r="F189" s="107">
        <v>2.2000000000000002</v>
      </c>
      <c r="G189" s="185">
        <v>4</v>
      </c>
      <c r="H189" s="61"/>
      <c r="I189" s="60"/>
      <c r="J189" s="97"/>
      <c r="K189" s="97"/>
      <c r="L189" s="97"/>
      <c r="M189" s="65"/>
      <c r="N189" s="65"/>
      <c r="O189" s="65"/>
      <c r="P189" s="65"/>
      <c r="Q189" s="65"/>
      <c r="R189" s="65"/>
      <c r="S189" s="65"/>
    </row>
    <row r="190" spans="1:19" s="65" customFormat="1" ht="15" customHeight="1">
      <c r="A190" s="157" t="s">
        <v>31</v>
      </c>
      <c r="B190" s="110" t="s">
        <v>297</v>
      </c>
      <c r="C190" s="116">
        <f>SUM(C182:C189)</f>
        <v>28</v>
      </c>
      <c r="D190" s="116">
        <f t="shared" ref="D190:E190" si="28">SUM(D182:D189)</f>
        <v>22.2</v>
      </c>
      <c r="E190" s="116">
        <f t="shared" si="28"/>
        <v>5.8</v>
      </c>
      <c r="F190" s="116">
        <f>SUM(F182:F189)</f>
        <v>15.399999999999999</v>
      </c>
      <c r="G190" s="417">
        <f t="shared" ref="G190" si="29">SUM(G182:G189)</f>
        <v>26</v>
      </c>
      <c r="H190" s="97"/>
      <c r="J190" s="58"/>
      <c r="K190" s="58"/>
      <c r="L190" s="58"/>
      <c r="M190" s="58"/>
      <c r="N190" s="58"/>
      <c r="O190" s="58"/>
      <c r="P190" s="58"/>
      <c r="Q190" s="58"/>
      <c r="R190" s="58"/>
      <c r="S190" s="58"/>
    </row>
    <row r="191" spans="1:19" ht="15" customHeight="1">
      <c r="A191" s="674" t="s">
        <v>87</v>
      </c>
      <c r="B191" s="674"/>
      <c r="C191" s="674"/>
      <c r="D191" s="674"/>
      <c r="E191" s="674"/>
      <c r="F191" s="674"/>
      <c r="G191" s="674"/>
      <c r="H191" s="61"/>
    </row>
    <row r="192" spans="1:19" ht="15" customHeight="1">
      <c r="A192" s="133">
        <v>1</v>
      </c>
      <c r="B192" s="44" t="s">
        <v>111</v>
      </c>
      <c r="C192" s="186">
        <v>3</v>
      </c>
      <c r="D192" s="141">
        <v>2.2000000000000002</v>
      </c>
      <c r="E192" s="106">
        <v>0.8</v>
      </c>
      <c r="F192" s="141">
        <v>1.6</v>
      </c>
      <c r="G192" s="190">
        <v>3</v>
      </c>
      <c r="H192" s="61"/>
    </row>
    <row r="193" spans="1:19" ht="15" customHeight="1">
      <c r="A193" s="133">
        <v>2</v>
      </c>
      <c r="B193" s="44" t="s">
        <v>112</v>
      </c>
      <c r="C193" s="186">
        <v>5</v>
      </c>
      <c r="D193" s="107">
        <v>4.5</v>
      </c>
      <c r="E193" s="106">
        <v>0.5</v>
      </c>
      <c r="F193" s="107">
        <v>2.6</v>
      </c>
      <c r="G193" s="190">
        <v>5</v>
      </c>
      <c r="H193" s="61"/>
    </row>
    <row r="194" spans="1:19" ht="15" customHeight="1">
      <c r="A194" s="133">
        <v>3</v>
      </c>
      <c r="B194" s="43" t="s">
        <v>119</v>
      </c>
      <c r="C194" s="180">
        <v>2</v>
      </c>
      <c r="D194" s="107">
        <v>1</v>
      </c>
      <c r="E194" s="107">
        <v>1</v>
      </c>
      <c r="F194" s="107">
        <v>1.4</v>
      </c>
      <c r="G194" s="185">
        <v>0</v>
      </c>
      <c r="H194" s="61"/>
      <c r="I194" s="138"/>
    </row>
    <row r="195" spans="1:19" ht="15" customHeight="1">
      <c r="A195" s="133">
        <v>4</v>
      </c>
      <c r="B195" s="43" t="s">
        <v>120</v>
      </c>
      <c r="C195" s="180">
        <v>4</v>
      </c>
      <c r="D195" s="107">
        <v>3</v>
      </c>
      <c r="E195" s="107">
        <v>1</v>
      </c>
      <c r="F195" s="107">
        <v>2</v>
      </c>
      <c r="G195" s="185">
        <v>4</v>
      </c>
      <c r="H195" s="61"/>
      <c r="I195" s="138"/>
    </row>
    <row r="196" spans="1:19" ht="15" customHeight="1">
      <c r="A196" s="133">
        <v>5</v>
      </c>
      <c r="B196" s="155" t="s">
        <v>121</v>
      </c>
      <c r="C196" s="180">
        <v>4</v>
      </c>
      <c r="D196" s="107">
        <v>3.5</v>
      </c>
      <c r="E196" s="107">
        <v>0.5</v>
      </c>
      <c r="F196" s="107">
        <v>2.2000000000000002</v>
      </c>
      <c r="G196" s="185">
        <v>4</v>
      </c>
      <c r="H196" s="61"/>
      <c r="I196" s="60"/>
    </row>
    <row r="197" spans="1:19" ht="15" customHeight="1">
      <c r="A197" s="133">
        <v>6</v>
      </c>
      <c r="B197" s="155" t="s">
        <v>122</v>
      </c>
      <c r="C197" s="180">
        <v>2</v>
      </c>
      <c r="D197" s="107">
        <v>1.5</v>
      </c>
      <c r="E197" s="107">
        <v>0.5</v>
      </c>
      <c r="F197" s="107">
        <v>1.4</v>
      </c>
      <c r="G197" s="185">
        <v>0</v>
      </c>
      <c r="H197" s="61"/>
      <c r="I197" s="60"/>
    </row>
    <row r="198" spans="1:19" ht="15" customHeight="1">
      <c r="A198" s="133">
        <v>7</v>
      </c>
      <c r="B198" s="155" t="s">
        <v>123</v>
      </c>
      <c r="C198" s="180">
        <v>4</v>
      </c>
      <c r="D198" s="107">
        <v>2</v>
      </c>
      <c r="E198" s="107">
        <v>2</v>
      </c>
      <c r="F198" s="107">
        <v>2</v>
      </c>
      <c r="G198" s="185">
        <v>4</v>
      </c>
      <c r="H198" s="61"/>
      <c r="I198" s="60"/>
    </row>
    <row r="199" spans="1:19" ht="15" customHeight="1">
      <c r="A199" s="133">
        <v>8</v>
      </c>
      <c r="B199" s="155" t="s">
        <v>124</v>
      </c>
      <c r="C199" s="180">
        <v>4</v>
      </c>
      <c r="D199" s="107">
        <v>3.5</v>
      </c>
      <c r="E199" s="107">
        <v>0.5</v>
      </c>
      <c r="F199" s="107">
        <v>2</v>
      </c>
      <c r="G199" s="185">
        <v>4</v>
      </c>
      <c r="H199" s="61"/>
      <c r="I199" s="60"/>
      <c r="J199" s="65"/>
      <c r="K199" s="65"/>
      <c r="L199" s="65"/>
      <c r="M199" s="65"/>
      <c r="N199" s="65"/>
      <c r="O199" s="65"/>
      <c r="P199" s="65"/>
      <c r="Q199" s="65"/>
      <c r="R199" s="65"/>
      <c r="S199" s="65"/>
    </row>
    <row r="200" spans="1:19" s="65" customFormat="1" ht="15" customHeight="1">
      <c r="A200" s="157" t="s">
        <v>31</v>
      </c>
      <c r="B200" s="110" t="s">
        <v>297</v>
      </c>
      <c r="C200" s="116">
        <f>SUM(C192:C199)</f>
        <v>28</v>
      </c>
      <c r="D200" s="116">
        <f t="shared" ref="D200:F200" si="30">SUM(D192:D199)</f>
        <v>21.2</v>
      </c>
      <c r="E200" s="116">
        <f t="shared" si="30"/>
        <v>6.8</v>
      </c>
      <c r="F200" s="116">
        <f t="shared" si="30"/>
        <v>15.200000000000001</v>
      </c>
      <c r="G200" s="417">
        <f>SUM(G192:G199)</f>
        <v>24</v>
      </c>
      <c r="H200" s="97"/>
      <c r="J200" s="58"/>
      <c r="K200" s="58"/>
      <c r="L200" s="58"/>
      <c r="M200" s="58"/>
      <c r="N200" s="58"/>
      <c r="O200" s="58"/>
      <c r="P200" s="58"/>
      <c r="Q200" s="58"/>
      <c r="R200" s="58"/>
      <c r="S200" s="58"/>
    </row>
    <row r="201" spans="1:19" ht="15" customHeight="1">
      <c r="H201" s="61"/>
      <c r="J201" s="65"/>
      <c r="K201" s="65"/>
      <c r="L201" s="65"/>
      <c r="M201" s="65"/>
      <c r="N201" s="65"/>
      <c r="O201" s="65"/>
      <c r="P201" s="65"/>
      <c r="Q201" s="65"/>
      <c r="R201" s="65"/>
      <c r="S201" s="65"/>
    </row>
    <row r="202" spans="1:19" ht="15" customHeight="1">
      <c r="H202" s="61"/>
    </row>
    <row r="203" spans="1:19" s="65" customFormat="1" ht="15" customHeight="1">
      <c r="A203" s="99"/>
      <c r="B203" s="99"/>
      <c r="C203" s="97"/>
      <c r="D203" s="100"/>
      <c r="E203" s="669" t="s">
        <v>125</v>
      </c>
      <c r="F203" s="669"/>
      <c r="G203" s="669"/>
      <c r="H203" s="97"/>
      <c r="J203" s="58"/>
      <c r="K203" s="58"/>
      <c r="L203" s="58"/>
      <c r="M203" s="58"/>
      <c r="N203" s="58"/>
      <c r="O203" s="58"/>
      <c r="P203" s="58"/>
      <c r="Q203" s="58"/>
      <c r="R203" s="58"/>
      <c r="S203" s="58"/>
    </row>
    <row r="204" spans="1:19" ht="15" customHeight="1">
      <c r="A204" s="675" t="s">
        <v>7</v>
      </c>
      <c r="B204" s="677" t="s">
        <v>8</v>
      </c>
      <c r="C204" s="679" t="s">
        <v>10</v>
      </c>
      <c r="D204" s="681" t="s">
        <v>12</v>
      </c>
      <c r="E204" s="681"/>
      <c r="F204" s="682"/>
      <c r="G204" s="683" t="s">
        <v>294</v>
      </c>
      <c r="H204" s="61"/>
    </row>
    <row r="205" spans="1:19" ht="15" customHeight="1">
      <c r="A205" s="676"/>
      <c r="B205" s="678"/>
      <c r="C205" s="680"/>
      <c r="D205" s="681" t="s">
        <v>295</v>
      </c>
      <c r="E205" s="681"/>
      <c r="F205" s="685" t="s">
        <v>296</v>
      </c>
      <c r="G205" s="684"/>
      <c r="H205" s="61"/>
    </row>
    <row r="206" spans="1:19" ht="42.9" customHeight="1">
      <c r="A206" s="676"/>
      <c r="B206" s="678"/>
      <c r="C206" s="680"/>
      <c r="D206" s="137" t="s">
        <v>154</v>
      </c>
      <c r="E206" s="137" t="s">
        <v>173</v>
      </c>
      <c r="F206" s="686"/>
      <c r="G206" s="684"/>
      <c r="H206" s="61"/>
    </row>
    <row r="207" spans="1:19" s="65" customFormat="1" ht="15" customHeight="1">
      <c r="A207" s="164" t="s">
        <v>25</v>
      </c>
      <c r="B207" s="165" t="s">
        <v>307</v>
      </c>
      <c r="C207" s="166">
        <f>SUM(C27+C47+C66+C86+(C104+C105)/2+(C139+C140)/2+(C175+C176)/2)</f>
        <v>210</v>
      </c>
      <c r="D207" s="153">
        <f>SUM(D27+D47+D66+D86+(D104+D105)/2+(D139+D140)/2+(D175+D176)/2)</f>
        <v>162.1</v>
      </c>
      <c r="E207" s="153">
        <f>SUM(E27+E47+E66+E86+(E104+E105)/2+(E139+E140)/2+(E175+E176)/2)</f>
        <v>47.9</v>
      </c>
      <c r="F207" s="153">
        <f>SUM(F27+F47+F66+F86+(F104+F105)/2+(F139+F140)/2+(F175+F176)/2)</f>
        <v>118.39999999999999</v>
      </c>
      <c r="G207" s="432">
        <f>SUM(G27+G47+G66+G86+(G104+G105)/2+(G139+G140)/2+(G175+G176)/2)</f>
        <v>152</v>
      </c>
      <c r="H207" s="97"/>
    </row>
    <row r="208" spans="1:19" s="65" customFormat="1" ht="15" customHeight="1">
      <c r="A208" s="167"/>
      <c r="B208" s="168" t="s">
        <v>308</v>
      </c>
      <c r="C208" s="169">
        <f>SUM(C27+C47+C66+C86+C104+C139+C175)</f>
        <v>210</v>
      </c>
      <c r="D208" s="107">
        <f>SUM(D27+D47+D66+D86+D104+D139+D175)</f>
        <v>161.6</v>
      </c>
      <c r="E208" s="107">
        <f>SUM(E27+E47+E66+E86+E104+E139+E175)</f>
        <v>48.4</v>
      </c>
      <c r="F208" s="107">
        <f>SUM(F27+F47+F66+F86+F104+F139+F175)</f>
        <v>118.5</v>
      </c>
      <c r="G208" s="416">
        <f>SUM(G27+G47+G66+G86+G104+G139+G175)</f>
        <v>153</v>
      </c>
      <c r="H208" s="97"/>
      <c r="J208" s="58"/>
      <c r="K208" s="58"/>
      <c r="L208" s="58"/>
      <c r="M208" s="58"/>
      <c r="N208" s="58"/>
      <c r="O208" s="58"/>
      <c r="P208" s="58"/>
      <c r="Q208" s="58"/>
      <c r="R208" s="58"/>
      <c r="S208" s="58"/>
    </row>
    <row r="209" spans="1:19" s="65" customFormat="1" ht="15" customHeight="1">
      <c r="A209" s="170"/>
      <c r="B209" s="171" t="s">
        <v>309</v>
      </c>
      <c r="C209" s="172">
        <f>SUM(C27+C47+C66+C86+C105+C140+C176)</f>
        <v>210</v>
      </c>
      <c r="D209" s="148">
        <f>SUM(D27+D47+D66+D86+D105+D140+D176)</f>
        <v>162.6</v>
      </c>
      <c r="E209" s="148">
        <f>SUM(E27+E47+E66+E86+E105+E140+E176)</f>
        <v>47.4</v>
      </c>
      <c r="F209" s="148">
        <f>SUM(F27+F47+F66+F86+F105+F140+F176)</f>
        <v>118.3</v>
      </c>
      <c r="G209" s="430">
        <f>SUM(G27+G47+G66+G86+G105+G140+G176)</f>
        <v>151</v>
      </c>
      <c r="H209" s="97"/>
      <c r="J209" s="58"/>
      <c r="K209" s="58"/>
      <c r="L209" s="58"/>
      <c r="M209" s="58"/>
      <c r="N209" s="58"/>
      <c r="O209" s="58"/>
      <c r="P209" s="58"/>
      <c r="Q209" s="58"/>
      <c r="R209" s="58"/>
      <c r="S209" s="58"/>
    </row>
    <row r="210" spans="1:19" s="65" customFormat="1" ht="15" customHeight="1">
      <c r="A210" s="167" t="s">
        <v>31</v>
      </c>
      <c r="B210" s="667" t="s">
        <v>310</v>
      </c>
      <c r="C210" s="667"/>
      <c r="D210" s="667"/>
      <c r="E210" s="667"/>
      <c r="F210" s="668"/>
      <c r="G210" s="432">
        <f>(G211+G212)/2</f>
        <v>72.38095238095238</v>
      </c>
      <c r="H210" s="97"/>
      <c r="J210" s="58"/>
      <c r="K210" s="58"/>
      <c r="L210" s="58"/>
      <c r="M210" s="58"/>
      <c r="N210" s="58"/>
      <c r="O210" s="58"/>
      <c r="P210" s="58"/>
      <c r="Q210" s="58"/>
      <c r="R210" s="58"/>
      <c r="S210" s="58"/>
    </row>
    <row r="211" spans="1:19" s="65" customFormat="1" ht="15" customHeight="1">
      <c r="A211" s="167"/>
      <c r="B211" s="668" t="s">
        <v>308</v>
      </c>
      <c r="C211" s="669"/>
      <c r="D211" s="669"/>
      <c r="E211" s="669"/>
      <c r="F211" s="670"/>
      <c r="G211" s="416">
        <f>G208*100/C208</f>
        <v>72.857142857142861</v>
      </c>
      <c r="H211" s="97"/>
      <c r="J211" s="58"/>
      <c r="K211" s="58"/>
      <c r="L211" s="58"/>
      <c r="M211" s="58"/>
      <c r="N211" s="58"/>
      <c r="O211" s="58"/>
      <c r="P211" s="58"/>
      <c r="Q211" s="58"/>
      <c r="R211" s="58"/>
      <c r="S211" s="58"/>
    </row>
    <row r="212" spans="1:19" s="65" customFormat="1" ht="15" customHeight="1">
      <c r="A212" s="167"/>
      <c r="B212" s="671" t="s">
        <v>309</v>
      </c>
      <c r="C212" s="672"/>
      <c r="D212" s="672"/>
      <c r="E212" s="672"/>
      <c r="F212" s="673"/>
      <c r="G212" s="430">
        <f>G209*100/C209</f>
        <v>71.904761904761898</v>
      </c>
      <c r="H212" s="97"/>
      <c r="J212" s="58"/>
      <c r="K212" s="58"/>
      <c r="L212" s="58"/>
      <c r="M212" s="58"/>
      <c r="N212" s="58"/>
      <c r="O212" s="58"/>
      <c r="P212" s="58"/>
      <c r="Q212" s="58"/>
      <c r="R212" s="58"/>
      <c r="S212" s="58"/>
    </row>
    <row r="213" spans="1:19" s="65" customFormat="1" ht="15" customHeight="1">
      <c r="A213" s="164" t="s">
        <v>40</v>
      </c>
      <c r="B213" s="667" t="s">
        <v>311</v>
      </c>
      <c r="C213" s="667"/>
      <c r="D213" s="667"/>
      <c r="E213" s="667"/>
      <c r="F213" s="156">
        <f>(F214+F215)/2</f>
        <v>56.38095238095238</v>
      </c>
      <c r="G213" s="415"/>
      <c r="H213" s="97"/>
    </row>
    <row r="214" spans="1:19" s="65" customFormat="1" ht="15" customHeight="1">
      <c r="A214" s="167"/>
      <c r="B214" s="668" t="s">
        <v>308</v>
      </c>
      <c r="C214" s="669"/>
      <c r="D214" s="669"/>
      <c r="E214" s="670"/>
      <c r="F214" s="108">
        <f>F208*100/C208</f>
        <v>56.428571428571431</v>
      </c>
      <c r="G214" s="415"/>
      <c r="H214" s="97"/>
      <c r="J214" s="58"/>
      <c r="K214" s="58"/>
      <c r="L214" s="58"/>
      <c r="M214" s="58"/>
      <c r="N214" s="58"/>
      <c r="O214" s="58"/>
      <c r="P214" s="58"/>
      <c r="Q214" s="58"/>
      <c r="R214" s="58"/>
      <c r="S214" s="58"/>
    </row>
    <row r="215" spans="1:19" s="65" customFormat="1" ht="15" customHeight="1">
      <c r="A215" s="170"/>
      <c r="B215" s="671" t="s">
        <v>309</v>
      </c>
      <c r="C215" s="672"/>
      <c r="D215" s="672"/>
      <c r="E215" s="673"/>
      <c r="F215" s="149">
        <f>F209*100/C209</f>
        <v>56.333333333333336</v>
      </c>
      <c r="G215" s="415"/>
      <c r="H215" s="97"/>
      <c r="J215" s="58"/>
      <c r="K215" s="58"/>
      <c r="L215" s="58"/>
      <c r="M215" s="58"/>
      <c r="N215" s="58"/>
      <c r="O215" s="58"/>
      <c r="P215" s="58"/>
      <c r="Q215" s="58"/>
      <c r="R215" s="58"/>
      <c r="S215" s="58"/>
    </row>
    <row r="216" spans="1:19" s="65" customFormat="1" ht="15" customHeight="1">
      <c r="A216" s="164" t="s">
        <v>312</v>
      </c>
      <c r="B216" s="165" t="s">
        <v>313</v>
      </c>
      <c r="C216" s="153">
        <f>SUM(D216:E216)</f>
        <v>100</v>
      </c>
      <c r="D216" s="141">
        <f>(D217+D218)/2</f>
        <v>77.19047619047619</v>
      </c>
      <c r="E216" s="144">
        <f t="shared" ref="E216" si="31">(E217+E218)/2</f>
        <v>22.80952380952381</v>
      </c>
      <c r="F216" s="97"/>
      <c r="G216" s="415"/>
      <c r="H216" s="97"/>
      <c r="J216" s="58"/>
      <c r="K216" s="58"/>
      <c r="L216" s="58"/>
      <c r="M216" s="58"/>
      <c r="N216" s="58"/>
      <c r="O216" s="58"/>
      <c r="P216" s="58"/>
      <c r="Q216" s="58"/>
      <c r="R216" s="58"/>
      <c r="S216" s="58"/>
    </row>
    <row r="217" spans="1:19" s="65" customFormat="1" ht="15" customHeight="1">
      <c r="A217" s="167"/>
      <c r="B217" s="168" t="s">
        <v>308</v>
      </c>
      <c r="C217" s="132" t="s">
        <v>314</v>
      </c>
      <c r="D217" s="107">
        <f>D208*100/C208</f>
        <v>76.952380952380949</v>
      </c>
      <c r="E217" s="108">
        <f>E208*100/C208</f>
        <v>23.047619047619047</v>
      </c>
      <c r="F217" s="97"/>
      <c r="G217" s="415"/>
      <c r="H217" s="97"/>
    </row>
    <row r="218" spans="1:19" s="65" customFormat="1" ht="15" customHeight="1">
      <c r="A218" s="170"/>
      <c r="B218" s="171" t="s">
        <v>309</v>
      </c>
      <c r="C218" s="119" t="s">
        <v>314</v>
      </c>
      <c r="D218" s="148">
        <f>D209*100/C209</f>
        <v>77.428571428571431</v>
      </c>
      <c r="E218" s="149">
        <f>E209*100/C209</f>
        <v>22.571428571428573</v>
      </c>
      <c r="F218" s="97"/>
      <c r="G218" s="415"/>
      <c r="H218" s="97"/>
    </row>
    <row r="219" spans="1:19" s="177" customFormat="1" ht="15" customHeight="1">
      <c r="A219" s="173" t="s">
        <v>28</v>
      </c>
      <c r="B219" s="174" t="s">
        <v>315</v>
      </c>
      <c r="C219" s="175">
        <f>SUM(C220:C222)</f>
        <v>9</v>
      </c>
      <c r="D219" s="176"/>
      <c r="E219" s="176"/>
      <c r="F219" s="176"/>
      <c r="G219" s="434"/>
      <c r="H219" s="176"/>
      <c r="J219" s="65"/>
      <c r="K219" s="65"/>
      <c r="L219" s="65"/>
      <c r="M219" s="65"/>
      <c r="N219" s="65"/>
      <c r="O219" s="65"/>
      <c r="P219" s="65"/>
      <c r="Q219" s="65"/>
      <c r="R219" s="65"/>
      <c r="S219" s="65"/>
    </row>
    <row r="220" spans="1:19" ht="15" customHeight="1">
      <c r="A220" s="133" t="s">
        <v>316</v>
      </c>
      <c r="B220" s="161" t="s">
        <v>48</v>
      </c>
      <c r="C220" s="108">
        <v>5</v>
      </c>
      <c r="D220" s="61"/>
      <c r="E220" s="61"/>
      <c r="F220" s="61"/>
      <c r="G220" s="413"/>
      <c r="H220" s="61"/>
      <c r="J220" s="65"/>
      <c r="K220" s="65"/>
      <c r="L220" s="65"/>
      <c r="M220" s="65"/>
      <c r="N220" s="65"/>
      <c r="O220" s="65"/>
      <c r="P220" s="65"/>
      <c r="Q220" s="65"/>
      <c r="R220" s="65"/>
      <c r="S220" s="65"/>
    </row>
    <row r="221" spans="1:19" ht="15" customHeight="1">
      <c r="A221" s="133" t="s">
        <v>317</v>
      </c>
      <c r="B221" s="161" t="s">
        <v>62</v>
      </c>
      <c r="C221" s="108">
        <v>1</v>
      </c>
      <c r="D221" s="61"/>
      <c r="E221" s="61"/>
      <c r="F221" s="61"/>
      <c r="G221" s="413"/>
      <c r="H221" s="61"/>
      <c r="J221" s="65"/>
      <c r="K221" s="65"/>
      <c r="L221" s="65"/>
      <c r="M221" s="65"/>
      <c r="N221" s="65"/>
      <c r="O221" s="65"/>
      <c r="P221" s="65"/>
      <c r="Q221" s="65"/>
      <c r="R221" s="65"/>
      <c r="S221" s="65"/>
    </row>
    <row r="222" spans="1:19" ht="15" customHeight="1">
      <c r="A222" s="146" t="s">
        <v>318</v>
      </c>
      <c r="B222" s="178" t="s">
        <v>59</v>
      </c>
      <c r="C222" s="149">
        <v>3</v>
      </c>
      <c r="D222" s="61"/>
      <c r="E222" s="61"/>
      <c r="F222" s="61"/>
      <c r="G222" s="413"/>
      <c r="H222" s="61"/>
      <c r="J222" s="65"/>
      <c r="K222" s="65"/>
      <c r="L222" s="65"/>
      <c r="M222" s="65"/>
      <c r="N222" s="65"/>
      <c r="O222" s="65"/>
      <c r="P222" s="65"/>
      <c r="Q222" s="65"/>
      <c r="R222" s="65"/>
      <c r="S222" s="65"/>
    </row>
    <row r="223" spans="1:19" ht="9.6" customHeight="1">
      <c r="D223" s="61"/>
      <c r="E223" s="61"/>
      <c r="F223" s="61"/>
      <c r="G223" s="413"/>
      <c r="H223" s="61"/>
      <c r="J223" s="65"/>
      <c r="K223" s="65"/>
      <c r="L223" s="65"/>
      <c r="M223" s="65"/>
      <c r="N223" s="65"/>
      <c r="O223" s="65"/>
      <c r="P223" s="65"/>
      <c r="Q223" s="65"/>
      <c r="R223" s="65"/>
      <c r="S223" s="65"/>
    </row>
    <row r="224" spans="1:19" ht="27" customHeight="1">
      <c r="A224" s="179" t="s">
        <v>319</v>
      </c>
      <c r="B224" s="665" t="s">
        <v>320</v>
      </c>
      <c r="C224" s="665"/>
      <c r="D224" s="665"/>
      <c r="E224" s="665"/>
      <c r="F224" s="665"/>
      <c r="G224" s="665"/>
      <c r="H224" s="61"/>
      <c r="J224" s="65"/>
      <c r="K224" s="65"/>
      <c r="L224" s="65"/>
      <c r="M224" s="65"/>
      <c r="N224" s="65"/>
      <c r="O224" s="65"/>
      <c r="P224" s="65"/>
      <c r="Q224" s="65"/>
      <c r="R224" s="65"/>
      <c r="S224" s="65"/>
    </row>
    <row r="225" spans="1:19" ht="15.6" customHeight="1">
      <c r="A225" s="179" t="s">
        <v>321</v>
      </c>
      <c r="B225" s="666" t="s">
        <v>322</v>
      </c>
      <c r="C225" s="666"/>
      <c r="D225" s="666"/>
      <c r="E225" s="666"/>
      <c r="F225" s="666"/>
      <c r="G225" s="666"/>
      <c r="H225" s="61"/>
      <c r="J225" s="65"/>
      <c r="K225" s="65"/>
      <c r="L225" s="65"/>
      <c r="M225" s="65"/>
      <c r="N225" s="65"/>
      <c r="O225" s="65"/>
      <c r="P225" s="65"/>
      <c r="Q225" s="65"/>
      <c r="R225" s="65"/>
      <c r="S225" s="65"/>
    </row>
    <row r="226" spans="1:19" ht="27" customHeight="1">
      <c r="A226" s="179" t="s">
        <v>323</v>
      </c>
      <c r="B226" s="665" t="s">
        <v>324</v>
      </c>
      <c r="C226" s="665"/>
      <c r="D226" s="665"/>
      <c r="E226" s="665"/>
      <c r="F226" s="665"/>
      <c r="G226" s="665"/>
      <c r="H226" s="61"/>
      <c r="J226" s="65"/>
      <c r="K226" s="65"/>
      <c r="L226" s="65"/>
      <c r="M226" s="65"/>
      <c r="N226" s="65"/>
      <c r="O226" s="65"/>
      <c r="P226" s="65"/>
      <c r="Q226" s="65"/>
      <c r="R226" s="65"/>
      <c r="S226" s="65"/>
    </row>
    <row r="227" spans="1:19">
      <c r="H227" s="61"/>
      <c r="J227" s="65"/>
      <c r="K227" s="65"/>
      <c r="L227" s="65"/>
      <c r="M227" s="65"/>
      <c r="N227" s="65"/>
      <c r="O227" s="65"/>
      <c r="P227" s="65"/>
      <c r="Q227" s="65"/>
      <c r="R227" s="65"/>
      <c r="S227" s="65"/>
    </row>
    <row r="228" spans="1:19">
      <c r="H228" s="61"/>
      <c r="J228" s="65"/>
      <c r="K228" s="65"/>
      <c r="L228" s="65"/>
      <c r="M228" s="65"/>
      <c r="N228" s="65"/>
      <c r="O228" s="65"/>
      <c r="P228" s="65"/>
      <c r="Q228" s="65"/>
      <c r="R228" s="65"/>
      <c r="S228" s="65"/>
    </row>
    <row r="229" spans="1:19">
      <c r="H229" s="61"/>
      <c r="J229" s="177"/>
      <c r="K229" s="177"/>
      <c r="L229" s="177"/>
      <c r="M229" s="177"/>
      <c r="N229" s="177"/>
      <c r="O229" s="177"/>
      <c r="P229" s="177"/>
      <c r="Q229" s="177"/>
      <c r="R229" s="177"/>
      <c r="S229" s="177"/>
    </row>
    <row r="230" spans="1:19">
      <c r="H230" s="61"/>
    </row>
  </sheetData>
  <mergeCells count="108">
    <mergeCell ref="A2:G2"/>
    <mergeCell ref="A10:A12"/>
    <mergeCell ref="B10:B12"/>
    <mergeCell ref="C10:C12"/>
    <mergeCell ref="D10:F10"/>
    <mergeCell ref="G10:G12"/>
    <mergeCell ref="D11:E11"/>
    <mergeCell ref="F11:F12"/>
    <mergeCell ref="A13:G13"/>
    <mergeCell ref="A24:G24"/>
    <mergeCell ref="A30:A32"/>
    <mergeCell ref="B30:B32"/>
    <mergeCell ref="C30:C32"/>
    <mergeCell ref="D30:F30"/>
    <mergeCell ref="G30:G32"/>
    <mergeCell ref="D31:E31"/>
    <mergeCell ref="F31:F32"/>
    <mergeCell ref="A33:G33"/>
    <mergeCell ref="A44:G44"/>
    <mergeCell ref="A50:A52"/>
    <mergeCell ref="B50:B52"/>
    <mergeCell ref="C50:C52"/>
    <mergeCell ref="D50:F50"/>
    <mergeCell ref="G50:G52"/>
    <mergeCell ref="D51:E51"/>
    <mergeCell ref="F51:F52"/>
    <mergeCell ref="A53:G53"/>
    <mergeCell ref="A63:G63"/>
    <mergeCell ref="A69:A71"/>
    <mergeCell ref="B69:B71"/>
    <mergeCell ref="C69:C71"/>
    <mergeCell ref="D69:F69"/>
    <mergeCell ref="G69:G71"/>
    <mergeCell ref="D70:E70"/>
    <mergeCell ref="F70:F71"/>
    <mergeCell ref="A72:G72"/>
    <mergeCell ref="A83:G83"/>
    <mergeCell ref="A89:A91"/>
    <mergeCell ref="B89:B91"/>
    <mergeCell ref="C89:C91"/>
    <mergeCell ref="D89:F89"/>
    <mergeCell ref="G89:G91"/>
    <mergeCell ref="D90:E90"/>
    <mergeCell ref="F90:F91"/>
    <mergeCell ref="A92:G92"/>
    <mergeCell ref="A98:G98"/>
    <mergeCell ref="A107:A109"/>
    <mergeCell ref="B107:B109"/>
    <mergeCell ref="C107:C109"/>
    <mergeCell ref="D107:F107"/>
    <mergeCell ref="G107:G109"/>
    <mergeCell ref="D108:E108"/>
    <mergeCell ref="F108:F109"/>
    <mergeCell ref="A110:G110"/>
    <mergeCell ref="A117:G117"/>
    <mergeCell ref="A126:A128"/>
    <mergeCell ref="B126:B128"/>
    <mergeCell ref="C126:C128"/>
    <mergeCell ref="D126:F126"/>
    <mergeCell ref="G126:G128"/>
    <mergeCell ref="D127:E127"/>
    <mergeCell ref="F127:F128"/>
    <mergeCell ref="A129:G129"/>
    <mergeCell ref="A133:G133"/>
    <mergeCell ref="A142:A144"/>
    <mergeCell ref="B142:B144"/>
    <mergeCell ref="C142:C144"/>
    <mergeCell ref="D142:F142"/>
    <mergeCell ref="G142:G144"/>
    <mergeCell ref="D143:E143"/>
    <mergeCell ref="F143:F144"/>
    <mergeCell ref="A145:G145"/>
    <mergeCell ref="A153:G153"/>
    <mergeCell ref="A163:A165"/>
    <mergeCell ref="B163:B165"/>
    <mergeCell ref="C163:C165"/>
    <mergeCell ref="D163:F163"/>
    <mergeCell ref="G163:G165"/>
    <mergeCell ref="D164:E164"/>
    <mergeCell ref="F164:F165"/>
    <mergeCell ref="A166:G166"/>
    <mergeCell ref="A169:G169"/>
    <mergeCell ref="A178:A180"/>
    <mergeCell ref="B178:B180"/>
    <mergeCell ref="C178:C180"/>
    <mergeCell ref="D178:F178"/>
    <mergeCell ref="G178:G180"/>
    <mergeCell ref="D179:E179"/>
    <mergeCell ref="F179:F180"/>
    <mergeCell ref="A181:G181"/>
    <mergeCell ref="A191:G191"/>
    <mergeCell ref="E203:G203"/>
    <mergeCell ref="A204:A206"/>
    <mergeCell ref="B204:B206"/>
    <mergeCell ref="C204:C206"/>
    <mergeCell ref="D204:F204"/>
    <mergeCell ref="G204:G206"/>
    <mergeCell ref="D205:E205"/>
    <mergeCell ref="F205:F206"/>
    <mergeCell ref="B224:G224"/>
    <mergeCell ref="B225:G225"/>
    <mergeCell ref="B226:G226"/>
    <mergeCell ref="B210:F210"/>
    <mergeCell ref="B211:F211"/>
    <mergeCell ref="B212:F212"/>
    <mergeCell ref="B213:E213"/>
    <mergeCell ref="B214:E214"/>
    <mergeCell ref="B215:E21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Normal="100" zoomScaleSheetLayoutView="106"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9" width="2.88671875" style="206" customWidth="1"/>
    <col min="10" max="16384" width="8.88671875" style="206"/>
  </cols>
  <sheetData>
    <row r="1" spans="1:9" ht="10.35" customHeight="1"/>
    <row r="2" spans="1:9" s="334" customFormat="1">
      <c r="A2" s="731" t="s">
        <v>326</v>
      </c>
      <c r="B2" s="731"/>
      <c r="C2" s="731"/>
      <c r="D2" s="731"/>
      <c r="E2" s="731"/>
      <c r="F2" s="731"/>
      <c r="G2" s="731"/>
      <c r="H2" s="731"/>
      <c r="I2" s="731"/>
    </row>
    <row r="3" spans="1:9" ht="10.35" customHeight="1"/>
    <row r="4" spans="1:9" ht="15" customHeight="1">
      <c r="A4" s="334" t="s">
        <v>327</v>
      </c>
    </row>
    <row r="5" spans="1:9" ht="17.850000000000001" customHeight="1">
      <c r="A5" s="732" t="s">
        <v>94</v>
      </c>
      <c r="B5" s="732"/>
      <c r="C5" s="732"/>
      <c r="D5" s="732"/>
      <c r="E5" s="732"/>
      <c r="F5" s="732"/>
      <c r="G5" s="732"/>
      <c r="H5" s="732"/>
    </row>
    <row r="6" spans="1:9" ht="17.399999999999999" customHeight="1">
      <c r="A6" s="780" t="s">
        <v>10</v>
      </c>
      <c r="B6" s="781"/>
      <c r="C6" s="781"/>
      <c r="D6" s="781">
        <v>4</v>
      </c>
      <c r="E6" s="781"/>
      <c r="F6" s="781"/>
      <c r="G6" s="781"/>
      <c r="H6" s="782"/>
      <c r="I6" s="502"/>
    </row>
    <row r="7" spans="1:9" ht="17.399999999999999" customHeight="1">
      <c r="A7" s="780" t="s">
        <v>9</v>
      </c>
      <c r="B7" s="781"/>
      <c r="C7" s="781"/>
      <c r="D7" s="783" t="s">
        <v>470</v>
      </c>
      <c r="E7" s="783"/>
      <c r="F7" s="783"/>
      <c r="G7" s="783"/>
      <c r="H7" s="784"/>
      <c r="I7" s="502"/>
    </row>
    <row r="8" spans="1:9" ht="17.399999999999999" customHeight="1">
      <c r="A8" s="780" t="s">
        <v>13</v>
      </c>
      <c r="B8" s="781"/>
      <c r="C8" s="781"/>
      <c r="D8" s="785" t="s">
        <v>403</v>
      </c>
      <c r="E8" s="785"/>
      <c r="F8" s="785"/>
      <c r="G8" s="785"/>
      <c r="H8" s="786"/>
      <c r="I8" s="502"/>
    </row>
    <row r="9" spans="1:9" ht="17.399999999999999" customHeight="1">
      <c r="A9" s="780" t="s">
        <v>330</v>
      </c>
      <c r="B9" s="781"/>
      <c r="C9" s="781"/>
      <c r="D9" s="783" t="s">
        <v>2011</v>
      </c>
      <c r="E9" s="783"/>
      <c r="F9" s="783"/>
      <c r="G9" s="783"/>
      <c r="H9" s="784"/>
      <c r="I9" s="502"/>
    </row>
    <row r="10" spans="1:9" ht="10.35" customHeight="1">
      <c r="A10" s="502"/>
      <c r="B10" s="502"/>
      <c r="C10" s="502"/>
      <c r="D10" s="502"/>
      <c r="E10" s="502"/>
      <c r="F10" s="502"/>
      <c r="G10" s="502"/>
      <c r="H10" s="502"/>
      <c r="I10" s="502"/>
    </row>
    <row r="11" spans="1:9" ht="15" customHeight="1">
      <c r="A11" s="787" t="s">
        <v>1988</v>
      </c>
      <c r="B11" s="787"/>
      <c r="C11" s="787"/>
      <c r="D11" s="787"/>
      <c r="E11" s="787"/>
      <c r="F11" s="787"/>
      <c r="G11" s="787"/>
      <c r="H11" s="787"/>
      <c r="I11" s="502"/>
    </row>
    <row r="12" spans="1:9" ht="17.850000000000001" customHeight="1">
      <c r="A12" s="779" t="s">
        <v>2916</v>
      </c>
      <c r="B12" s="779"/>
      <c r="C12" s="779"/>
      <c r="D12" s="779"/>
      <c r="E12" s="779"/>
      <c r="F12" s="779"/>
      <c r="G12" s="779"/>
      <c r="H12" s="779"/>
      <c r="I12" s="502"/>
    </row>
    <row r="13" spans="1:9" ht="17.850000000000001" customHeight="1">
      <c r="A13" s="780" t="s">
        <v>277</v>
      </c>
      <c r="B13" s="781"/>
      <c r="C13" s="781"/>
      <c r="D13" s="781"/>
      <c r="E13" s="781" t="s">
        <v>139</v>
      </c>
      <c r="F13" s="781"/>
      <c r="G13" s="781"/>
      <c r="H13" s="782"/>
      <c r="I13" s="502"/>
    </row>
    <row r="14" spans="1:9" ht="17.850000000000001" customHeight="1">
      <c r="A14" s="780" t="s">
        <v>332</v>
      </c>
      <c r="B14" s="781"/>
      <c r="C14" s="781"/>
      <c r="D14" s="781"/>
      <c r="E14" s="781" t="s">
        <v>333</v>
      </c>
      <c r="F14" s="781"/>
      <c r="G14" s="781"/>
      <c r="H14" s="782"/>
      <c r="I14" s="502"/>
    </row>
    <row r="15" spans="1:9" ht="17.850000000000001" customHeight="1">
      <c r="A15" s="780" t="s">
        <v>334</v>
      </c>
      <c r="B15" s="781"/>
      <c r="C15" s="781"/>
      <c r="D15" s="781"/>
      <c r="E15" s="788" t="s">
        <v>1989</v>
      </c>
      <c r="F15" s="788"/>
      <c r="G15" s="788"/>
      <c r="H15" s="789"/>
      <c r="I15" s="502"/>
    </row>
    <row r="16" spans="1:9" ht="17.850000000000001" customHeight="1">
      <c r="A16" s="780" t="s">
        <v>282</v>
      </c>
      <c r="B16" s="781"/>
      <c r="C16" s="781"/>
      <c r="D16" s="781"/>
      <c r="E16" s="781" t="s">
        <v>283</v>
      </c>
      <c r="F16" s="781"/>
      <c r="G16" s="781"/>
      <c r="H16" s="782"/>
      <c r="I16" s="502"/>
    </row>
    <row r="17" spans="1:9" ht="10.35" customHeight="1">
      <c r="A17" s="502"/>
      <c r="B17" s="502"/>
      <c r="C17" s="502"/>
      <c r="D17" s="502"/>
      <c r="E17" s="502"/>
      <c r="F17" s="502"/>
      <c r="G17" s="502"/>
      <c r="H17" s="502"/>
      <c r="I17" s="502"/>
    </row>
    <row r="18" spans="1:9" ht="15" customHeight="1">
      <c r="A18" s="787" t="s">
        <v>336</v>
      </c>
      <c r="B18" s="787"/>
      <c r="C18" s="787"/>
      <c r="D18" s="787"/>
      <c r="E18" s="787"/>
      <c r="F18" s="787"/>
      <c r="G18" s="787"/>
      <c r="H18" s="787"/>
      <c r="I18" s="502"/>
    </row>
    <row r="19" spans="1:9" ht="58.5" customHeight="1">
      <c r="A19" s="790" t="s">
        <v>337</v>
      </c>
      <c r="B19" s="790"/>
      <c r="C19" s="791" t="s">
        <v>586</v>
      </c>
      <c r="D19" s="791"/>
      <c r="E19" s="791"/>
      <c r="F19" s="791"/>
      <c r="G19" s="791"/>
      <c r="H19" s="792"/>
      <c r="I19" s="502"/>
    </row>
    <row r="20" spans="1:9" ht="10.35" customHeight="1">
      <c r="A20" s="502"/>
      <c r="B20" s="502"/>
      <c r="C20" s="502"/>
      <c r="D20" s="502"/>
      <c r="E20" s="502"/>
      <c r="F20" s="502"/>
      <c r="G20" s="502"/>
      <c r="H20" s="502"/>
      <c r="I20" s="502"/>
    </row>
    <row r="21" spans="1:9" ht="15" customHeight="1">
      <c r="A21" s="793" t="s">
        <v>339</v>
      </c>
      <c r="B21" s="793"/>
      <c r="C21" s="793"/>
      <c r="D21" s="793"/>
      <c r="E21" s="502"/>
      <c r="F21" s="502"/>
      <c r="G21" s="502"/>
      <c r="H21" s="502"/>
      <c r="I21" s="502"/>
    </row>
    <row r="22" spans="1:9">
      <c r="A22" s="751" t="s">
        <v>141</v>
      </c>
      <c r="B22" s="794" t="s">
        <v>142</v>
      </c>
      <c r="C22" s="794"/>
      <c r="D22" s="794"/>
      <c r="E22" s="794"/>
      <c r="F22" s="794"/>
      <c r="G22" s="794" t="s">
        <v>340</v>
      </c>
      <c r="H22" s="752"/>
      <c r="I22" s="502"/>
    </row>
    <row r="23" spans="1:9" ht="34.5" customHeight="1">
      <c r="A23" s="751"/>
      <c r="B23" s="794"/>
      <c r="C23" s="794"/>
      <c r="D23" s="794"/>
      <c r="E23" s="794"/>
      <c r="F23" s="794"/>
      <c r="G23" s="468" t="s">
        <v>341</v>
      </c>
      <c r="H23" s="469" t="s">
        <v>145</v>
      </c>
      <c r="I23" s="502"/>
    </row>
    <row r="24" spans="1:9" ht="17.850000000000001" customHeight="1">
      <c r="A24" s="751" t="s">
        <v>146</v>
      </c>
      <c r="B24" s="794"/>
      <c r="C24" s="794"/>
      <c r="D24" s="794"/>
      <c r="E24" s="794"/>
      <c r="F24" s="794"/>
      <c r="G24" s="794"/>
      <c r="H24" s="752"/>
      <c r="I24" s="502"/>
    </row>
    <row r="25" spans="1:9" ht="57" customHeight="1">
      <c r="A25" s="467" t="s">
        <v>2014</v>
      </c>
      <c r="B25" s="792" t="s">
        <v>1990</v>
      </c>
      <c r="C25" s="790"/>
      <c r="D25" s="790"/>
      <c r="E25" s="790"/>
      <c r="F25" s="956"/>
      <c r="G25" s="468" t="s">
        <v>157</v>
      </c>
      <c r="H25" s="250" t="s">
        <v>154</v>
      </c>
      <c r="I25" s="502"/>
    </row>
    <row r="26" spans="1:9" ht="54" customHeight="1">
      <c r="A26" s="467" t="s">
        <v>2015</v>
      </c>
      <c r="B26" s="792" t="s">
        <v>2012</v>
      </c>
      <c r="C26" s="790"/>
      <c r="D26" s="790"/>
      <c r="E26" s="790"/>
      <c r="F26" s="956"/>
      <c r="G26" s="468" t="s">
        <v>161</v>
      </c>
      <c r="H26" s="250" t="s">
        <v>154</v>
      </c>
      <c r="I26" s="502"/>
    </row>
    <row r="27" spans="1:9" ht="17.850000000000001" customHeight="1">
      <c r="A27" s="751" t="s">
        <v>255</v>
      </c>
      <c r="B27" s="794"/>
      <c r="C27" s="794"/>
      <c r="D27" s="794"/>
      <c r="E27" s="794"/>
      <c r="F27" s="794"/>
      <c r="G27" s="794"/>
      <c r="H27" s="752"/>
      <c r="I27" s="502"/>
    </row>
    <row r="28" spans="1:9" ht="46.5" customHeight="1">
      <c r="A28" s="467" t="s">
        <v>2016</v>
      </c>
      <c r="B28" s="791" t="s">
        <v>1991</v>
      </c>
      <c r="C28" s="791"/>
      <c r="D28" s="791"/>
      <c r="E28" s="791"/>
      <c r="F28" s="791"/>
      <c r="G28" s="468" t="s">
        <v>187</v>
      </c>
      <c r="H28" s="250" t="s">
        <v>154</v>
      </c>
      <c r="I28" s="502"/>
    </row>
    <row r="29" spans="1:9" ht="75" customHeight="1">
      <c r="A29" s="467" t="s">
        <v>2017</v>
      </c>
      <c r="B29" s="791" t="s">
        <v>2013</v>
      </c>
      <c r="C29" s="791"/>
      <c r="D29" s="791"/>
      <c r="E29" s="791"/>
      <c r="F29" s="791"/>
      <c r="G29" s="468" t="s">
        <v>204</v>
      </c>
      <c r="H29" s="250" t="s">
        <v>154</v>
      </c>
      <c r="I29" s="502"/>
    </row>
    <row r="30" spans="1:9" ht="17.850000000000001" customHeight="1">
      <c r="A30" s="751" t="s">
        <v>352</v>
      </c>
      <c r="B30" s="794"/>
      <c r="C30" s="794"/>
      <c r="D30" s="794"/>
      <c r="E30" s="794"/>
      <c r="F30" s="794"/>
      <c r="G30" s="794"/>
      <c r="H30" s="752"/>
      <c r="I30" s="502"/>
    </row>
    <row r="31" spans="1:9" ht="80.25" customHeight="1">
      <c r="A31" s="467" t="s">
        <v>2018</v>
      </c>
      <c r="B31" s="791" t="s">
        <v>1992</v>
      </c>
      <c r="C31" s="791"/>
      <c r="D31" s="791"/>
      <c r="E31" s="791"/>
      <c r="F31" s="791"/>
      <c r="G31" s="468" t="s">
        <v>242</v>
      </c>
      <c r="H31" s="250" t="s">
        <v>154</v>
      </c>
      <c r="I31" s="502"/>
    </row>
    <row r="32" spans="1:9" ht="10.35" customHeight="1">
      <c r="A32" s="502"/>
      <c r="B32" s="502"/>
      <c r="C32" s="502"/>
      <c r="D32" s="502"/>
      <c r="E32" s="502"/>
      <c r="F32" s="502"/>
      <c r="G32" s="502"/>
      <c r="H32" s="502"/>
      <c r="I32" s="502"/>
    </row>
    <row r="33" spans="1:9" ht="15" customHeight="1">
      <c r="A33" s="494" t="s">
        <v>355</v>
      </c>
      <c r="B33" s="502"/>
      <c r="C33" s="502"/>
      <c r="D33" s="502"/>
      <c r="E33" s="502"/>
      <c r="F33" s="502"/>
      <c r="G33" s="502"/>
      <c r="H33" s="502"/>
      <c r="I33" s="502"/>
    </row>
    <row r="34" spans="1:9" s="334" customFormat="1" ht="17.850000000000001" customHeight="1">
      <c r="A34" s="795" t="s">
        <v>356</v>
      </c>
      <c r="B34" s="795"/>
      <c r="C34" s="795"/>
      <c r="D34" s="795"/>
      <c r="E34" s="795"/>
      <c r="F34" s="795"/>
      <c r="G34" s="242">
        <v>15</v>
      </c>
      <c r="H34" s="464" t="s">
        <v>357</v>
      </c>
      <c r="I34" s="494"/>
    </row>
    <row r="35" spans="1:9" ht="20.100000000000001" customHeight="1">
      <c r="A35" s="796" t="s">
        <v>358</v>
      </c>
      <c r="B35" s="781" t="s">
        <v>1993</v>
      </c>
      <c r="C35" s="781"/>
      <c r="D35" s="781"/>
      <c r="E35" s="781"/>
      <c r="F35" s="781"/>
      <c r="G35" s="781"/>
      <c r="H35" s="782"/>
      <c r="I35" s="502"/>
    </row>
    <row r="36" spans="1:9" ht="20.100000000000001" customHeight="1">
      <c r="A36" s="754"/>
      <c r="B36" s="791" t="s">
        <v>1994</v>
      </c>
      <c r="C36" s="791"/>
      <c r="D36" s="791"/>
      <c r="E36" s="791"/>
      <c r="F36" s="791"/>
      <c r="G36" s="791"/>
      <c r="H36" s="792"/>
      <c r="I36" s="502"/>
    </row>
    <row r="37" spans="1:9" ht="20.100000000000001" customHeight="1">
      <c r="A37" s="754"/>
      <c r="B37" s="791" t="s">
        <v>1995</v>
      </c>
      <c r="C37" s="791"/>
      <c r="D37" s="791"/>
      <c r="E37" s="791"/>
      <c r="F37" s="791"/>
      <c r="G37" s="791"/>
      <c r="H37" s="792"/>
      <c r="I37" s="502"/>
    </row>
    <row r="38" spans="1:9" ht="20.100000000000001" customHeight="1">
      <c r="A38" s="754"/>
      <c r="B38" s="791" t="s">
        <v>1996</v>
      </c>
      <c r="C38" s="791"/>
      <c r="D38" s="791"/>
      <c r="E38" s="791"/>
      <c r="F38" s="791"/>
      <c r="G38" s="791"/>
      <c r="H38" s="792"/>
      <c r="I38" s="502"/>
    </row>
    <row r="39" spans="1:9" ht="20.100000000000001" customHeight="1">
      <c r="A39" s="754"/>
      <c r="B39" s="791" t="s">
        <v>1997</v>
      </c>
      <c r="C39" s="791"/>
      <c r="D39" s="791"/>
      <c r="E39" s="791"/>
      <c r="F39" s="791"/>
      <c r="G39" s="791"/>
      <c r="H39" s="792"/>
      <c r="I39" s="502"/>
    </row>
    <row r="40" spans="1:9" ht="20.100000000000001" customHeight="1">
      <c r="A40" s="754"/>
      <c r="B40" s="791" t="s">
        <v>1998</v>
      </c>
      <c r="C40" s="791"/>
      <c r="D40" s="791"/>
      <c r="E40" s="791"/>
      <c r="F40" s="791"/>
      <c r="G40" s="791"/>
      <c r="H40" s="792"/>
      <c r="I40" s="502"/>
    </row>
    <row r="41" spans="1:9" ht="20.100000000000001" customHeight="1">
      <c r="A41" s="755"/>
      <c r="B41" s="791" t="s">
        <v>1999</v>
      </c>
      <c r="C41" s="791"/>
      <c r="D41" s="791"/>
      <c r="E41" s="791"/>
      <c r="F41" s="791"/>
      <c r="G41" s="791"/>
      <c r="H41" s="792"/>
      <c r="I41" s="502"/>
    </row>
    <row r="42" spans="1:9" ht="24.9" customHeight="1">
      <c r="A42" s="797" t="s">
        <v>366</v>
      </c>
      <c r="B42" s="785"/>
      <c r="C42" s="785"/>
      <c r="D42" s="785" t="s">
        <v>2019</v>
      </c>
      <c r="E42" s="785"/>
      <c r="F42" s="785"/>
      <c r="G42" s="785"/>
      <c r="H42" s="786"/>
      <c r="I42" s="502"/>
    </row>
    <row r="43" spans="1:9" ht="39.6" customHeight="1">
      <c r="A43" s="798" t="s">
        <v>367</v>
      </c>
      <c r="B43" s="783"/>
      <c r="C43" s="783"/>
      <c r="D43" s="783" t="s">
        <v>2000</v>
      </c>
      <c r="E43" s="783"/>
      <c r="F43" s="783"/>
      <c r="G43" s="783"/>
      <c r="H43" s="783"/>
      <c r="I43" s="763"/>
    </row>
    <row r="44" spans="1:9" s="334" customFormat="1" ht="17.850000000000001" customHeight="1">
      <c r="A44" s="795" t="s">
        <v>422</v>
      </c>
      <c r="B44" s="795"/>
      <c r="C44" s="795"/>
      <c r="D44" s="795"/>
      <c r="E44" s="795"/>
      <c r="F44" s="795"/>
      <c r="G44" s="242">
        <v>30</v>
      </c>
      <c r="H44" s="464" t="s">
        <v>357</v>
      </c>
      <c r="I44" s="494"/>
    </row>
    <row r="45" spans="1:9" ht="20.100000000000001" customHeight="1">
      <c r="A45" s="796" t="s">
        <v>358</v>
      </c>
      <c r="B45" s="799" t="s">
        <v>2001</v>
      </c>
      <c r="C45" s="799"/>
      <c r="D45" s="799"/>
      <c r="E45" s="799"/>
      <c r="F45" s="799"/>
      <c r="G45" s="799"/>
      <c r="H45" s="800"/>
      <c r="I45" s="502"/>
    </row>
    <row r="46" spans="1:9" ht="20.100000000000001" customHeight="1">
      <c r="A46" s="754"/>
      <c r="B46" s="784" t="s">
        <v>2002</v>
      </c>
      <c r="C46" s="801"/>
      <c r="D46" s="801"/>
      <c r="E46" s="801"/>
      <c r="F46" s="801"/>
      <c r="G46" s="801"/>
      <c r="H46" s="801"/>
      <c r="I46" s="502"/>
    </row>
    <row r="47" spans="1:9" ht="20.100000000000001" customHeight="1">
      <c r="A47" s="754"/>
      <c r="B47" s="784" t="s">
        <v>2003</v>
      </c>
      <c r="C47" s="801"/>
      <c r="D47" s="801"/>
      <c r="E47" s="801"/>
      <c r="F47" s="801"/>
      <c r="G47" s="801"/>
      <c r="H47" s="801"/>
      <c r="I47" s="502"/>
    </row>
    <row r="48" spans="1:9" ht="20.100000000000001" customHeight="1">
      <c r="A48" s="754"/>
      <c r="B48" s="783" t="s">
        <v>2004</v>
      </c>
      <c r="C48" s="783"/>
      <c r="D48" s="783"/>
      <c r="E48" s="783"/>
      <c r="F48" s="783"/>
      <c r="G48" s="783"/>
      <c r="H48" s="784"/>
      <c r="I48" s="502"/>
    </row>
    <row r="49" spans="1:9" ht="20.100000000000001" customHeight="1">
      <c r="A49" s="755"/>
      <c r="B49" s="759" t="s">
        <v>2005</v>
      </c>
      <c r="C49" s="759"/>
      <c r="D49" s="759"/>
      <c r="E49" s="759"/>
      <c r="F49" s="759"/>
      <c r="G49" s="759"/>
      <c r="H49" s="760"/>
      <c r="I49" s="502"/>
    </row>
    <row r="50" spans="1:9" ht="21" customHeight="1">
      <c r="A50" s="797" t="s">
        <v>366</v>
      </c>
      <c r="B50" s="785"/>
      <c r="C50" s="785"/>
      <c r="D50" s="785" t="s">
        <v>2020</v>
      </c>
      <c r="E50" s="785"/>
      <c r="F50" s="785"/>
      <c r="G50" s="785"/>
      <c r="H50" s="786"/>
      <c r="I50" s="502"/>
    </row>
    <row r="51" spans="1:9" ht="41.1" customHeight="1">
      <c r="A51" s="798" t="s">
        <v>367</v>
      </c>
      <c r="B51" s="783"/>
      <c r="C51" s="783"/>
      <c r="D51" s="783" t="s">
        <v>2021</v>
      </c>
      <c r="E51" s="783"/>
      <c r="F51" s="783"/>
      <c r="G51" s="783"/>
      <c r="H51" s="783"/>
      <c r="I51" s="763"/>
    </row>
    <row r="52" spans="1:9" ht="10.35" customHeight="1">
      <c r="A52" s="502"/>
      <c r="B52" s="502"/>
      <c r="C52" s="502"/>
      <c r="D52" s="502"/>
      <c r="E52" s="502"/>
      <c r="F52" s="502"/>
      <c r="G52" s="502"/>
      <c r="H52" s="502"/>
      <c r="I52" s="502"/>
    </row>
    <row r="53" spans="1:9" ht="15" customHeight="1">
      <c r="A53" s="494" t="s">
        <v>369</v>
      </c>
      <c r="B53" s="502"/>
      <c r="C53" s="502"/>
      <c r="D53" s="502"/>
      <c r="E53" s="502"/>
      <c r="F53" s="502"/>
      <c r="G53" s="502"/>
      <c r="H53" s="502"/>
      <c r="I53" s="502"/>
    </row>
    <row r="54" spans="1:9" ht="43.5" customHeight="1">
      <c r="A54" s="807" t="s">
        <v>370</v>
      </c>
      <c r="B54" s="780"/>
      <c r="C54" s="792" t="s">
        <v>2006</v>
      </c>
      <c r="D54" s="790"/>
      <c r="E54" s="790"/>
      <c r="F54" s="790"/>
      <c r="G54" s="790"/>
      <c r="H54" s="790"/>
      <c r="I54" s="502"/>
    </row>
    <row r="55" spans="1:9" ht="27" customHeight="1">
      <c r="A55" s="807"/>
      <c r="B55" s="780"/>
      <c r="C55" s="791" t="s">
        <v>2007</v>
      </c>
      <c r="D55" s="791"/>
      <c r="E55" s="791"/>
      <c r="F55" s="791"/>
      <c r="G55" s="791"/>
      <c r="H55" s="792"/>
      <c r="I55" s="502"/>
    </row>
    <row r="56" spans="1:9" ht="29.25" customHeight="1">
      <c r="A56" s="807"/>
      <c r="B56" s="780"/>
      <c r="C56" s="791" t="s">
        <v>2008</v>
      </c>
      <c r="D56" s="791"/>
      <c r="E56" s="791"/>
      <c r="F56" s="791"/>
      <c r="G56" s="791"/>
      <c r="H56" s="792"/>
      <c r="I56" s="502"/>
    </row>
    <row r="57" spans="1:9" ht="27" customHeight="1">
      <c r="A57" s="808" t="s">
        <v>373</v>
      </c>
      <c r="B57" s="809"/>
      <c r="C57" s="791" t="s">
        <v>2009</v>
      </c>
      <c r="D57" s="791"/>
      <c r="E57" s="791"/>
      <c r="F57" s="791"/>
      <c r="G57" s="791"/>
      <c r="H57" s="792"/>
      <c r="I57" s="502"/>
    </row>
    <row r="58" spans="1:9" ht="27" customHeight="1">
      <c r="A58" s="732"/>
      <c r="B58" s="810"/>
      <c r="C58" s="791" t="s">
        <v>2010</v>
      </c>
      <c r="D58" s="791"/>
      <c r="E58" s="791"/>
      <c r="F58" s="791"/>
      <c r="G58" s="791"/>
      <c r="H58" s="792"/>
      <c r="I58" s="502"/>
    </row>
    <row r="59" spans="1:9" ht="10.35" customHeight="1">
      <c r="A59" s="502"/>
      <c r="B59" s="502"/>
      <c r="C59" s="502"/>
      <c r="D59" s="502"/>
      <c r="E59" s="502"/>
      <c r="F59" s="502"/>
      <c r="G59" s="502"/>
      <c r="H59" s="502"/>
      <c r="I59" s="502"/>
    </row>
    <row r="60" spans="1:9" ht="15" customHeight="1">
      <c r="A60" s="494" t="s">
        <v>375</v>
      </c>
      <c r="B60" s="494"/>
      <c r="C60" s="494"/>
      <c r="D60" s="494"/>
      <c r="E60" s="494"/>
      <c r="F60" s="494"/>
      <c r="G60" s="502"/>
      <c r="H60" s="502"/>
      <c r="I60" s="502"/>
    </row>
    <row r="61" spans="1:9" ht="16.2">
      <c r="A61" s="807" t="s">
        <v>376</v>
      </c>
      <c r="B61" s="807"/>
      <c r="C61" s="807"/>
      <c r="D61" s="807"/>
      <c r="E61" s="807"/>
      <c r="F61" s="807"/>
      <c r="G61" s="251">
        <v>4</v>
      </c>
      <c r="H61" s="465" t="s">
        <v>435</v>
      </c>
      <c r="I61" s="502"/>
    </row>
    <row r="62" spans="1:9" ht="16.2">
      <c r="A62" s="807" t="s">
        <v>378</v>
      </c>
      <c r="B62" s="807"/>
      <c r="C62" s="807"/>
      <c r="D62" s="807"/>
      <c r="E62" s="807"/>
      <c r="F62" s="807"/>
      <c r="G62" s="251">
        <v>0</v>
      </c>
      <c r="H62" s="465" t="s">
        <v>435</v>
      </c>
      <c r="I62" s="502"/>
    </row>
    <row r="63" spans="1:9">
      <c r="A63" s="463"/>
      <c r="B63" s="463"/>
      <c r="C63" s="463"/>
      <c r="D63" s="463"/>
      <c r="E63" s="463"/>
      <c r="F63" s="463"/>
      <c r="G63" s="253"/>
      <c r="H63" s="465"/>
      <c r="I63" s="502"/>
    </row>
    <row r="64" spans="1:9">
      <c r="A64" s="811" t="s">
        <v>379</v>
      </c>
      <c r="B64" s="811"/>
      <c r="C64" s="811"/>
      <c r="D64" s="811"/>
      <c r="E64" s="811"/>
      <c r="F64" s="811"/>
      <c r="G64" s="480"/>
      <c r="H64" s="253"/>
      <c r="I64" s="502"/>
    </row>
    <row r="65" spans="1:9" ht="17.850000000000001" customHeight="1">
      <c r="A65" s="790" t="s">
        <v>380</v>
      </c>
      <c r="B65" s="790"/>
      <c r="C65" s="790"/>
      <c r="D65" s="790"/>
      <c r="E65" s="465">
        <f>SUM(E66:E71)</f>
        <v>51</v>
      </c>
      <c r="F65" s="465" t="s">
        <v>357</v>
      </c>
      <c r="G65" s="254">
        <f>E65/25</f>
        <v>2.04</v>
      </c>
      <c r="H65" s="465" t="s">
        <v>435</v>
      </c>
      <c r="I65" s="502"/>
    </row>
    <row r="66" spans="1:9" ht="17.850000000000001" customHeight="1">
      <c r="A66" s="502" t="s">
        <v>12</v>
      </c>
      <c r="B66" s="807" t="s">
        <v>14</v>
      </c>
      <c r="C66" s="807"/>
      <c r="D66" s="807"/>
      <c r="E66" s="465">
        <v>15</v>
      </c>
      <c r="F66" s="465" t="s">
        <v>357</v>
      </c>
      <c r="G66" s="40"/>
      <c r="H66" s="471"/>
      <c r="I66" s="502"/>
    </row>
    <row r="67" spans="1:9" ht="17.850000000000001" customHeight="1">
      <c r="A67" s="502"/>
      <c r="B67" s="807" t="s">
        <v>381</v>
      </c>
      <c r="C67" s="807"/>
      <c r="D67" s="807"/>
      <c r="E67" s="465">
        <v>30</v>
      </c>
      <c r="F67" s="465" t="s">
        <v>357</v>
      </c>
      <c r="G67" s="40"/>
      <c r="H67" s="471"/>
      <c r="I67" s="502"/>
    </row>
    <row r="68" spans="1:9" ht="17.850000000000001" customHeight="1">
      <c r="A68" s="502"/>
      <c r="B68" s="807" t="s">
        <v>382</v>
      </c>
      <c r="C68" s="807"/>
      <c r="D68" s="807"/>
      <c r="E68" s="465">
        <v>3</v>
      </c>
      <c r="F68" s="465" t="s">
        <v>357</v>
      </c>
      <c r="G68" s="40"/>
      <c r="H68" s="471"/>
      <c r="I68" s="502"/>
    </row>
    <row r="69" spans="1:9" ht="17.850000000000001" customHeight="1">
      <c r="A69" s="502"/>
      <c r="B69" s="807" t="s">
        <v>383</v>
      </c>
      <c r="C69" s="807"/>
      <c r="D69" s="807"/>
      <c r="E69" s="465">
        <v>0</v>
      </c>
      <c r="F69" s="465" t="s">
        <v>357</v>
      </c>
      <c r="G69" s="40"/>
      <c r="H69" s="471"/>
      <c r="I69" s="502"/>
    </row>
    <row r="70" spans="1:9" ht="17.850000000000001" customHeight="1">
      <c r="A70" s="502"/>
      <c r="B70" s="807" t="s">
        <v>384</v>
      </c>
      <c r="C70" s="807"/>
      <c r="D70" s="807"/>
      <c r="E70" s="465">
        <v>0</v>
      </c>
      <c r="F70" s="465" t="s">
        <v>357</v>
      </c>
      <c r="G70" s="40"/>
      <c r="H70" s="471"/>
      <c r="I70" s="502"/>
    </row>
    <row r="71" spans="1:9" ht="17.850000000000001" customHeight="1">
      <c r="A71" s="502"/>
      <c r="B71" s="807" t="s">
        <v>385</v>
      </c>
      <c r="C71" s="807"/>
      <c r="D71" s="807"/>
      <c r="E71" s="465">
        <v>3</v>
      </c>
      <c r="F71" s="465" t="s">
        <v>357</v>
      </c>
      <c r="G71" s="40"/>
      <c r="H71" s="471"/>
      <c r="I71" s="502"/>
    </row>
    <row r="72" spans="1:9" ht="31.35" customHeight="1">
      <c r="A72" s="790" t="s">
        <v>386</v>
      </c>
      <c r="B72" s="790"/>
      <c r="C72" s="790"/>
      <c r="D72" s="790"/>
      <c r="E72" s="465">
        <v>0</v>
      </c>
      <c r="F72" s="465" t="s">
        <v>357</v>
      </c>
      <c r="G72" s="254">
        <v>0</v>
      </c>
      <c r="H72" s="465" t="s">
        <v>435</v>
      </c>
      <c r="I72" s="502"/>
    </row>
    <row r="73" spans="1:9" ht="17.850000000000001" customHeight="1">
      <c r="A73" s="807" t="s">
        <v>387</v>
      </c>
      <c r="B73" s="807"/>
      <c r="C73" s="807"/>
      <c r="D73" s="807"/>
      <c r="E73" s="465">
        <f>G73*25</f>
        <v>49</v>
      </c>
      <c r="F73" s="465" t="s">
        <v>357</v>
      </c>
      <c r="G73" s="254">
        <f>D6-G72-G65</f>
        <v>1.96</v>
      </c>
      <c r="H73" s="465" t="s">
        <v>435</v>
      </c>
      <c r="I73" s="502"/>
    </row>
    <row r="74" spans="1:9" ht="10.35" customHeight="1"/>
    <row r="77" spans="1:9">
      <c r="A77" s="206" t="s">
        <v>388</v>
      </c>
    </row>
    <row r="78" spans="1:9" ht="16.2">
      <c r="A78" s="730" t="s">
        <v>436</v>
      </c>
      <c r="B78" s="730"/>
      <c r="C78" s="730"/>
      <c r="D78" s="730"/>
      <c r="E78" s="730"/>
      <c r="F78" s="730"/>
      <c r="G78" s="730"/>
      <c r="H78" s="730"/>
      <c r="I78" s="730"/>
    </row>
    <row r="79" spans="1:9">
      <c r="A79" s="206" t="s">
        <v>390</v>
      </c>
    </row>
    <row r="81" spans="1:9">
      <c r="A81" s="766" t="s">
        <v>391</v>
      </c>
      <c r="B81" s="766"/>
      <c r="C81" s="766"/>
      <c r="D81" s="766"/>
      <c r="E81" s="766"/>
      <c r="F81" s="766"/>
      <c r="G81" s="766"/>
      <c r="H81" s="766"/>
      <c r="I81" s="766"/>
    </row>
    <row r="82" spans="1:9">
      <c r="A82" s="766"/>
      <c r="B82" s="766"/>
      <c r="C82" s="766"/>
      <c r="D82" s="766"/>
      <c r="E82" s="766"/>
      <c r="F82" s="766"/>
      <c r="G82" s="766"/>
      <c r="H82" s="766"/>
      <c r="I82" s="766"/>
    </row>
    <row r="83" spans="1:9">
      <c r="A83" s="766"/>
      <c r="B83" s="766"/>
      <c r="C83" s="766"/>
      <c r="D83" s="766"/>
      <c r="E83" s="766"/>
      <c r="F83" s="766"/>
      <c r="G83" s="766"/>
      <c r="H83" s="766"/>
      <c r="I83" s="766"/>
    </row>
  </sheetData>
  <mergeCells count="80">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50:C50"/>
    <mergeCell ref="D50:H50"/>
    <mergeCell ref="A51:C51"/>
    <mergeCell ref="D51:I51"/>
    <mergeCell ref="A34:F34"/>
    <mergeCell ref="A35:A41"/>
    <mergeCell ref="B35:H35"/>
    <mergeCell ref="B36:H36"/>
    <mergeCell ref="B37:H37"/>
    <mergeCell ref="B38:H38"/>
    <mergeCell ref="B39:H39"/>
    <mergeCell ref="B40:H40"/>
    <mergeCell ref="B41:H41"/>
    <mergeCell ref="A45:A49"/>
    <mergeCell ref="B45:H45"/>
    <mergeCell ref="B46:H46"/>
    <mergeCell ref="B47:H47"/>
    <mergeCell ref="B48:H48"/>
    <mergeCell ref="B49:H49"/>
    <mergeCell ref="A42:C42"/>
    <mergeCell ref="D42:H42"/>
    <mergeCell ref="A43:C43"/>
    <mergeCell ref="D43:I43"/>
    <mergeCell ref="A44:F44"/>
    <mergeCell ref="B66:D66"/>
    <mergeCell ref="B67:D67"/>
    <mergeCell ref="B68:D68"/>
    <mergeCell ref="B69:D69"/>
    <mergeCell ref="C56:H56"/>
    <mergeCell ref="A73:D73"/>
    <mergeCell ref="A78:I78"/>
    <mergeCell ref="A81:I83"/>
    <mergeCell ref="A54:B56"/>
    <mergeCell ref="C54:H54"/>
    <mergeCell ref="C55:H55"/>
    <mergeCell ref="B71:D71"/>
    <mergeCell ref="A72:D72"/>
    <mergeCell ref="B70:D70"/>
    <mergeCell ref="A57:B58"/>
    <mergeCell ref="C57:H57"/>
    <mergeCell ref="C58:H58"/>
    <mergeCell ref="A61:F61"/>
    <mergeCell ref="A62:F62"/>
    <mergeCell ref="A64:F64"/>
    <mergeCell ref="A65:D65"/>
  </mergeCells>
  <pageMargins left="0.25" right="0.25"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Normal="100" zoomScaleSheetLayoutView="118" workbookViewId="0"/>
  </sheetViews>
  <sheetFormatPr defaultColWidth="8.88671875" defaultRowHeight="13.8"/>
  <cols>
    <col min="1" max="1" width="9.109375" style="279" customWidth="1"/>
    <col min="2" max="2" width="11.88671875" style="279" customWidth="1"/>
    <col min="3" max="3" width="5.88671875" style="279" customWidth="1"/>
    <col min="4" max="4" width="21.88671875" style="279" customWidth="1"/>
    <col min="5" max="5" width="9.109375" style="279" customWidth="1"/>
    <col min="6" max="6" width="16" style="279" customWidth="1"/>
    <col min="7" max="7" width="11.5546875" style="279" customWidth="1"/>
    <col min="8" max="8" width="10.109375" style="279" customWidth="1"/>
    <col min="9" max="16384" width="8.88671875" style="279"/>
  </cols>
  <sheetData>
    <row r="1" spans="1:8" ht="10.35" customHeight="1"/>
    <row r="2" spans="1:8" s="277" customFormat="1">
      <c r="A2" s="1078" t="s">
        <v>326</v>
      </c>
      <c r="B2" s="1078"/>
      <c r="C2" s="1078"/>
      <c r="D2" s="1078"/>
      <c r="E2" s="1078"/>
      <c r="F2" s="1078"/>
      <c r="G2" s="1078"/>
      <c r="H2" s="1078"/>
    </row>
    <row r="3" spans="1:8" ht="10.35" customHeight="1"/>
    <row r="4" spans="1:8" ht="15" customHeight="1">
      <c r="A4" s="277" t="s">
        <v>327</v>
      </c>
    </row>
    <row r="5" spans="1:8" ht="17.850000000000001" customHeight="1">
      <c r="A5" s="1017" t="s">
        <v>95</v>
      </c>
      <c r="B5" s="1017"/>
      <c r="C5" s="1017"/>
      <c r="D5" s="1017"/>
      <c r="E5" s="1017"/>
      <c r="F5" s="1017"/>
      <c r="G5" s="1017"/>
      <c r="H5" s="1017"/>
    </row>
    <row r="6" spans="1:8" ht="17.850000000000001" customHeight="1">
      <c r="A6" s="1006" t="s">
        <v>10</v>
      </c>
      <c r="B6" s="1040"/>
      <c r="C6" s="1040"/>
      <c r="D6" s="1040">
        <v>1</v>
      </c>
      <c r="E6" s="1040"/>
      <c r="F6" s="1040"/>
      <c r="G6" s="1040"/>
      <c r="H6" s="1041"/>
    </row>
    <row r="7" spans="1:8">
      <c r="A7" s="1006" t="s">
        <v>9</v>
      </c>
      <c r="B7" s="1040"/>
      <c r="C7" s="1040"/>
      <c r="D7" s="1005" t="s">
        <v>2810</v>
      </c>
      <c r="E7" s="1005"/>
      <c r="F7" s="1005"/>
      <c r="G7" s="1005"/>
      <c r="H7" s="1044"/>
    </row>
    <row r="8" spans="1:8" ht="17.850000000000001" customHeight="1">
      <c r="A8" s="1006" t="s">
        <v>13</v>
      </c>
      <c r="B8" s="1040"/>
      <c r="C8" s="1040"/>
      <c r="D8" s="1002" t="s">
        <v>329</v>
      </c>
      <c r="E8" s="1002"/>
      <c r="F8" s="1002"/>
      <c r="G8" s="1002"/>
      <c r="H8" s="1003"/>
    </row>
    <row r="9" spans="1:8" ht="30.9" customHeight="1">
      <c r="A9" s="1006" t="s">
        <v>330</v>
      </c>
      <c r="B9" s="1040"/>
      <c r="C9" s="1040"/>
      <c r="D9" s="1028" t="s">
        <v>2811</v>
      </c>
      <c r="E9" s="1029"/>
      <c r="F9" s="1029"/>
      <c r="G9" s="1029"/>
      <c r="H9" s="1029"/>
    </row>
    <row r="10" spans="1:8" ht="10.35" customHeight="1"/>
    <row r="11" spans="1:8" ht="15" customHeight="1">
      <c r="A11" s="1111" t="s">
        <v>138</v>
      </c>
      <c r="B11" s="1111"/>
      <c r="C11" s="1111"/>
      <c r="D11" s="1111"/>
      <c r="E11" s="1111"/>
      <c r="F11" s="1111"/>
      <c r="G11" s="1111"/>
      <c r="H11" s="1111"/>
    </row>
    <row r="12" spans="1:8" ht="17.850000000000001" customHeight="1">
      <c r="A12" s="730" t="s">
        <v>2916</v>
      </c>
      <c r="B12" s="730"/>
      <c r="C12" s="730"/>
      <c r="D12" s="730"/>
      <c r="E12" s="730"/>
      <c r="F12" s="730"/>
      <c r="G12" s="730"/>
      <c r="H12" s="730"/>
    </row>
    <row r="13" spans="1:8" ht="17.850000000000001" customHeight="1">
      <c r="A13" s="1006" t="s">
        <v>277</v>
      </c>
      <c r="B13" s="1040"/>
      <c r="C13" s="1040"/>
      <c r="D13" s="1040"/>
      <c r="E13" s="1040" t="s">
        <v>139</v>
      </c>
      <c r="F13" s="1040"/>
      <c r="G13" s="1040"/>
      <c r="H13" s="1041"/>
    </row>
    <row r="14" spans="1:8" ht="17.850000000000001" customHeight="1">
      <c r="A14" s="1006" t="s">
        <v>332</v>
      </c>
      <c r="B14" s="1040"/>
      <c r="C14" s="1040"/>
      <c r="D14" s="1040"/>
      <c r="E14" s="1040" t="s">
        <v>333</v>
      </c>
      <c r="F14" s="1040"/>
      <c r="G14" s="1040"/>
      <c r="H14" s="1041"/>
    </row>
    <row r="15" spans="1:8" ht="17.850000000000001" customHeight="1">
      <c r="A15" s="1006" t="s">
        <v>334</v>
      </c>
      <c r="B15" s="1040"/>
      <c r="C15" s="1040"/>
      <c r="D15" s="1040"/>
      <c r="E15" s="1042" t="s">
        <v>2023</v>
      </c>
      <c r="F15" s="1042"/>
      <c r="G15" s="1042"/>
      <c r="H15" s="1043"/>
    </row>
    <row r="16" spans="1:8" ht="17.850000000000001" customHeight="1">
      <c r="A16" s="1006" t="s">
        <v>282</v>
      </c>
      <c r="B16" s="1040"/>
      <c r="C16" s="1040"/>
      <c r="D16" s="1040"/>
      <c r="E16" s="1040" t="s">
        <v>283</v>
      </c>
      <c r="F16" s="1040"/>
      <c r="G16" s="1040"/>
      <c r="H16" s="1041"/>
    </row>
    <row r="17" spans="1:9" ht="10.35" customHeight="1"/>
    <row r="18" spans="1:9" ht="15" customHeight="1">
      <c r="A18" s="1111" t="s">
        <v>336</v>
      </c>
      <c r="B18" s="1111"/>
      <c r="C18" s="1111"/>
      <c r="D18" s="1111"/>
      <c r="E18" s="1111"/>
      <c r="F18" s="1111"/>
      <c r="G18" s="1111"/>
      <c r="H18" s="1111"/>
    </row>
    <row r="19" spans="1:9" ht="39" customHeight="1">
      <c r="A19" s="998" t="s">
        <v>337</v>
      </c>
      <c r="B19" s="998"/>
      <c r="C19" s="1027" t="s">
        <v>2812</v>
      </c>
      <c r="D19" s="1027"/>
      <c r="E19" s="1027"/>
      <c r="F19" s="1027"/>
      <c r="G19" s="1027"/>
      <c r="H19" s="1019"/>
    </row>
    <row r="20" spans="1:9" ht="10.35" customHeight="1"/>
    <row r="21" spans="1:9" ht="15" customHeight="1">
      <c r="A21" s="1112" t="s">
        <v>339</v>
      </c>
      <c r="B21" s="1112"/>
      <c r="C21" s="1112"/>
      <c r="D21" s="1112"/>
    </row>
    <row r="22" spans="1:9">
      <c r="A22" s="1024" t="s">
        <v>141</v>
      </c>
      <c r="B22" s="1025" t="s">
        <v>142</v>
      </c>
      <c r="C22" s="1025"/>
      <c r="D22" s="1025"/>
      <c r="E22" s="1025"/>
      <c r="F22" s="1025"/>
      <c r="G22" s="1025" t="s">
        <v>340</v>
      </c>
      <c r="H22" s="1026"/>
    </row>
    <row r="23" spans="1:9" ht="27.6">
      <c r="A23" s="1024"/>
      <c r="B23" s="1025"/>
      <c r="C23" s="1025"/>
      <c r="D23" s="1025"/>
      <c r="E23" s="1025"/>
      <c r="F23" s="1025"/>
      <c r="G23" s="485" t="s">
        <v>341</v>
      </c>
      <c r="H23" s="486" t="s">
        <v>145</v>
      </c>
    </row>
    <row r="24" spans="1:9" ht="17.850000000000001" customHeight="1">
      <c r="A24" s="1024" t="s">
        <v>146</v>
      </c>
      <c r="B24" s="1025"/>
      <c r="C24" s="1025"/>
      <c r="D24" s="1025"/>
      <c r="E24" s="1025"/>
      <c r="F24" s="1025"/>
      <c r="G24" s="1025"/>
      <c r="H24" s="1026"/>
    </row>
    <row r="25" spans="1:9" ht="47.25" customHeight="1">
      <c r="A25" s="467" t="s">
        <v>1669</v>
      </c>
      <c r="B25" s="792" t="s">
        <v>2813</v>
      </c>
      <c r="C25" s="790"/>
      <c r="D25" s="790"/>
      <c r="E25" s="790"/>
      <c r="F25" s="956"/>
      <c r="G25" s="485" t="s">
        <v>157</v>
      </c>
      <c r="H25" s="241" t="s">
        <v>154</v>
      </c>
      <c r="I25" s="206"/>
    </row>
    <row r="26" spans="1:9" ht="36.75" customHeight="1">
      <c r="A26" s="467" t="s">
        <v>1671</v>
      </c>
      <c r="B26" s="792" t="s">
        <v>181</v>
      </c>
      <c r="C26" s="790"/>
      <c r="D26" s="790"/>
      <c r="E26" s="790"/>
      <c r="F26" s="956"/>
      <c r="G26" s="485" t="s">
        <v>180</v>
      </c>
      <c r="H26" s="241" t="s">
        <v>150</v>
      </c>
      <c r="I26" s="206"/>
    </row>
    <row r="27" spans="1:9" ht="17.850000000000001" customHeight="1">
      <c r="A27" s="1024" t="s">
        <v>255</v>
      </c>
      <c r="B27" s="1025"/>
      <c r="C27" s="1025"/>
      <c r="D27" s="1025"/>
      <c r="E27" s="1025"/>
      <c r="F27" s="1025"/>
      <c r="G27" s="1025"/>
      <c r="H27" s="1026"/>
    </row>
    <row r="28" spans="1:9" ht="40.65" customHeight="1">
      <c r="A28" s="484" t="s">
        <v>1675</v>
      </c>
      <c r="B28" s="792" t="s">
        <v>228</v>
      </c>
      <c r="C28" s="790"/>
      <c r="D28" s="790"/>
      <c r="E28" s="790"/>
      <c r="F28" s="956"/>
      <c r="G28" s="485" t="s">
        <v>227</v>
      </c>
      <c r="H28" s="241" t="s">
        <v>150</v>
      </c>
    </row>
    <row r="29" spans="1:9" ht="17.850000000000001" customHeight="1">
      <c r="A29" s="1024" t="s">
        <v>352</v>
      </c>
      <c r="B29" s="1025"/>
      <c r="C29" s="1025"/>
      <c r="D29" s="1025"/>
      <c r="E29" s="1025"/>
      <c r="F29" s="1025"/>
      <c r="G29" s="1025"/>
      <c r="H29" s="1026"/>
    </row>
    <row r="30" spans="1:9" ht="56.25" customHeight="1">
      <c r="A30" s="484" t="s">
        <v>1680</v>
      </c>
      <c r="B30" s="792" t="s">
        <v>2814</v>
      </c>
      <c r="C30" s="790"/>
      <c r="D30" s="790"/>
      <c r="E30" s="790"/>
      <c r="F30" s="956"/>
      <c r="G30" s="255" t="s">
        <v>233</v>
      </c>
      <c r="H30" s="241" t="s">
        <v>150</v>
      </c>
    </row>
    <row r="31" spans="1:9" ht="10.35" customHeight="1">
      <c r="A31" s="205" t="s">
        <v>2922</v>
      </c>
      <c r="B31" s="205"/>
      <c r="C31" s="205"/>
      <c r="D31" s="205"/>
      <c r="E31" s="205"/>
      <c r="F31" s="205"/>
      <c r="G31" s="205"/>
      <c r="H31" s="205"/>
    </row>
    <row r="32" spans="1:9" ht="15" customHeight="1">
      <c r="A32" s="291" t="s">
        <v>355</v>
      </c>
      <c r="B32" s="205"/>
      <c r="C32" s="205"/>
      <c r="D32" s="205"/>
      <c r="E32" s="205"/>
      <c r="F32" s="205"/>
      <c r="G32" s="205"/>
      <c r="H32" s="205"/>
    </row>
    <row r="33" spans="1:8" s="277" customFormat="1" ht="17.850000000000001" customHeight="1">
      <c r="A33" s="1031" t="s">
        <v>2815</v>
      </c>
      <c r="B33" s="1031"/>
      <c r="C33" s="1031"/>
      <c r="D33" s="1031"/>
      <c r="E33" s="1031"/>
      <c r="F33" s="1031"/>
      <c r="G33" s="242">
        <v>15</v>
      </c>
      <c r="H33" s="482" t="s">
        <v>357</v>
      </c>
    </row>
    <row r="34" spans="1:8" ht="34.35" customHeight="1">
      <c r="A34" s="1113" t="s">
        <v>3050</v>
      </c>
      <c r="B34" s="1028" t="s">
        <v>2816</v>
      </c>
      <c r="C34" s="1029"/>
      <c r="D34" s="1029"/>
      <c r="E34" s="1029"/>
      <c r="F34" s="1029"/>
      <c r="G34" s="1029"/>
      <c r="H34" s="1029"/>
    </row>
    <row r="35" spans="1:8" ht="20.100000000000001" customHeight="1">
      <c r="A35" s="1114"/>
      <c r="B35" s="1115" t="s">
        <v>2817</v>
      </c>
      <c r="C35" s="1115"/>
      <c r="D35" s="1115"/>
      <c r="E35" s="1115"/>
      <c r="F35" s="1115"/>
      <c r="G35" s="1115"/>
      <c r="H35" s="1034"/>
    </row>
    <row r="36" spans="1:8" ht="36" customHeight="1">
      <c r="A36" s="1114"/>
      <c r="B36" s="1027" t="s">
        <v>2818</v>
      </c>
      <c r="C36" s="1027"/>
      <c r="D36" s="1027"/>
      <c r="E36" s="1027"/>
      <c r="F36" s="1027"/>
      <c r="G36" s="1027"/>
      <c r="H36" s="1019"/>
    </row>
    <row r="37" spans="1:8" ht="20.100000000000001" customHeight="1">
      <c r="A37" s="1114"/>
      <c r="B37" s="1027" t="s">
        <v>2819</v>
      </c>
      <c r="C37" s="1027"/>
      <c r="D37" s="1027"/>
      <c r="E37" s="1027"/>
      <c r="F37" s="1027"/>
      <c r="G37" s="1027"/>
      <c r="H37" s="1019"/>
    </row>
    <row r="38" spans="1:8" ht="21.9" customHeight="1">
      <c r="A38" s="1001" t="s">
        <v>366</v>
      </c>
      <c r="B38" s="1002"/>
      <c r="C38" s="1002"/>
      <c r="D38" s="1002" t="s">
        <v>2820</v>
      </c>
      <c r="E38" s="1002"/>
      <c r="F38" s="1002"/>
      <c r="G38" s="1002"/>
      <c r="H38" s="1003"/>
    </row>
    <row r="39" spans="1:8" ht="32.4" customHeight="1">
      <c r="A39" s="1004" t="s">
        <v>367</v>
      </c>
      <c r="B39" s="1005"/>
      <c r="C39" s="1005"/>
      <c r="D39" s="1019" t="s">
        <v>2821</v>
      </c>
      <c r="E39" s="998"/>
      <c r="F39" s="998"/>
      <c r="G39" s="998"/>
      <c r="H39" s="998"/>
    </row>
    <row r="40" spans="1:8" ht="10.35" customHeight="1">
      <c r="A40" s="205"/>
      <c r="B40" s="205"/>
      <c r="C40" s="205"/>
      <c r="D40" s="205"/>
      <c r="E40" s="205"/>
      <c r="F40" s="205"/>
      <c r="G40" s="205"/>
      <c r="H40" s="205"/>
    </row>
    <row r="41" spans="1:8" ht="15" customHeight="1">
      <c r="A41" s="291" t="s">
        <v>369</v>
      </c>
      <c r="B41" s="205"/>
      <c r="C41" s="205"/>
      <c r="D41" s="205"/>
      <c r="E41" s="205"/>
      <c r="F41" s="205"/>
      <c r="G41" s="205"/>
      <c r="H41" s="205"/>
    </row>
    <row r="42" spans="1:8" ht="27" customHeight="1">
      <c r="A42" s="1116" t="s">
        <v>370</v>
      </c>
      <c r="B42" s="1117"/>
      <c r="C42" s="1028" t="s">
        <v>2822</v>
      </c>
      <c r="D42" s="1029"/>
      <c r="E42" s="1029"/>
      <c r="F42" s="1029"/>
      <c r="G42" s="1029"/>
      <c r="H42" s="1029"/>
    </row>
    <row r="43" spans="1:8" ht="27" customHeight="1">
      <c r="A43" s="1118"/>
      <c r="B43" s="1119"/>
      <c r="C43" s="1028" t="s">
        <v>2823</v>
      </c>
      <c r="D43" s="1029"/>
      <c r="E43" s="1029"/>
      <c r="F43" s="1029"/>
      <c r="G43" s="1029"/>
      <c r="H43" s="1029"/>
    </row>
    <row r="44" spans="1:8" ht="41.25" customHeight="1">
      <c r="A44" s="1120"/>
      <c r="B44" s="1121"/>
      <c r="C44" s="1019" t="s">
        <v>2824</v>
      </c>
      <c r="D44" s="998"/>
      <c r="E44" s="998"/>
      <c r="F44" s="998"/>
      <c r="G44" s="998"/>
      <c r="H44" s="998"/>
    </row>
    <row r="45" spans="1:8" ht="27" customHeight="1">
      <c r="A45" s="997" t="s">
        <v>373</v>
      </c>
      <c r="B45" s="1006"/>
      <c r="C45" s="1019" t="s">
        <v>1526</v>
      </c>
      <c r="D45" s="998"/>
      <c r="E45" s="998"/>
      <c r="F45" s="998"/>
      <c r="G45" s="998"/>
      <c r="H45" s="998"/>
    </row>
    <row r="46" spans="1:8" ht="10.35" customHeight="1">
      <c r="A46" s="205"/>
      <c r="B46" s="205"/>
      <c r="C46" s="205"/>
      <c r="D46" s="205"/>
      <c r="E46" s="205"/>
      <c r="F46" s="205"/>
      <c r="G46" s="205"/>
      <c r="H46" s="205"/>
    </row>
    <row r="47" spans="1:8" ht="15" customHeight="1">
      <c r="A47" s="291" t="s">
        <v>375</v>
      </c>
      <c r="B47" s="291"/>
      <c r="C47" s="291"/>
      <c r="D47" s="291"/>
      <c r="E47" s="291"/>
      <c r="F47" s="291"/>
      <c r="G47" s="205"/>
      <c r="H47" s="205"/>
    </row>
    <row r="48" spans="1:8" ht="16.2">
      <c r="A48" s="997" t="s">
        <v>376</v>
      </c>
      <c r="B48" s="997"/>
      <c r="C48" s="997"/>
      <c r="D48" s="997"/>
      <c r="E48" s="997"/>
      <c r="F48" s="997"/>
      <c r="G48" s="237">
        <v>0.8</v>
      </c>
      <c r="H48" s="492" t="s">
        <v>435</v>
      </c>
    </row>
    <row r="49" spans="1:8" ht="16.2">
      <c r="A49" s="997" t="s">
        <v>378</v>
      </c>
      <c r="B49" s="997"/>
      <c r="C49" s="997"/>
      <c r="D49" s="997"/>
      <c r="E49" s="997"/>
      <c r="F49" s="997"/>
      <c r="G49" s="237">
        <v>0.2</v>
      </c>
      <c r="H49" s="492" t="s">
        <v>435</v>
      </c>
    </row>
    <row r="50" spans="1:8">
      <c r="A50" s="481"/>
      <c r="B50" s="481"/>
      <c r="C50" s="481"/>
      <c r="D50" s="481"/>
      <c r="E50" s="481"/>
      <c r="F50" s="481"/>
      <c r="G50" s="238"/>
      <c r="H50" s="492"/>
    </row>
    <row r="51" spans="1:8">
      <c r="A51" s="1000" t="s">
        <v>379</v>
      </c>
      <c r="B51" s="1000"/>
      <c r="C51" s="1000"/>
      <c r="D51" s="1000"/>
      <c r="E51" s="1000"/>
      <c r="F51" s="1000"/>
      <c r="G51" s="503"/>
      <c r="H51" s="238"/>
    </row>
    <row r="52" spans="1:8" ht="17.850000000000001" customHeight="1">
      <c r="A52" s="998" t="s">
        <v>380</v>
      </c>
      <c r="B52" s="998"/>
      <c r="C52" s="998"/>
      <c r="D52" s="998"/>
      <c r="E52" s="492">
        <f>SUM(E53:E58)</f>
        <v>20</v>
      </c>
      <c r="F52" s="492" t="s">
        <v>357</v>
      </c>
      <c r="G52" s="240">
        <f>E52/25</f>
        <v>0.8</v>
      </c>
      <c r="H52" s="492" t="s">
        <v>435</v>
      </c>
    </row>
    <row r="53" spans="1:8" ht="17.850000000000001" customHeight="1">
      <c r="A53" s="205" t="s">
        <v>12</v>
      </c>
      <c r="B53" s="997" t="s">
        <v>14</v>
      </c>
      <c r="C53" s="997"/>
      <c r="D53" s="997"/>
      <c r="E53" s="492">
        <v>0</v>
      </c>
      <c r="F53" s="492" t="s">
        <v>357</v>
      </c>
      <c r="G53" s="219"/>
      <c r="H53" s="493"/>
    </row>
    <row r="54" spans="1:8" ht="17.850000000000001" customHeight="1">
      <c r="A54" s="205"/>
      <c r="B54" s="997" t="s">
        <v>381</v>
      </c>
      <c r="C54" s="997"/>
      <c r="D54" s="997"/>
      <c r="E54" s="492">
        <v>15</v>
      </c>
      <c r="F54" s="492" t="s">
        <v>357</v>
      </c>
      <c r="G54" s="219"/>
      <c r="H54" s="493"/>
    </row>
    <row r="55" spans="1:8" ht="17.850000000000001" customHeight="1">
      <c r="A55" s="205"/>
      <c r="B55" s="997" t="s">
        <v>382</v>
      </c>
      <c r="C55" s="997"/>
      <c r="D55" s="997"/>
      <c r="E55" s="492">
        <v>3</v>
      </c>
      <c r="F55" s="492" t="s">
        <v>357</v>
      </c>
      <c r="G55" s="219"/>
      <c r="H55" s="493"/>
    </row>
    <row r="56" spans="1:8" ht="17.850000000000001" customHeight="1">
      <c r="A56" s="205"/>
      <c r="B56" s="997" t="s">
        <v>383</v>
      </c>
      <c r="C56" s="997"/>
      <c r="D56" s="997"/>
      <c r="E56" s="492">
        <v>0</v>
      </c>
      <c r="F56" s="492" t="s">
        <v>357</v>
      </c>
      <c r="G56" s="219"/>
      <c r="H56" s="493"/>
    </row>
    <row r="57" spans="1:8" ht="17.850000000000001" customHeight="1">
      <c r="A57" s="205"/>
      <c r="B57" s="997" t="s">
        <v>384</v>
      </c>
      <c r="C57" s="997"/>
      <c r="D57" s="997"/>
      <c r="E57" s="492">
        <v>0</v>
      </c>
      <c r="F57" s="492" t="s">
        <v>357</v>
      </c>
      <c r="G57" s="219"/>
      <c r="H57" s="493"/>
    </row>
    <row r="58" spans="1:8" ht="17.850000000000001" customHeight="1">
      <c r="A58" s="205"/>
      <c r="B58" s="997" t="s">
        <v>385</v>
      </c>
      <c r="C58" s="997"/>
      <c r="D58" s="997"/>
      <c r="E58" s="492">
        <v>2</v>
      </c>
      <c r="F58" s="492" t="s">
        <v>357</v>
      </c>
      <c r="G58" s="219"/>
      <c r="H58" s="493"/>
    </row>
    <row r="59" spans="1:8" ht="31.35" customHeight="1">
      <c r="A59" s="998" t="s">
        <v>386</v>
      </c>
      <c r="B59" s="998"/>
      <c r="C59" s="998"/>
      <c r="D59" s="998"/>
      <c r="E59" s="492">
        <v>0</v>
      </c>
      <c r="F59" s="492" t="s">
        <v>357</v>
      </c>
      <c r="G59" s="240">
        <v>0</v>
      </c>
      <c r="H59" s="492" t="s">
        <v>435</v>
      </c>
    </row>
    <row r="60" spans="1:8" ht="17.850000000000001" customHeight="1">
      <c r="A60" s="997" t="s">
        <v>387</v>
      </c>
      <c r="B60" s="997"/>
      <c r="C60" s="997"/>
      <c r="D60" s="997"/>
      <c r="E60" s="492">
        <f>G60*25</f>
        <v>4.9999999999999991</v>
      </c>
      <c r="F60" s="492" t="s">
        <v>357</v>
      </c>
      <c r="G60" s="240">
        <f>D6-G59-G52</f>
        <v>0.19999999999999996</v>
      </c>
      <c r="H60" s="492" t="s">
        <v>435</v>
      </c>
    </row>
    <row r="61" spans="1:8" ht="10.35" customHeight="1"/>
    <row r="64" spans="1:8">
      <c r="A64" s="279" t="s">
        <v>388</v>
      </c>
    </row>
    <row r="65" spans="1:8" ht="16.2">
      <c r="A65" s="999" t="s">
        <v>436</v>
      </c>
      <c r="B65" s="999"/>
      <c r="C65" s="999"/>
      <c r="D65" s="999"/>
      <c r="E65" s="999"/>
      <c r="F65" s="999"/>
      <c r="G65" s="999"/>
      <c r="H65" s="999"/>
    </row>
    <row r="66" spans="1:8">
      <c r="A66" s="279" t="s">
        <v>390</v>
      </c>
    </row>
    <row r="68" spans="1:8">
      <c r="A68" s="996" t="s">
        <v>391</v>
      </c>
      <c r="B68" s="996"/>
      <c r="C68" s="996"/>
      <c r="D68" s="996"/>
      <c r="E68" s="996"/>
      <c r="F68" s="996"/>
      <c r="G68" s="996"/>
      <c r="H68" s="996"/>
    </row>
    <row r="69" spans="1:8">
      <c r="A69" s="996"/>
      <c r="B69" s="996"/>
      <c r="C69" s="996"/>
      <c r="D69" s="996"/>
      <c r="E69" s="996"/>
      <c r="F69" s="996"/>
      <c r="G69" s="996"/>
      <c r="H69" s="996"/>
    </row>
    <row r="70" spans="1:8">
      <c r="A70" s="996"/>
      <c r="B70" s="996"/>
      <c r="C70" s="996"/>
      <c r="D70" s="996"/>
      <c r="E70" s="996"/>
      <c r="F70" s="996"/>
      <c r="G70" s="996"/>
      <c r="H70" s="996"/>
    </row>
  </sheetData>
  <mergeCells count="64">
    <mergeCell ref="A59:D59"/>
    <mergeCell ref="A60:D60"/>
    <mergeCell ref="A65:H65"/>
    <mergeCell ref="A68:H70"/>
    <mergeCell ref="B53:D53"/>
    <mergeCell ref="B54:D54"/>
    <mergeCell ref="B55:D55"/>
    <mergeCell ref="B56:D56"/>
    <mergeCell ref="B57:D57"/>
    <mergeCell ref="B58:D58"/>
    <mergeCell ref="A52:D52"/>
    <mergeCell ref="A38:C38"/>
    <mergeCell ref="D38:H38"/>
    <mergeCell ref="A39:C39"/>
    <mergeCell ref="D39:H39"/>
    <mergeCell ref="A42:B44"/>
    <mergeCell ref="C42:H42"/>
    <mergeCell ref="C43:H43"/>
    <mergeCell ref="C44:H44"/>
    <mergeCell ref="A45:B45"/>
    <mergeCell ref="C45:H45"/>
    <mergeCell ref="A48:F48"/>
    <mergeCell ref="A49:F49"/>
    <mergeCell ref="A51:F51"/>
    <mergeCell ref="A27:H27"/>
    <mergeCell ref="B28:F28"/>
    <mergeCell ref="A29:H29"/>
    <mergeCell ref="B30:F30"/>
    <mergeCell ref="A33:F33"/>
    <mergeCell ref="A34:A37"/>
    <mergeCell ref="B34:H34"/>
    <mergeCell ref="B35:H35"/>
    <mergeCell ref="B36:H36"/>
    <mergeCell ref="B37:H37"/>
    <mergeCell ref="B26:F26"/>
    <mergeCell ref="A16:D16"/>
    <mergeCell ref="E16:H16"/>
    <mergeCell ref="A18:H18"/>
    <mergeCell ref="A19:B19"/>
    <mergeCell ref="C19:H19"/>
    <mergeCell ref="A21:D21"/>
    <mergeCell ref="A22:A23"/>
    <mergeCell ref="B22:F23"/>
    <mergeCell ref="G22:H22"/>
    <mergeCell ref="A24:H24"/>
    <mergeCell ref="B25:F25"/>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18" workbookViewId="0"/>
  </sheetViews>
  <sheetFormatPr defaultColWidth="8.88671875" defaultRowHeight="13.8"/>
  <cols>
    <col min="1" max="1" width="9.109375" style="227" customWidth="1"/>
    <col min="2" max="2" width="11.88671875" style="227" customWidth="1"/>
    <col min="3" max="3" width="5.88671875" style="227" customWidth="1"/>
    <col min="4" max="4" width="21.88671875" style="227" customWidth="1"/>
    <col min="5" max="5" width="9.109375" style="227" customWidth="1"/>
    <col min="6" max="6" width="8.88671875" style="227" customWidth="1"/>
    <col min="7" max="7" width="12.88671875" style="227" customWidth="1"/>
    <col min="8" max="8" width="9.88671875" style="227" customWidth="1"/>
    <col min="9" max="16384" width="8.88671875" style="227"/>
  </cols>
  <sheetData>
    <row r="1" spans="1:8" ht="10.35" customHeight="1"/>
    <row r="2" spans="1:8" s="257" customFormat="1">
      <c r="A2" s="812" t="s">
        <v>326</v>
      </c>
      <c r="B2" s="812"/>
      <c r="C2" s="812"/>
      <c r="D2" s="812"/>
      <c r="E2" s="812"/>
      <c r="F2" s="812"/>
      <c r="G2" s="812"/>
      <c r="H2" s="812"/>
    </row>
    <row r="3" spans="1:8" ht="10.35" customHeight="1"/>
    <row r="4" spans="1:8" ht="15" customHeight="1">
      <c r="A4" s="257" t="s">
        <v>327</v>
      </c>
    </row>
    <row r="5" spans="1:8" ht="17.850000000000001" customHeight="1">
      <c r="A5" s="833" t="s">
        <v>2022</v>
      </c>
      <c r="B5" s="833"/>
      <c r="C5" s="833"/>
      <c r="D5" s="833"/>
      <c r="E5" s="833"/>
      <c r="F5" s="833"/>
      <c r="G5" s="833"/>
      <c r="H5" s="833"/>
    </row>
    <row r="6" spans="1:8" ht="17.850000000000001" customHeight="1">
      <c r="A6" s="834" t="s">
        <v>10</v>
      </c>
      <c r="B6" s="835"/>
      <c r="C6" s="835"/>
      <c r="D6" s="835">
        <v>4</v>
      </c>
      <c r="E6" s="835"/>
      <c r="F6" s="835"/>
      <c r="G6" s="835"/>
      <c r="H6" s="836"/>
    </row>
    <row r="7" spans="1:8" ht="17.850000000000001" customHeight="1">
      <c r="A7" s="834" t="s">
        <v>9</v>
      </c>
      <c r="B7" s="835"/>
      <c r="C7" s="835"/>
      <c r="D7" s="837" t="s">
        <v>1665</v>
      </c>
      <c r="E7" s="837"/>
      <c r="F7" s="837"/>
      <c r="G7" s="837"/>
      <c r="H7" s="838"/>
    </row>
    <row r="8" spans="1:8" ht="17.850000000000001" customHeight="1">
      <c r="A8" s="834" t="s">
        <v>13</v>
      </c>
      <c r="B8" s="835"/>
      <c r="C8" s="835"/>
      <c r="D8" s="839" t="s">
        <v>329</v>
      </c>
      <c r="E8" s="839"/>
      <c r="F8" s="839"/>
      <c r="G8" s="839"/>
      <c r="H8" s="840"/>
    </row>
    <row r="9" spans="1:8" ht="17.850000000000001" customHeight="1">
      <c r="A9" s="834" t="s">
        <v>330</v>
      </c>
      <c r="B9" s="835"/>
      <c r="C9" s="835"/>
      <c r="D9" s="839" t="s">
        <v>331</v>
      </c>
      <c r="E9" s="839"/>
      <c r="F9" s="839"/>
      <c r="G9" s="839"/>
      <c r="H9" s="840"/>
    </row>
    <row r="10" spans="1:8" ht="10.35" customHeight="1">
      <c r="A10" s="226"/>
      <c r="B10" s="226"/>
      <c r="C10" s="226"/>
      <c r="D10" s="226"/>
      <c r="E10" s="226"/>
      <c r="F10" s="226"/>
      <c r="G10" s="226"/>
      <c r="H10" s="226"/>
    </row>
    <row r="11" spans="1:8" ht="15" customHeight="1">
      <c r="A11" s="841" t="s">
        <v>138</v>
      </c>
      <c r="B11" s="841"/>
      <c r="C11" s="841"/>
      <c r="D11" s="841"/>
      <c r="E11" s="841"/>
      <c r="F11" s="841"/>
      <c r="G11" s="841"/>
      <c r="H11" s="841"/>
    </row>
    <row r="12" spans="1:8" ht="17.850000000000001" customHeight="1">
      <c r="A12" s="832" t="s">
        <v>2916</v>
      </c>
      <c r="B12" s="832"/>
      <c r="C12" s="832"/>
      <c r="D12" s="832"/>
      <c r="E12" s="832"/>
      <c r="F12" s="832"/>
      <c r="G12" s="832"/>
      <c r="H12" s="832"/>
    </row>
    <row r="13" spans="1:8" ht="17.850000000000001" customHeight="1">
      <c r="A13" s="834" t="s">
        <v>277</v>
      </c>
      <c r="B13" s="835"/>
      <c r="C13" s="835"/>
      <c r="D13" s="835"/>
      <c r="E13" s="835" t="s">
        <v>139</v>
      </c>
      <c r="F13" s="835"/>
      <c r="G13" s="835"/>
      <c r="H13" s="836"/>
    </row>
    <row r="14" spans="1:8" ht="17.850000000000001" customHeight="1">
      <c r="A14" s="834" t="s">
        <v>332</v>
      </c>
      <c r="B14" s="835"/>
      <c r="C14" s="835"/>
      <c r="D14" s="835"/>
      <c r="E14" s="835" t="s">
        <v>333</v>
      </c>
      <c r="F14" s="835"/>
      <c r="G14" s="835"/>
      <c r="H14" s="836"/>
    </row>
    <row r="15" spans="1:8" ht="17.850000000000001" customHeight="1">
      <c r="A15" s="834" t="s">
        <v>334</v>
      </c>
      <c r="B15" s="835"/>
      <c r="C15" s="835"/>
      <c r="D15" s="835"/>
      <c r="E15" s="843" t="s">
        <v>2023</v>
      </c>
      <c r="F15" s="843"/>
      <c r="G15" s="843"/>
      <c r="H15" s="844"/>
    </row>
    <row r="16" spans="1:8" ht="17.850000000000001" customHeight="1">
      <c r="A16" s="834" t="s">
        <v>282</v>
      </c>
      <c r="B16" s="835"/>
      <c r="C16" s="835"/>
      <c r="D16" s="835"/>
      <c r="E16" s="835" t="s">
        <v>283</v>
      </c>
      <c r="F16" s="835"/>
      <c r="G16" s="835"/>
      <c r="H16" s="836"/>
    </row>
    <row r="17" spans="1:8" ht="10.35" customHeight="1">
      <c r="A17" s="226"/>
      <c r="B17" s="226"/>
      <c r="C17" s="226"/>
      <c r="D17" s="226"/>
      <c r="E17" s="226"/>
      <c r="F17" s="226"/>
      <c r="G17" s="226"/>
      <c r="H17" s="226"/>
    </row>
    <row r="18" spans="1:8" ht="15" customHeight="1">
      <c r="A18" s="841" t="s">
        <v>336</v>
      </c>
      <c r="B18" s="841"/>
      <c r="C18" s="841"/>
      <c r="D18" s="841"/>
      <c r="E18" s="841"/>
      <c r="F18" s="841"/>
      <c r="G18" s="841"/>
      <c r="H18" s="841"/>
    </row>
    <row r="19" spans="1:8" ht="39" customHeight="1">
      <c r="A19" s="846" t="s">
        <v>337</v>
      </c>
      <c r="B19" s="846"/>
      <c r="C19" s="847" t="s">
        <v>625</v>
      </c>
      <c r="D19" s="846"/>
      <c r="E19" s="846"/>
      <c r="F19" s="846"/>
      <c r="G19" s="846"/>
      <c r="H19" s="846"/>
    </row>
    <row r="20" spans="1:8" ht="10.35" customHeight="1">
      <c r="A20" s="226"/>
      <c r="B20" s="226"/>
      <c r="C20" s="226"/>
      <c r="D20" s="226"/>
      <c r="E20" s="226"/>
      <c r="F20" s="226"/>
      <c r="G20" s="226"/>
      <c r="H20" s="226"/>
    </row>
    <row r="21" spans="1:8" ht="15" customHeight="1">
      <c r="A21" s="848" t="s">
        <v>339</v>
      </c>
      <c r="B21" s="848"/>
      <c r="C21" s="848"/>
      <c r="D21" s="848"/>
      <c r="E21" s="226"/>
      <c r="F21" s="226"/>
      <c r="G21" s="226"/>
      <c r="H21" s="226"/>
    </row>
    <row r="22" spans="1:8">
      <c r="A22" s="849" t="s">
        <v>141</v>
      </c>
      <c r="B22" s="850" t="s">
        <v>142</v>
      </c>
      <c r="C22" s="850"/>
      <c r="D22" s="850"/>
      <c r="E22" s="850"/>
      <c r="F22" s="850"/>
      <c r="G22" s="850" t="s">
        <v>340</v>
      </c>
      <c r="H22" s="851"/>
    </row>
    <row r="23" spans="1:8" ht="39" customHeight="1">
      <c r="A23" s="849"/>
      <c r="B23" s="850"/>
      <c r="C23" s="850"/>
      <c r="D23" s="850"/>
      <c r="E23" s="850"/>
      <c r="F23" s="850"/>
      <c r="G23" s="490" t="s">
        <v>341</v>
      </c>
      <c r="H23" s="491" t="s">
        <v>145</v>
      </c>
    </row>
    <row r="24" spans="1:8" ht="17.850000000000001" customHeight="1">
      <c r="A24" s="849" t="s">
        <v>146</v>
      </c>
      <c r="B24" s="850"/>
      <c r="C24" s="850"/>
      <c r="D24" s="850"/>
      <c r="E24" s="850"/>
      <c r="F24" s="850"/>
      <c r="G24" s="850"/>
      <c r="H24" s="851"/>
    </row>
    <row r="25" spans="1:8" ht="65.25" customHeight="1">
      <c r="A25" s="489" t="s">
        <v>2024</v>
      </c>
      <c r="B25" s="845" t="s">
        <v>2042</v>
      </c>
      <c r="C25" s="845"/>
      <c r="D25" s="845"/>
      <c r="E25" s="845"/>
      <c r="F25" s="845"/>
      <c r="G25" s="490" t="s">
        <v>2025</v>
      </c>
      <c r="H25" s="491" t="s">
        <v>150</v>
      </c>
    </row>
    <row r="26" spans="1:8" ht="17.850000000000001" customHeight="1">
      <c r="A26" s="849" t="s">
        <v>255</v>
      </c>
      <c r="B26" s="850"/>
      <c r="C26" s="850"/>
      <c r="D26" s="850"/>
      <c r="E26" s="850"/>
      <c r="F26" s="850"/>
      <c r="G26" s="850"/>
      <c r="H26" s="851"/>
    </row>
    <row r="27" spans="1:8" ht="33.9" customHeight="1">
      <c r="A27" s="489" t="s">
        <v>2026</v>
      </c>
      <c r="B27" s="845" t="s">
        <v>2027</v>
      </c>
      <c r="C27" s="845"/>
      <c r="D27" s="845"/>
      <c r="E27" s="845"/>
      <c r="F27" s="845"/>
      <c r="G27" s="490" t="s">
        <v>2028</v>
      </c>
      <c r="H27" s="491" t="s">
        <v>150</v>
      </c>
    </row>
    <row r="28" spans="1:8" ht="17.850000000000001" customHeight="1">
      <c r="A28" s="849" t="s">
        <v>352</v>
      </c>
      <c r="B28" s="850"/>
      <c r="C28" s="850"/>
      <c r="D28" s="850"/>
      <c r="E28" s="850"/>
      <c r="F28" s="850"/>
      <c r="G28" s="850"/>
      <c r="H28" s="851"/>
    </row>
    <row r="29" spans="1:8" ht="35.1" customHeight="1">
      <c r="A29" s="489" t="s">
        <v>2029</v>
      </c>
      <c r="B29" s="845" t="s">
        <v>2030</v>
      </c>
      <c r="C29" s="845"/>
      <c r="D29" s="845"/>
      <c r="E29" s="845"/>
      <c r="F29" s="845"/>
      <c r="G29" s="490" t="s">
        <v>233</v>
      </c>
      <c r="H29" s="258" t="s">
        <v>150</v>
      </c>
    </row>
    <row r="30" spans="1:8" ht="10.35" customHeight="1">
      <c r="A30" s="226"/>
      <c r="B30" s="226"/>
      <c r="C30" s="226"/>
      <c r="D30" s="226"/>
      <c r="E30" s="226"/>
      <c r="F30" s="226"/>
      <c r="G30" s="226"/>
      <c r="H30" s="226"/>
    </row>
    <row r="31" spans="1:8" ht="15" customHeight="1">
      <c r="A31" s="260" t="s">
        <v>355</v>
      </c>
      <c r="B31" s="226"/>
      <c r="C31" s="226"/>
      <c r="D31" s="226"/>
      <c r="E31" s="226"/>
      <c r="F31" s="226"/>
      <c r="G31" s="226"/>
      <c r="H31" s="226"/>
    </row>
    <row r="32" spans="1:8" s="257" customFormat="1" ht="17.850000000000001" customHeight="1">
      <c r="A32" s="854" t="s">
        <v>356</v>
      </c>
      <c r="B32" s="854"/>
      <c r="C32" s="854"/>
      <c r="D32" s="854"/>
      <c r="E32" s="854"/>
      <c r="F32" s="854"/>
      <c r="G32" s="259">
        <v>15</v>
      </c>
      <c r="H32" s="487" t="s">
        <v>357</v>
      </c>
    </row>
    <row r="33" spans="1:8" ht="54" customHeight="1">
      <c r="A33" s="1054" t="s">
        <v>358</v>
      </c>
      <c r="B33" s="845" t="s">
        <v>2031</v>
      </c>
      <c r="C33" s="845"/>
      <c r="D33" s="845"/>
      <c r="E33" s="845"/>
      <c r="F33" s="845"/>
      <c r="G33" s="845"/>
      <c r="H33" s="847"/>
    </row>
    <row r="34" spans="1:8" ht="60.75" customHeight="1">
      <c r="A34" s="1055"/>
      <c r="B34" s="845" t="s">
        <v>2032</v>
      </c>
      <c r="C34" s="845"/>
      <c r="D34" s="845"/>
      <c r="E34" s="845"/>
      <c r="F34" s="845"/>
      <c r="G34" s="845"/>
      <c r="H34" s="847"/>
    </row>
    <row r="35" spans="1:8" ht="23.4" customHeight="1">
      <c r="A35" s="853" t="s">
        <v>366</v>
      </c>
      <c r="B35" s="839"/>
      <c r="C35" s="839"/>
      <c r="D35" s="839" t="s">
        <v>2033</v>
      </c>
      <c r="E35" s="839"/>
      <c r="F35" s="839"/>
      <c r="G35" s="839"/>
      <c r="H35" s="840"/>
    </row>
    <row r="36" spans="1:8" ht="40.5" customHeight="1">
      <c r="A36" s="859" t="s">
        <v>367</v>
      </c>
      <c r="B36" s="837"/>
      <c r="C36" s="837"/>
      <c r="D36" s="837" t="s">
        <v>1231</v>
      </c>
      <c r="E36" s="837"/>
      <c r="F36" s="837"/>
      <c r="G36" s="837"/>
      <c r="H36" s="838"/>
    </row>
    <row r="37" spans="1:8" s="257" customFormat="1" ht="17.850000000000001" customHeight="1">
      <c r="A37" s="854" t="s">
        <v>613</v>
      </c>
      <c r="B37" s="854"/>
      <c r="C37" s="854"/>
      <c r="D37" s="854"/>
      <c r="E37" s="854"/>
      <c r="F37" s="854"/>
      <c r="G37" s="259">
        <v>30</v>
      </c>
      <c r="H37" s="487" t="s">
        <v>357</v>
      </c>
    </row>
    <row r="38" spans="1:8" ht="84.75" customHeight="1">
      <c r="A38" s="488" t="s">
        <v>358</v>
      </c>
      <c r="B38" s="1056" t="s">
        <v>2034</v>
      </c>
      <c r="C38" s="1056"/>
      <c r="D38" s="1056"/>
      <c r="E38" s="1056"/>
      <c r="F38" s="1056"/>
      <c r="G38" s="1056"/>
      <c r="H38" s="861"/>
    </row>
    <row r="39" spans="1:8" ht="27" customHeight="1">
      <c r="A39" s="853" t="s">
        <v>366</v>
      </c>
      <c r="B39" s="839"/>
      <c r="C39" s="839"/>
      <c r="D39" s="839" t="s">
        <v>2035</v>
      </c>
      <c r="E39" s="839"/>
      <c r="F39" s="839"/>
      <c r="G39" s="839"/>
      <c r="H39" s="840"/>
    </row>
    <row r="40" spans="1:8" ht="32.25" customHeight="1">
      <c r="A40" s="859" t="s">
        <v>367</v>
      </c>
      <c r="B40" s="837"/>
      <c r="C40" s="837"/>
      <c r="D40" s="837" t="s">
        <v>2036</v>
      </c>
      <c r="E40" s="837"/>
      <c r="F40" s="837"/>
      <c r="G40" s="837"/>
      <c r="H40" s="838"/>
    </row>
    <row r="41" spans="1:8" ht="10.35" customHeight="1">
      <c r="A41" s="226"/>
      <c r="B41" s="226"/>
      <c r="C41" s="226"/>
      <c r="D41" s="226"/>
      <c r="E41" s="226"/>
      <c r="F41" s="226"/>
      <c r="G41" s="226"/>
      <c r="H41" s="226"/>
    </row>
    <row r="42" spans="1:8" ht="15" customHeight="1">
      <c r="A42" s="260" t="s">
        <v>369</v>
      </c>
      <c r="B42" s="226"/>
      <c r="C42" s="226"/>
      <c r="D42" s="226"/>
      <c r="E42" s="226"/>
      <c r="F42" s="226"/>
      <c r="G42" s="226"/>
      <c r="H42" s="226"/>
    </row>
    <row r="43" spans="1:8" ht="43.5" customHeight="1">
      <c r="A43" s="863" t="s">
        <v>370</v>
      </c>
      <c r="B43" s="834"/>
      <c r="C43" s="845" t="s">
        <v>2037</v>
      </c>
      <c r="D43" s="845"/>
      <c r="E43" s="845"/>
      <c r="F43" s="845"/>
      <c r="G43" s="845"/>
      <c r="H43" s="847"/>
    </row>
    <row r="44" spans="1:8" ht="42" customHeight="1">
      <c r="A44" s="863"/>
      <c r="B44" s="834"/>
      <c r="C44" s="845" t="s">
        <v>2038</v>
      </c>
      <c r="D44" s="845"/>
      <c r="E44" s="845"/>
      <c r="F44" s="845"/>
      <c r="G44" s="845"/>
      <c r="H44" s="847"/>
    </row>
    <row r="45" spans="1:8" ht="39" customHeight="1">
      <c r="A45" s="863"/>
      <c r="B45" s="834"/>
      <c r="C45" s="845" t="s">
        <v>2039</v>
      </c>
      <c r="D45" s="845"/>
      <c r="E45" s="845"/>
      <c r="F45" s="845"/>
      <c r="G45" s="845"/>
      <c r="H45" s="847"/>
    </row>
    <row r="46" spans="1:8" ht="59.25" customHeight="1">
      <c r="A46" s="860" t="s">
        <v>373</v>
      </c>
      <c r="B46" s="1057"/>
      <c r="C46" s="845" t="s">
        <v>2040</v>
      </c>
      <c r="D46" s="845"/>
      <c r="E46" s="845"/>
      <c r="F46" s="845"/>
      <c r="G46" s="845"/>
      <c r="H46" s="847"/>
    </row>
    <row r="47" spans="1:8" ht="39.6" customHeight="1">
      <c r="A47" s="833"/>
      <c r="B47" s="1059"/>
      <c r="C47" s="845" t="s">
        <v>2041</v>
      </c>
      <c r="D47" s="845"/>
      <c r="E47" s="845"/>
      <c r="F47" s="845"/>
      <c r="G47" s="845"/>
      <c r="H47" s="847"/>
    </row>
    <row r="48" spans="1:8" ht="10.35" customHeight="1">
      <c r="A48" s="226"/>
      <c r="B48" s="226"/>
      <c r="C48" s="226"/>
      <c r="D48" s="226"/>
      <c r="E48" s="226"/>
      <c r="F48" s="226"/>
      <c r="G48" s="226"/>
      <c r="H48" s="226"/>
    </row>
    <row r="49" spans="1:8" ht="15" customHeight="1">
      <c r="A49" s="260" t="s">
        <v>375</v>
      </c>
      <c r="B49" s="260"/>
      <c r="C49" s="260"/>
      <c r="D49" s="260"/>
      <c r="E49" s="260"/>
      <c r="F49" s="260"/>
      <c r="G49" s="226"/>
      <c r="H49" s="226"/>
    </row>
    <row r="50" spans="1:8" ht="16.2">
      <c r="A50" s="863" t="s">
        <v>376</v>
      </c>
      <c r="B50" s="863"/>
      <c r="C50" s="863"/>
      <c r="D50" s="863"/>
      <c r="E50" s="863"/>
      <c r="F50" s="863"/>
      <c r="G50" s="261">
        <v>3.5</v>
      </c>
      <c r="H50" s="262" t="s">
        <v>582</v>
      </c>
    </row>
    <row r="51" spans="1:8" ht="16.2">
      <c r="A51" s="863" t="s">
        <v>378</v>
      </c>
      <c r="B51" s="863"/>
      <c r="C51" s="863"/>
      <c r="D51" s="863"/>
      <c r="E51" s="863"/>
      <c r="F51" s="863"/>
      <c r="G51" s="261">
        <v>0.5</v>
      </c>
      <c r="H51" s="262" t="s">
        <v>582</v>
      </c>
    </row>
    <row r="52" spans="1:8">
      <c r="A52" s="462"/>
      <c r="B52" s="462"/>
      <c r="C52" s="462"/>
      <c r="D52" s="462"/>
      <c r="E52" s="462"/>
      <c r="F52" s="462"/>
      <c r="G52" s="263"/>
      <c r="H52" s="262"/>
    </row>
    <row r="53" spans="1:8">
      <c r="A53" s="864" t="s">
        <v>379</v>
      </c>
      <c r="B53" s="864"/>
      <c r="C53" s="864"/>
      <c r="D53" s="864"/>
      <c r="E53" s="864"/>
      <c r="F53" s="864"/>
      <c r="G53" s="264"/>
      <c r="H53" s="263"/>
    </row>
    <row r="54" spans="1:8" ht="17.850000000000001" customHeight="1">
      <c r="A54" s="846" t="s">
        <v>380</v>
      </c>
      <c r="B54" s="846"/>
      <c r="C54" s="846"/>
      <c r="D54" s="846"/>
      <c r="E54" s="262">
        <f>SUM(E55:E60)</f>
        <v>49</v>
      </c>
      <c r="F54" s="262" t="s">
        <v>357</v>
      </c>
      <c r="G54" s="265">
        <f>E54/25</f>
        <v>1.96</v>
      </c>
      <c r="H54" s="262" t="s">
        <v>582</v>
      </c>
    </row>
    <row r="55" spans="1:8" ht="17.850000000000001" customHeight="1">
      <c r="A55" s="226" t="s">
        <v>12</v>
      </c>
      <c r="B55" s="863" t="s">
        <v>14</v>
      </c>
      <c r="C55" s="863"/>
      <c r="D55" s="863"/>
      <c r="E55" s="262">
        <v>15</v>
      </c>
      <c r="F55" s="262" t="s">
        <v>357</v>
      </c>
      <c r="G55" s="304"/>
      <c r="H55" s="456"/>
    </row>
    <row r="56" spans="1:8" ht="17.850000000000001" customHeight="1">
      <c r="A56" s="226"/>
      <c r="B56" s="863" t="s">
        <v>381</v>
      </c>
      <c r="C56" s="863"/>
      <c r="D56" s="863"/>
      <c r="E56" s="262">
        <v>30</v>
      </c>
      <c r="F56" s="262" t="s">
        <v>357</v>
      </c>
      <c r="G56" s="304"/>
      <c r="H56" s="456"/>
    </row>
    <row r="57" spans="1:8" ht="17.850000000000001" customHeight="1">
      <c r="A57" s="226"/>
      <c r="B57" s="863" t="s">
        <v>382</v>
      </c>
      <c r="C57" s="863"/>
      <c r="D57" s="863"/>
      <c r="E57" s="262">
        <v>2</v>
      </c>
      <c r="F57" s="262" t="s">
        <v>357</v>
      </c>
      <c r="G57" s="304"/>
      <c r="H57" s="456"/>
    </row>
    <row r="58" spans="1:8" ht="17.850000000000001" customHeight="1">
      <c r="A58" s="226"/>
      <c r="B58" s="863" t="s">
        <v>383</v>
      </c>
      <c r="C58" s="863"/>
      <c r="D58" s="863"/>
      <c r="E58" s="262">
        <v>0</v>
      </c>
      <c r="F58" s="262" t="s">
        <v>357</v>
      </c>
      <c r="G58" s="304"/>
      <c r="H58" s="456"/>
    </row>
    <row r="59" spans="1:8" ht="17.850000000000001" customHeight="1">
      <c r="A59" s="226"/>
      <c r="B59" s="863" t="s">
        <v>384</v>
      </c>
      <c r="C59" s="863"/>
      <c r="D59" s="863"/>
      <c r="E59" s="262">
        <v>0</v>
      </c>
      <c r="F59" s="262" t="s">
        <v>357</v>
      </c>
      <c r="G59" s="304"/>
      <c r="H59" s="456"/>
    </row>
    <row r="60" spans="1:8" ht="17.850000000000001" customHeight="1">
      <c r="A60" s="226"/>
      <c r="B60" s="863" t="s">
        <v>385</v>
      </c>
      <c r="C60" s="863"/>
      <c r="D60" s="863"/>
      <c r="E60" s="262">
        <v>2</v>
      </c>
      <c r="F60" s="262" t="s">
        <v>357</v>
      </c>
      <c r="G60" s="304"/>
      <c r="H60" s="456"/>
    </row>
    <row r="61" spans="1:8" ht="31.35" customHeight="1">
      <c r="A61" s="846" t="s">
        <v>386</v>
      </c>
      <c r="B61" s="846"/>
      <c r="C61" s="846"/>
      <c r="D61" s="846"/>
      <c r="E61" s="262">
        <v>0</v>
      </c>
      <c r="F61" s="262" t="s">
        <v>357</v>
      </c>
      <c r="G61" s="265">
        <v>0</v>
      </c>
      <c r="H61" s="262" t="s">
        <v>582</v>
      </c>
    </row>
    <row r="62" spans="1:8" ht="17.850000000000001" customHeight="1">
      <c r="A62" s="863" t="s">
        <v>387</v>
      </c>
      <c r="B62" s="863"/>
      <c r="C62" s="863"/>
      <c r="D62" s="863"/>
      <c r="E62" s="262">
        <f>G62*25</f>
        <v>51</v>
      </c>
      <c r="F62" s="262" t="s">
        <v>357</v>
      </c>
      <c r="G62" s="265">
        <f>D6-G61-G54</f>
        <v>2.04</v>
      </c>
      <c r="H62" s="262" t="s">
        <v>582</v>
      </c>
    </row>
  </sheetData>
  <mergeCells count="66">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B25:F25"/>
    <mergeCell ref="A16:D16"/>
    <mergeCell ref="E16:H16"/>
    <mergeCell ref="A18:H18"/>
    <mergeCell ref="A19:B19"/>
    <mergeCell ref="C19:H19"/>
    <mergeCell ref="A21:D21"/>
    <mergeCell ref="A22:A23"/>
    <mergeCell ref="B22:F23"/>
    <mergeCell ref="G22:H22"/>
    <mergeCell ref="A24:H24"/>
    <mergeCell ref="B38:H38"/>
    <mergeCell ref="A26:H26"/>
    <mergeCell ref="B27:F27"/>
    <mergeCell ref="A28:H28"/>
    <mergeCell ref="B29:F29"/>
    <mergeCell ref="A32:F32"/>
    <mergeCell ref="A33:A34"/>
    <mergeCell ref="B33:H33"/>
    <mergeCell ref="B34:H34"/>
    <mergeCell ref="A35:C35"/>
    <mergeCell ref="D35:H35"/>
    <mergeCell ref="A36:C36"/>
    <mergeCell ref="D36:H36"/>
    <mergeCell ref="A37:F37"/>
    <mergeCell ref="A39:C39"/>
    <mergeCell ref="D39:H39"/>
    <mergeCell ref="A40:C40"/>
    <mergeCell ref="D40:H40"/>
    <mergeCell ref="A43:B45"/>
    <mergeCell ref="C43:H43"/>
    <mergeCell ref="C44:H44"/>
    <mergeCell ref="C45:H45"/>
    <mergeCell ref="A62:D62"/>
    <mergeCell ref="B59:D59"/>
    <mergeCell ref="C47:H47"/>
    <mergeCell ref="A50:F50"/>
    <mergeCell ref="A51:F51"/>
    <mergeCell ref="B60:D60"/>
    <mergeCell ref="A61:D61"/>
    <mergeCell ref="B58:D58"/>
    <mergeCell ref="A53:F53"/>
    <mergeCell ref="A54:D54"/>
    <mergeCell ref="B55:D55"/>
    <mergeCell ref="B56:D56"/>
    <mergeCell ref="B57:D57"/>
    <mergeCell ref="A46:B47"/>
    <mergeCell ref="C46:H46"/>
  </mergeCells>
  <pageMargins left="0.25" right="0.25"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zoomScaleNormal="100" zoomScaleSheetLayoutView="106"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9" width="2.88671875" style="206" customWidth="1"/>
    <col min="10" max="16384" width="8.88671875" style="206"/>
  </cols>
  <sheetData>
    <row r="1" spans="1:9" ht="9.75" customHeight="1"/>
    <row r="2" spans="1:9" s="334" customFormat="1">
      <c r="A2" s="731" t="s">
        <v>326</v>
      </c>
      <c r="B2" s="731"/>
      <c r="C2" s="731"/>
      <c r="D2" s="731"/>
      <c r="E2" s="731"/>
      <c r="F2" s="731"/>
      <c r="G2" s="731"/>
      <c r="H2" s="731"/>
      <c r="I2" s="731"/>
    </row>
    <row r="3" spans="1:9" ht="9.75" customHeight="1"/>
    <row r="4" spans="1:9" ht="15" customHeight="1">
      <c r="A4" s="334" t="s">
        <v>327</v>
      </c>
    </row>
    <row r="5" spans="1:9" ht="17.25" customHeight="1">
      <c r="A5" s="332" t="s">
        <v>97</v>
      </c>
      <c r="B5" s="332"/>
      <c r="C5" s="332"/>
      <c r="D5" s="332"/>
      <c r="E5" s="332"/>
      <c r="F5" s="332"/>
      <c r="G5" s="332"/>
      <c r="H5" s="332"/>
    </row>
    <row r="6" spans="1:9" ht="17.399999999999999" customHeight="1">
      <c r="A6" s="780" t="s">
        <v>10</v>
      </c>
      <c r="B6" s="780"/>
      <c r="C6" s="780"/>
      <c r="D6" s="782">
        <v>4</v>
      </c>
      <c r="E6" s="807"/>
      <c r="F6" s="807"/>
      <c r="G6" s="807"/>
      <c r="H6" s="807"/>
    </row>
    <row r="7" spans="1:9" ht="17.399999999999999" customHeight="1">
      <c r="A7" s="780" t="s">
        <v>9</v>
      </c>
      <c r="B7" s="780"/>
      <c r="C7" s="780"/>
      <c r="D7" s="792" t="s">
        <v>1665</v>
      </c>
      <c r="E7" s="790"/>
      <c r="F7" s="790"/>
      <c r="G7" s="790"/>
      <c r="H7" s="790"/>
    </row>
    <row r="8" spans="1:9" ht="17.399999999999999" customHeight="1">
      <c r="A8" s="780" t="s">
        <v>13</v>
      </c>
      <c r="B8" s="780"/>
      <c r="C8" s="780"/>
      <c r="D8" s="782" t="s">
        <v>329</v>
      </c>
      <c r="E8" s="807"/>
      <c r="F8" s="807"/>
      <c r="G8" s="807"/>
      <c r="H8" s="807"/>
    </row>
    <row r="9" spans="1:9" ht="17.399999999999999" customHeight="1">
      <c r="A9" s="780" t="s">
        <v>330</v>
      </c>
      <c r="B9" s="780"/>
      <c r="C9" s="780"/>
      <c r="D9" s="786" t="s">
        <v>2043</v>
      </c>
      <c r="E9" s="786"/>
      <c r="F9" s="786"/>
      <c r="G9" s="786"/>
      <c r="H9" s="786"/>
    </row>
    <row r="10" spans="1:9" ht="9.75" customHeight="1">
      <c r="A10" s="453"/>
      <c r="B10" s="453"/>
      <c r="C10" s="453"/>
      <c r="D10" s="453"/>
      <c r="E10" s="453"/>
      <c r="F10" s="453"/>
      <c r="G10" s="453"/>
      <c r="H10" s="453"/>
    </row>
    <row r="11" spans="1:9" ht="15" customHeight="1">
      <c r="A11" s="740" t="s">
        <v>138</v>
      </c>
      <c r="B11" s="740"/>
      <c r="C11" s="740"/>
      <c r="D11" s="740"/>
      <c r="E11" s="740"/>
      <c r="F11" s="740"/>
      <c r="G11" s="740"/>
      <c r="H11" s="740"/>
    </row>
    <row r="12" spans="1:9" ht="17.25" customHeight="1">
      <c r="A12" s="732" t="s">
        <v>2916</v>
      </c>
      <c r="B12" s="732"/>
      <c r="C12" s="732"/>
      <c r="D12" s="732"/>
      <c r="E12" s="732"/>
      <c r="F12" s="732"/>
      <c r="G12" s="732"/>
      <c r="H12" s="732"/>
    </row>
    <row r="13" spans="1:9" ht="17.25" customHeight="1">
      <c r="A13" s="780" t="s">
        <v>277</v>
      </c>
      <c r="B13" s="780"/>
      <c r="C13" s="780"/>
      <c r="D13" s="780"/>
      <c r="E13" s="782" t="s">
        <v>139</v>
      </c>
      <c r="F13" s="782"/>
      <c r="G13" s="782"/>
      <c r="H13" s="782"/>
    </row>
    <row r="14" spans="1:9" ht="17.25" customHeight="1">
      <c r="A14" s="780" t="s">
        <v>332</v>
      </c>
      <c r="B14" s="780"/>
      <c r="C14" s="780"/>
      <c r="D14" s="780"/>
      <c r="E14" s="782" t="s">
        <v>333</v>
      </c>
      <c r="F14" s="782"/>
      <c r="G14" s="782"/>
      <c r="H14" s="782"/>
    </row>
    <row r="15" spans="1:9" ht="17.25" customHeight="1">
      <c r="A15" s="780" t="s">
        <v>334</v>
      </c>
      <c r="B15" s="780"/>
      <c r="C15" s="780"/>
      <c r="D15" s="780"/>
      <c r="E15" s="789" t="s">
        <v>1989</v>
      </c>
      <c r="F15" s="789"/>
      <c r="G15" s="789"/>
      <c r="H15" s="789"/>
    </row>
    <row r="16" spans="1:9" ht="17.25" customHeight="1">
      <c r="A16" s="780" t="s">
        <v>282</v>
      </c>
      <c r="B16" s="780"/>
      <c r="C16" s="780"/>
      <c r="D16" s="780"/>
      <c r="E16" s="782" t="s">
        <v>283</v>
      </c>
      <c r="F16" s="782"/>
      <c r="G16" s="782"/>
      <c r="H16" s="782"/>
    </row>
    <row r="17" spans="1:9" ht="9.75" customHeight="1">
      <c r="A17" s="453"/>
      <c r="B17" s="453"/>
      <c r="C17" s="453"/>
      <c r="D17" s="453"/>
      <c r="E17" s="453"/>
      <c r="F17" s="453"/>
      <c r="G17" s="453"/>
      <c r="H17" s="453"/>
    </row>
    <row r="18" spans="1:9" ht="15" customHeight="1">
      <c r="A18" s="740" t="s">
        <v>336</v>
      </c>
      <c r="B18" s="740"/>
      <c r="C18" s="740"/>
      <c r="D18" s="740"/>
      <c r="E18" s="740"/>
      <c r="F18" s="740"/>
      <c r="G18" s="740"/>
      <c r="H18" s="740"/>
    </row>
    <row r="19" spans="1:9" ht="53.25" customHeight="1">
      <c r="A19" s="790" t="s">
        <v>337</v>
      </c>
      <c r="B19" s="790"/>
      <c r="C19" s="792" t="s">
        <v>2044</v>
      </c>
      <c r="D19" s="790"/>
      <c r="E19" s="790"/>
      <c r="F19" s="790"/>
      <c r="G19" s="790"/>
      <c r="H19" s="790"/>
      <c r="I19" s="217"/>
    </row>
    <row r="20" spans="1:9" ht="9.75" customHeight="1">
      <c r="A20" s="453"/>
      <c r="B20" s="453"/>
      <c r="C20" s="453"/>
      <c r="D20" s="453"/>
      <c r="E20" s="453"/>
      <c r="F20" s="453"/>
      <c r="G20" s="453"/>
      <c r="H20" s="453"/>
    </row>
    <row r="21" spans="1:9" ht="15" customHeight="1">
      <c r="A21" s="747" t="s">
        <v>339</v>
      </c>
      <c r="B21" s="747"/>
      <c r="C21" s="747"/>
      <c r="D21" s="747"/>
      <c r="E21" s="453"/>
      <c r="F21" s="453"/>
      <c r="G21" s="453"/>
      <c r="H21" s="453"/>
    </row>
    <row r="22" spans="1:9" ht="16.5" customHeight="1">
      <c r="A22" s="751" t="s">
        <v>141</v>
      </c>
      <c r="B22" s="794" t="s">
        <v>142</v>
      </c>
      <c r="C22" s="794"/>
      <c r="D22" s="794"/>
      <c r="E22" s="794"/>
      <c r="F22" s="794"/>
      <c r="G22" s="752" t="s">
        <v>340</v>
      </c>
      <c r="H22" s="752"/>
    </row>
    <row r="23" spans="1:9" ht="27" customHeight="1">
      <c r="A23" s="751"/>
      <c r="B23" s="794"/>
      <c r="C23" s="794"/>
      <c r="D23" s="794"/>
      <c r="E23" s="794"/>
      <c r="F23" s="794"/>
      <c r="G23" s="468" t="s">
        <v>341</v>
      </c>
      <c r="H23" s="469" t="s">
        <v>145</v>
      </c>
    </row>
    <row r="24" spans="1:9" ht="17.25" customHeight="1">
      <c r="A24" s="955" t="s">
        <v>146</v>
      </c>
      <c r="B24" s="955"/>
      <c r="C24" s="955"/>
      <c r="D24" s="955"/>
      <c r="E24" s="955"/>
      <c r="F24" s="955"/>
      <c r="G24" s="955"/>
      <c r="H24" s="955"/>
    </row>
    <row r="25" spans="1:9" ht="38.25" customHeight="1">
      <c r="A25" s="467" t="s">
        <v>2045</v>
      </c>
      <c r="B25" s="791" t="s">
        <v>2046</v>
      </c>
      <c r="C25" s="791"/>
      <c r="D25" s="791"/>
      <c r="E25" s="791"/>
      <c r="F25" s="791"/>
      <c r="G25" s="294" t="s">
        <v>157</v>
      </c>
      <c r="H25" s="406" t="s">
        <v>150</v>
      </c>
    </row>
    <row r="26" spans="1:9" ht="44.25" customHeight="1">
      <c r="A26" s="467" t="s">
        <v>2047</v>
      </c>
      <c r="B26" s="791" t="s">
        <v>2048</v>
      </c>
      <c r="C26" s="791"/>
      <c r="D26" s="791"/>
      <c r="E26" s="791"/>
      <c r="F26" s="791"/>
      <c r="G26" s="294" t="s">
        <v>159</v>
      </c>
      <c r="H26" s="406" t="s">
        <v>154</v>
      </c>
    </row>
    <row r="27" spans="1:9" ht="17.25" customHeight="1">
      <c r="A27" s="955" t="s">
        <v>255</v>
      </c>
      <c r="B27" s="955"/>
      <c r="C27" s="955"/>
      <c r="D27" s="955"/>
      <c r="E27" s="955"/>
      <c r="F27" s="955"/>
      <c r="G27" s="955"/>
      <c r="H27" s="955"/>
    </row>
    <row r="28" spans="1:9" ht="40.5" customHeight="1">
      <c r="A28" s="467" t="s">
        <v>2049</v>
      </c>
      <c r="B28" s="791" t="s">
        <v>2050</v>
      </c>
      <c r="C28" s="791"/>
      <c r="D28" s="791"/>
      <c r="E28" s="791"/>
      <c r="F28" s="791"/>
      <c r="G28" s="294" t="s">
        <v>194</v>
      </c>
      <c r="H28" s="406" t="s">
        <v>154</v>
      </c>
    </row>
    <row r="29" spans="1:9" ht="40.5" customHeight="1">
      <c r="A29" s="467" t="s">
        <v>2051</v>
      </c>
      <c r="B29" s="791" t="s">
        <v>2052</v>
      </c>
      <c r="C29" s="791"/>
      <c r="D29" s="791"/>
      <c r="E29" s="791"/>
      <c r="F29" s="791"/>
      <c r="G29" s="294" t="s">
        <v>209</v>
      </c>
      <c r="H29" s="406" t="s">
        <v>150</v>
      </c>
    </row>
    <row r="30" spans="1:9" ht="17.25" customHeight="1">
      <c r="A30" s="955" t="s">
        <v>352</v>
      </c>
      <c r="B30" s="955"/>
      <c r="C30" s="955"/>
      <c r="D30" s="955"/>
      <c r="E30" s="955"/>
      <c r="F30" s="955"/>
      <c r="G30" s="955"/>
      <c r="H30" s="955"/>
    </row>
    <row r="31" spans="1:9" ht="75.75" customHeight="1">
      <c r="A31" s="467" t="s">
        <v>2053</v>
      </c>
      <c r="B31" s="791" t="s">
        <v>2077</v>
      </c>
      <c r="C31" s="791"/>
      <c r="D31" s="791"/>
      <c r="E31" s="791"/>
      <c r="F31" s="791"/>
      <c r="G31" s="294" t="s">
        <v>242</v>
      </c>
      <c r="H31" s="406" t="s">
        <v>150</v>
      </c>
    </row>
    <row r="32" spans="1:9" ht="9.75" customHeight="1">
      <c r="A32" s="453"/>
      <c r="B32" s="453"/>
      <c r="C32" s="453"/>
      <c r="D32" s="453"/>
      <c r="E32" s="453"/>
      <c r="F32" s="453"/>
      <c r="G32" s="453"/>
      <c r="H32" s="453"/>
    </row>
    <row r="33" spans="1:11" ht="15" customHeight="1">
      <c r="A33" s="450" t="s">
        <v>355</v>
      </c>
      <c r="B33" s="453"/>
      <c r="C33" s="453"/>
      <c r="D33" s="453"/>
      <c r="E33" s="453"/>
      <c r="F33" s="453"/>
      <c r="G33" s="453"/>
      <c r="H33" s="453"/>
    </row>
    <row r="34" spans="1:11" ht="17.25" customHeight="1">
      <c r="A34" s="795" t="s">
        <v>356</v>
      </c>
      <c r="B34" s="1122"/>
      <c r="C34" s="1122"/>
      <c r="D34" s="1122"/>
      <c r="E34" s="1122"/>
      <c r="F34" s="1122"/>
      <c r="G34" s="400">
        <v>20</v>
      </c>
      <c r="H34" s="407" t="s">
        <v>357</v>
      </c>
      <c r="I34" s="334"/>
      <c r="J34" s="334"/>
      <c r="K34" s="334"/>
    </row>
    <row r="35" spans="1:11" ht="20.100000000000001" customHeight="1">
      <c r="A35" s="801" t="s">
        <v>358</v>
      </c>
      <c r="B35" s="815" t="s">
        <v>2054</v>
      </c>
      <c r="C35" s="808"/>
      <c r="D35" s="808"/>
      <c r="E35" s="808"/>
      <c r="F35" s="808"/>
      <c r="G35" s="808"/>
      <c r="H35" s="808"/>
    </row>
    <row r="36" spans="1:11" ht="20.100000000000001" customHeight="1">
      <c r="A36" s="801"/>
      <c r="B36" s="771" t="s">
        <v>2055</v>
      </c>
      <c r="C36" s="766"/>
      <c r="D36" s="766"/>
      <c r="E36" s="766"/>
      <c r="F36" s="766"/>
      <c r="G36" s="766"/>
      <c r="H36" s="766"/>
    </row>
    <row r="37" spans="1:11" ht="20.100000000000001" customHeight="1">
      <c r="A37" s="801"/>
      <c r="B37" s="771" t="s">
        <v>2056</v>
      </c>
      <c r="C37" s="766"/>
      <c r="D37" s="766"/>
      <c r="E37" s="766"/>
      <c r="F37" s="766"/>
      <c r="G37" s="766"/>
      <c r="H37" s="766"/>
    </row>
    <row r="38" spans="1:11" ht="20.100000000000001" customHeight="1">
      <c r="A38" s="801"/>
      <c r="B38" s="771" t="s">
        <v>2057</v>
      </c>
      <c r="C38" s="766"/>
      <c r="D38" s="766"/>
      <c r="E38" s="766"/>
      <c r="F38" s="766"/>
      <c r="G38" s="766"/>
      <c r="H38" s="766"/>
    </row>
    <row r="39" spans="1:11" ht="20.100000000000001" customHeight="1">
      <c r="A39" s="801"/>
      <c r="B39" s="771" t="s">
        <v>2058</v>
      </c>
      <c r="C39" s="766"/>
      <c r="D39" s="766"/>
      <c r="E39" s="766"/>
      <c r="F39" s="766"/>
      <c r="G39" s="766"/>
      <c r="H39" s="766"/>
    </row>
    <row r="40" spans="1:11" ht="20.100000000000001" customHeight="1">
      <c r="A40" s="801"/>
      <c r="B40" s="771" t="s">
        <v>2059</v>
      </c>
      <c r="C40" s="766"/>
      <c r="D40" s="766"/>
      <c r="E40" s="766"/>
      <c r="F40" s="766"/>
      <c r="G40" s="766"/>
      <c r="H40" s="766"/>
    </row>
    <row r="41" spans="1:11" ht="20.100000000000001" customHeight="1">
      <c r="A41" s="801"/>
      <c r="B41" s="771" t="s">
        <v>2060</v>
      </c>
      <c r="C41" s="766"/>
      <c r="D41" s="766"/>
      <c r="E41" s="766"/>
      <c r="F41" s="766"/>
      <c r="G41" s="766"/>
      <c r="H41" s="766"/>
    </row>
    <row r="42" spans="1:11" ht="20.100000000000001" customHeight="1">
      <c r="A42" s="801"/>
      <c r="B42" s="772" t="s">
        <v>2061</v>
      </c>
      <c r="C42" s="773"/>
      <c r="D42" s="773"/>
      <c r="E42" s="773"/>
      <c r="F42" s="773"/>
      <c r="G42" s="773"/>
      <c r="H42" s="773"/>
    </row>
    <row r="43" spans="1:11" s="334" customFormat="1" ht="24" customHeight="1">
      <c r="A43" s="797" t="s">
        <v>366</v>
      </c>
      <c r="B43" s="774"/>
      <c r="C43" s="774"/>
      <c r="D43" s="775" t="s">
        <v>2062</v>
      </c>
      <c r="E43" s="775"/>
      <c r="F43" s="775"/>
      <c r="G43" s="775"/>
      <c r="H43" s="775"/>
      <c r="I43" s="206"/>
      <c r="J43" s="206"/>
      <c r="K43" s="206"/>
    </row>
    <row r="44" spans="1:11" ht="41.1" customHeight="1">
      <c r="A44" s="798" t="s">
        <v>367</v>
      </c>
      <c r="B44" s="798"/>
      <c r="C44" s="798"/>
      <c r="D44" s="792" t="s">
        <v>2063</v>
      </c>
      <c r="E44" s="790"/>
      <c r="F44" s="790"/>
      <c r="G44" s="790"/>
      <c r="H44" s="790"/>
      <c r="I44" s="217"/>
    </row>
    <row r="45" spans="1:11" ht="17.25" customHeight="1">
      <c r="A45" s="795" t="s">
        <v>613</v>
      </c>
      <c r="B45" s="1122"/>
      <c r="C45" s="1122"/>
      <c r="D45" s="1122"/>
      <c r="E45" s="1122"/>
      <c r="F45" s="1122"/>
      <c r="G45" s="400">
        <v>25</v>
      </c>
      <c r="H45" s="407" t="s">
        <v>357</v>
      </c>
      <c r="I45" s="334"/>
      <c r="J45" s="334"/>
      <c r="K45" s="334"/>
    </row>
    <row r="46" spans="1:11" ht="20.100000000000001" customHeight="1">
      <c r="A46" s="801" t="s">
        <v>358</v>
      </c>
      <c r="B46" s="806" t="s">
        <v>2078</v>
      </c>
      <c r="C46" s="824"/>
      <c r="D46" s="824"/>
      <c r="E46" s="824"/>
      <c r="F46" s="824"/>
      <c r="G46" s="824"/>
      <c r="H46" s="824"/>
    </row>
    <row r="47" spans="1:11" ht="20.100000000000001" customHeight="1">
      <c r="A47" s="801"/>
      <c r="B47" s="771" t="s">
        <v>2064</v>
      </c>
      <c r="C47" s="766"/>
      <c r="D47" s="766"/>
      <c r="E47" s="766"/>
      <c r="F47" s="766"/>
      <c r="G47" s="766"/>
      <c r="H47" s="766"/>
    </row>
    <row r="48" spans="1:11" ht="20.100000000000001" customHeight="1">
      <c r="A48" s="801"/>
      <c r="B48" s="771" t="s">
        <v>2065</v>
      </c>
      <c r="C48" s="766"/>
      <c r="D48" s="766"/>
      <c r="E48" s="766"/>
      <c r="F48" s="766"/>
      <c r="G48" s="766"/>
      <c r="H48" s="766"/>
    </row>
    <row r="49" spans="1:11" ht="20.100000000000001" customHeight="1">
      <c r="A49" s="801"/>
      <c r="B49" s="771" t="s">
        <v>2066</v>
      </c>
      <c r="C49" s="766"/>
      <c r="D49" s="766"/>
      <c r="E49" s="766"/>
      <c r="F49" s="766"/>
      <c r="G49" s="766"/>
      <c r="H49" s="766"/>
    </row>
    <row r="50" spans="1:11" ht="20.100000000000001" customHeight="1">
      <c r="A50" s="801"/>
      <c r="B50" s="771" t="s">
        <v>2067</v>
      </c>
      <c r="C50" s="766"/>
      <c r="D50" s="766"/>
      <c r="E50" s="766"/>
      <c r="F50" s="766"/>
      <c r="G50" s="766"/>
      <c r="H50" s="766"/>
    </row>
    <row r="51" spans="1:11" ht="20.100000000000001" customHeight="1">
      <c r="A51" s="801"/>
      <c r="B51" s="771" t="s">
        <v>2068</v>
      </c>
      <c r="C51" s="766"/>
      <c r="D51" s="766"/>
      <c r="E51" s="766"/>
      <c r="F51" s="766"/>
      <c r="G51" s="766"/>
      <c r="H51" s="766"/>
    </row>
    <row r="52" spans="1:11" ht="20.100000000000001" customHeight="1">
      <c r="A52" s="801"/>
      <c r="B52" s="771" t="s">
        <v>2069</v>
      </c>
      <c r="C52" s="766"/>
      <c r="D52" s="766"/>
      <c r="E52" s="766"/>
      <c r="F52" s="766"/>
      <c r="G52" s="766"/>
      <c r="H52" s="766"/>
    </row>
    <row r="53" spans="1:11" ht="20.100000000000001" customHeight="1">
      <c r="A53" s="801"/>
      <c r="B53" s="771" t="s">
        <v>2070</v>
      </c>
      <c r="C53" s="766"/>
      <c r="D53" s="766"/>
      <c r="E53" s="766"/>
      <c r="F53" s="766"/>
      <c r="G53" s="766"/>
      <c r="H53" s="766"/>
    </row>
    <row r="54" spans="1:11" ht="20.100000000000001" customHeight="1">
      <c r="A54" s="801"/>
      <c r="B54" s="772" t="s">
        <v>2071</v>
      </c>
      <c r="C54" s="773"/>
      <c r="D54" s="773"/>
      <c r="E54" s="773"/>
      <c r="F54" s="773"/>
      <c r="G54" s="773"/>
      <c r="H54" s="773"/>
    </row>
    <row r="55" spans="1:11" ht="23.1" customHeight="1">
      <c r="A55" s="797" t="s">
        <v>366</v>
      </c>
      <c r="B55" s="774"/>
      <c r="C55" s="774"/>
      <c r="D55" s="776" t="s">
        <v>2072</v>
      </c>
      <c r="E55" s="776"/>
      <c r="F55" s="776"/>
      <c r="G55" s="776"/>
      <c r="H55" s="776"/>
    </row>
    <row r="56" spans="1:11" ht="41.4" customHeight="1">
      <c r="A56" s="798" t="s">
        <v>367</v>
      </c>
      <c r="B56" s="798"/>
      <c r="C56" s="798"/>
      <c r="D56" s="792" t="s">
        <v>2073</v>
      </c>
      <c r="E56" s="790"/>
      <c r="F56" s="790"/>
      <c r="G56" s="790"/>
      <c r="H56" s="790"/>
      <c r="I56" s="217"/>
    </row>
    <row r="57" spans="1:11" s="334" customFormat="1" ht="9.75" customHeight="1">
      <c r="A57" s="453"/>
      <c r="B57" s="453"/>
      <c r="C57" s="453"/>
      <c r="D57" s="453"/>
      <c r="E57" s="453"/>
      <c r="F57" s="453"/>
      <c r="G57" s="453"/>
      <c r="H57" s="453"/>
      <c r="I57" s="206"/>
      <c r="J57" s="206"/>
      <c r="K57" s="206"/>
    </row>
    <row r="58" spans="1:11" ht="15" customHeight="1">
      <c r="A58" s="450" t="s">
        <v>369</v>
      </c>
      <c r="B58" s="453"/>
      <c r="C58" s="453"/>
      <c r="D58" s="453"/>
      <c r="E58" s="453"/>
      <c r="F58" s="453"/>
      <c r="G58" s="453"/>
      <c r="H58" s="453"/>
    </row>
    <row r="59" spans="1:11" ht="40.5" customHeight="1">
      <c r="A59" s="780" t="s">
        <v>370</v>
      </c>
      <c r="B59" s="807"/>
      <c r="C59" s="806" t="s">
        <v>2074</v>
      </c>
      <c r="D59" s="824"/>
      <c r="E59" s="824"/>
      <c r="F59" s="824"/>
      <c r="G59" s="824"/>
      <c r="H59" s="824"/>
    </row>
    <row r="60" spans="1:11" ht="45" customHeight="1">
      <c r="A60" s="780"/>
      <c r="B60" s="807"/>
      <c r="C60" s="792" t="s">
        <v>2075</v>
      </c>
      <c r="D60" s="790"/>
      <c r="E60" s="790"/>
      <c r="F60" s="790"/>
      <c r="G60" s="790"/>
      <c r="H60" s="790"/>
    </row>
    <row r="61" spans="1:11" ht="27" customHeight="1">
      <c r="A61" s="780" t="s">
        <v>373</v>
      </c>
      <c r="B61" s="807"/>
      <c r="C61" s="772" t="s">
        <v>2076</v>
      </c>
      <c r="D61" s="773"/>
      <c r="E61" s="773"/>
      <c r="F61" s="773"/>
      <c r="G61" s="773"/>
      <c r="H61" s="773"/>
    </row>
    <row r="62" spans="1:11" ht="9.75" customHeight="1">
      <c r="A62" s="453"/>
      <c r="B62" s="453"/>
      <c r="C62" s="453"/>
      <c r="D62" s="453"/>
      <c r="E62" s="453"/>
      <c r="F62" s="453"/>
      <c r="G62" s="453"/>
      <c r="H62" s="453"/>
    </row>
    <row r="63" spans="1:11" ht="15" customHeight="1">
      <c r="A63" s="450" t="s">
        <v>375</v>
      </c>
      <c r="B63" s="450"/>
      <c r="C63" s="450"/>
      <c r="D63" s="450"/>
      <c r="E63" s="450"/>
      <c r="F63" s="450"/>
      <c r="G63" s="453"/>
      <c r="H63" s="453"/>
    </row>
    <row r="64" spans="1:11" ht="16.2">
      <c r="A64" s="807" t="s">
        <v>376</v>
      </c>
      <c r="B64" s="807"/>
      <c r="C64" s="807"/>
      <c r="D64" s="807"/>
      <c r="E64" s="807"/>
      <c r="F64" s="807"/>
      <c r="G64" s="251">
        <v>3.5</v>
      </c>
      <c r="H64" s="465" t="s">
        <v>435</v>
      </c>
    </row>
    <row r="65" spans="1:8" ht="16.2">
      <c r="A65" s="807" t="s">
        <v>378</v>
      </c>
      <c r="B65" s="807"/>
      <c r="C65" s="807"/>
      <c r="D65" s="807"/>
      <c r="E65" s="807"/>
      <c r="F65" s="807"/>
      <c r="G65" s="251">
        <v>0.5</v>
      </c>
      <c r="H65" s="465" t="s">
        <v>435</v>
      </c>
    </row>
    <row r="66" spans="1:8">
      <c r="A66" s="463"/>
      <c r="B66" s="463"/>
      <c r="C66" s="463"/>
      <c r="D66" s="463"/>
      <c r="E66" s="463"/>
      <c r="F66" s="463"/>
      <c r="G66" s="253"/>
      <c r="H66" s="465"/>
    </row>
    <row r="67" spans="1:8">
      <c r="A67" s="811" t="s">
        <v>379</v>
      </c>
      <c r="B67" s="811"/>
      <c r="C67" s="811"/>
      <c r="D67" s="811"/>
      <c r="E67" s="811"/>
      <c r="F67" s="811"/>
      <c r="G67" s="480"/>
      <c r="H67" s="253"/>
    </row>
    <row r="68" spans="1:8" ht="17.25" customHeight="1">
      <c r="A68" s="790" t="s">
        <v>380</v>
      </c>
      <c r="B68" s="790"/>
      <c r="C68" s="790"/>
      <c r="D68" s="790"/>
      <c r="E68" s="465">
        <f>SUM(E69:E74)</f>
        <v>50</v>
      </c>
      <c r="F68" s="465" t="s">
        <v>357</v>
      </c>
      <c r="G68" s="254">
        <f>E68/25</f>
        <v>2</v>
      </c>
      <c r="H68" s="465" t="s">
        <v>435</v>
      </c>
    </row>
    <row r="69" spans="1:8" ht="17.25" customHeight="1">
      <c r="A69" s="453" t="s">
        <v>12</v>
      </c>
      <c r="B69" s="807" t="s">
        <v>14</v>
      </c>
      <c r="C69" s="807"/>
      <c r="D69" s="807"/>
      <c r="E69" s="465">
        <f>G34</f>
        <v>20</v>
      </c>
      <c r="F69" s="465" t="s">
        <v>357</v>
      </c>
      <c r="G69" s="217"/>
      <c r="H69" s="218"/>
    </row>
    <row r="70" spans="1:8" ht="17.25" customHeight="1">
      <c r="A70" s="453"/>
      <c r="B70" s="807" t="s">
        <v>381</v>
      </c>
      <c r="C70" s="807"/>
      <c r="D70" s="807"/>
      <c r="E70" s="465">
        <f>G45</f>
        <v>25</v>
      </c>
      <c r="F70" s="465" t="s">
        <v>357</v>
      </c>
      <c r="G70" s="217"/>
      <c r="H70" s="218"/>
    </row>
    <row r="71" spans="1:8" ht="17.25" customHeight="1">
      <c r="A71" s="453"/>
      <c r="B71" s="807" t="s">
        <v>382</v>
      </c>
      <c r="C71" s="807"/>
      <c r="D71" s="807"/>
      <c r="E71" s="465">
        <v>2</v>
      </c>
      <c r="F71" s="465" t="s">
        <v>357</v>
      </c>
      <c r="G71" s="217"/>
      <c r="H71" s="218"/>
    </row>
    <row r="72" spans="1:8" ht="17.25" customHeight="1">
      <c r="A72" s="453"/>
      <c r="B72" s="807" t="s">
        <v>383</v>
      </c>
      <c r="C72" s="807"/>
      <c r="D72" s="807"/>
      <c r="E72" s="465">
        <v>0</v>
      </c>
      <c r="F72" s="465" t="s">
        <v>357</v>
      </c>
      <c r="G72" s="217"/>
      <c r="H72" s="218"/>
    </row>
    <row r="73" spans="1:8" ht="17.25" customHeight="1">
      <c r="A73" s="453"/>
      <c r="B73" s="807" t="s">
        <v>384</v>
      </c>
      <c r="C73" s="807"/>
      <c r="D73" s="807"/>
      <c r="E73" s="465">
        <v>0</v>
      </c>
      <c r="F73" s="465" t="s">
        <v>357</v>
      </c>
      <c r="G73" s="217"/>
      <c r="H73" s="218"/>
    </row>
    <row r="74" spans="1:8" ht="17.25" customHeight="1">
      <c r="A74" s="453"/>
      <c r="B74" s="807" t="s">
        <v>385</v>
      </c>
      <c r="C74" s="807"/>
      <c r="D74" s="807"/>
      <c r="E74" s="465">
        <v>3</v>
      </c>
      <c r="F74" s="465" t="s">
        <v>357</v>
      </c>
      <c r="G74" s="217"/>
      <c r="H74" s="218"/>
    </row>
    <row r="75" spans="1:8" ht="30.75" customHeight="1">
      <c r="A75" s="790" t="s">
        <v>386</v>
      </c>
      <c r="B75" s="790"/>
      <c r="C75" s="790"/>
      <c r="D75" s="790"/>
      <c r="E75" s="465">
        <v>0</v>
      </c>
      <c r="F75" s="465" t="s">
        <v>357</v>
      </c>
      <c r="G75" s="254">
        <f>E75/25</f>
        <v>0</v>
      </c>
      <c r="H75" s="465" t="s">
        <v>435</v>
      </c>
    </row>
    <row r="76" spans="1:8" ht="17.25" customHeight="1">
      <c r="A76" s="807" t="s">
        <v>387</v>
      </c>
      <c r="B76" s="807"/>
      <c r="C76" s="807"/>
      <c r="D76" s="807"/>
      <c r="E76" s="465">
        <f>G76*25</f>
        <v>50</v>
      </c>
      <c r="F76" s="465" t="s">
        <v>357</v>
      </c>
      <c r="G76" s="254">
        <f>D6-G75-G68</f>
        <v>2</v>
      </c>
      <c r="H76" s="465" t="s">
        <v>435</v>
      </c>
    </row>
    <row r="77" spans="1:8" ht="9.75" customHeight="1"/>
    <row r="81" spans="1:9">
      <c r="A81" s="730"/>
      <c r="B81" s="730"/>
      <c r="C81" s="730"/>
      <c r="D81" s="730"/>
      <c r="E81" s="730"/>
      <c r="F81" s="730"/>
      <c r="G81" s="730"/>
      <c r="H81" s="730"/>
      <c r="I81" s="730"/>
    </row>
    <row r="84" spans="1:9">
      <c r="A84" s="766"/>
      <c r="B84" s="766"/>
      <c r="C84" s="766"/>
      <c r="D84" s="766"/>
      <c r="E84" s="766"/>
      <c r="F84" s="766"/>
      <c r="G84" s="766"/>
      <c r="H84" s="766"/>
      <c r="I84" s="766"/>
    </row>
    <row r="85" spans="1:9">
      <c r="A85" s="766"/>
      <c r="B85" s="766"/>
      <c r="C85" s="766"/>
      <c r="D85" s="766"/>
      <c r="E85" s="766"/>
      <c r="F85" s="766"/>
      <c r="G85" s="766"/>
      <c r="H85" s="766"/>
      <c r="I85" s="766"/>
    </row>
    <row r="86" spans="1:9">
      <c r="A86" s="766"/>
      <c r="B86" s="766"/>
      <c r="C86" s="766"/>
      <c r="D86" s="766"/>
      <c r="E86" s="766"/>
      <c r="F86" s="766"/>
      <c r="G86" s="766"/>
      <c r="H86" s="766"/>
      <c r="I86" s="766"/>
    </row>
  </sheetData>
  <mergeCells count="82">
    <mergeCell ref="A8:C8"/>
    <mergeCell ref="D8:H8"/>
    <mergeCell ref="A2:I2"/>
    <mergeCell ref="A6:C6"/>
    <mergeCell ref="D6:H6"/>
    <mergeCell ref="A7:C7"/>
    <mergeCell ref="D7:H7"/>
    <mergeCell ref="A9:C9"/>
    <mergeCell ref="D9:H9"/>
    <mergeCell ref="A11:H11"/>
    <mergeCell ref="A12:H12"/>
    <mergeCell ref="A13:D13"/>
    <mergeCell ref="E13:H13"/>
    <mergeCell ref="A18:H18"/>
    <mergeCell ref="A19:B19"/>
    <mergeCell ref="C19:H19"/>
    <mergeCell ref="A21:D21"/>
    <mergeCell ref="A14:D14"/>
    <mergeCell ref="E14:H14"/>
    <mergeCell ref="A15:D15"/>
    <mergeCell ref="E15:H15"/>
    <mergeCell ref="A16:D16"/>
    <mergeCell ref="E16:H16"/>
    <mergeCell ref="A34:F34"/>
    <mergeCell ref="A22:A23"/>
    <mergeCell ref="B22:F23"/>
    <mergeCell ref="G22:H22"/>
    <mergeCell ref="A24:H24"/>
    <mergeCell ref="B25:F25"/>
    <mergeCell ref="B26:F26"/>
    <mergeCell ref="A27:H27"/>
    <mergeCell ref="B28:F28"/>
    <mergeCell ref="B29:F29"/>
    <mergeCell ref="A30:H30"/>
    <mergeCell ref="B31:F31"/>
    <mergeCell ref="B54:H54"/>
    <mergeCell ref="A35:A42"/>
    <mergeCell ref="B35:H35"/>
    <mergeCell ref="B36:H36"/>
    <mergeCell ref="B37:H37"/>
    <mergeCell ref="B38:H38"/>
    <mergeCell ref="B39:H39"/>
    <mergeCell ref="B40:H40"/>
    <mergeCell ref="B41:H41"/>
    <mergeCell ref="B42:H42"/>
    <mergeCell ref="A68:D68"/>
    <mergeCell ref="B69:D69"/>
    <mergeCell ref="A43:C43"/>
    <mergeCell ref="D43:H43"/>
    <mergeCell ref="A44:C44"/>
    <mergeCell ref="D44:H44"/>
    <mergeCell ref="A45:F45"/>
    <mergeCell ref="A46:A54"/>
    <mergeCell ref="B46:H46"/>
    <mergeCell ref="B47:H47"/>
    <mergeCell ref="B48:H48"/>
    <mergeCell ref="B49:H49"/>
    <mergeCell ref="B50:H50"/>
    <mergeCell ref="B51:H51"/>
    <mergeCell ref="B52:H52"/>
    <mergeCell ref="B53:H53"/>
    <mergeCell ref="A61:B61"/>
    <mergeCell ref="C61:H61"/>
    <mergeCell ref="A64:F64"/>
    <mergeCell ref="A65:F65"/>
    <mergeCell ref="A67:F67"/>
    <mergeCell ref="A55:C55"/>
    <mergeCell ref="D55:H55"/>
    <mergeCell ref="A81:I81"/>
    <mergeCell ref="A84:I86"/>
    <mergeCell ref="B71:D71"/>
    <mergeCell ref="B72:D72"/>
    <mergeCell ref="B73:D73"/>
    <mergeCell ref="B74:D74"/>
    <mergeCell ref="A75:D75"/>
    <mergeCell ref="A76:D76"/>
    <mergeCell ref="B70:D70"/>
    <mergeCell ref="A56:C56"/>
    <mergeCell ref="D56:H56"/>
    <mergeCell ref="A59:B60"/>
    <mergeCell ref="C59:H59"/>
    <mergeCell ref="C60:H60"/>
  </mergeCells>
  <pageMargins left="0.25" right="0.25"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zoomScaleNormal="100" zoomScaleSheetLayoutView="120"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9" width="2.88671875" style="206" customWidth="1"/>
    <col min="10" max="16384" width="8.88671875" style="206"/>
  </cols>
  <sheetData>
    <row r="1" spans="1:9" ht="10.35" customHeight="1"/>
    <row r="2" spans="1:9" s="334" customFormat="1">
      <c r="A2" s="731" t="s">
        <v>326</v>
      </c>
      <c r="B2" s="731"/>
      <c r="C2" s="731"/>
      <c r="D2" s="731"/>
      <c r="E2" s="731"/>
      <c r="F2" s="731"/>
      <c r="G2" s="731"/>
      <c r="H2" s="731"/>
      <c r="I2" s="731"/>
    </row>
    <row r="3" spans="1:9" ht="10.35" customHeight="1"/>
    <row r="4" spans="1:9" ht="15" customHeight="1">
      <c r="A4" s="334" t="s">
        <v>327</v>
      </c>
    </row>
    <row r="5" spans="1:9" ht="17.850000000000001" customHeight="1">
      <c r="A5" s="732" t="s">
        <v>98</v>
      </c>
      <c r="B5" s="732"/>
      <c r="C5" s="732"/>
      <c r="D5" s="732"/>
      <c r="E5" s="732"/>
      <c r="F5" s="732"/>
      <c r="G5" s="732"/>
      <c r="H5" s="732"/>
    </row>
    <row r="6" spans="1:9" ht="17.850000000000001" customHeight="1">
      <c r="A6" s="780" t="s">
        <v>10</v>
      </c>
      <c r="B6" s="781"/>
      <c r="C6" s="781"/>
      <c r="D6" s="781">
        <v>4</v>
      </c>
      <c r="E6" s="781"/>
      <c r="F6" s="781"/>
      <c r="G6" s="781"/>
      <c r="H6" s="782"/>
    </row>
    <row r="7" spans="1:9" ht="17.850000000000001" customHeight="1">
      <c r="A7" s="780" t="s">
        <v>9</v>
      </c>
      <c r="B7" s="781"/>
      <c r="C7" s="781"/>
      <c r="D7" s="792" t="s">
        <v>1665</v>
      </c>
      <c r="E7" s="790"/>
      <c r="F7" s="790"/>
      <c r="G7" s="790"/>
      <c r="H7" s="790"/>
    </row>
    <row r="8" spans="1:9" ht="17.850000000000001" customHeight="1">
      <c r="A8" s="780" t="s">
        <v>13</v>
      </c>
      <c r="B8" s="781"/>
      <c r="C8" s="781"/>
      <c r="D8" s="785" t="s">
        <v>329</v>
      </c>
      <c r="E8" s="785"/>
      <c r="F8" s="785"/>
      <c r="G8" s="785"/>
      <c r="H8" s="786"/>
    </row>
    <row r="9" spans="1:9" ht="17.850000000000001" customHeight="1">
      <c r="A9" s="780" t="s">
        <v>330</v>
      </c>
      <c r="B9" s="781"/>
      <c r="C9" s="781"/>
      <c r="D9" s="785" t="s">
        <v>1876</v>
      </c>
      <c r="E9" s="785"/>
      <c r="F9" s="785"/>
      <c r="G9" s="785"/>
      <c r="H9" s="786"/>
    </row>
    <row r="10" spans="1:9" ht="10.35" customHeight="1"/>
    <row r="11" spans="1:9" ht="15" customHeight="1">
      <c r="A11" s="740" t="s">
        <v>138</v>
      </c>
      <c r="B11" s="740"/>
      <c r="C11" s="740"/>
      <c r="D11" s="740"/>
      <c r="E11" s="740"/>
      <c r="F11" s="740"/>
      <c r="G11" s="740"/>
      <c r="H11" s="740"/>
    </row>
    <row r="12" spans="1:9" ht="17.850000000000001" customHeight="1">
      <c r="A12" s="730" t="s">
        <v>2916</v>
      </c>
      <c r="B12" s="730"/>
      <c r="C12" s="730"/>
      <c r="D12" s="730"/>
      <c r="E12" s="730"/>
      <c r="F12" s="730"/>
      <c r="G12" s="730"/>
      <c r="H12" s="730"/>
    </row>
    <row r="13" spans="1:9" ht="17.850000000000001" customHeight="1">
      <c r="A13" s="780" t="s">
        <v>277</v>
      </c>
      <c r="B13" s="781"/>
      <c r="C13" s="781"/>
      <c r="D13" s="781"/>
      <c r="E13" s="781" t="s">
        <v>139</v>
      </c>
      <c r="F13" s="781"/>
      <c r="G13" s="781"/>
      <c r="H13" s="782"/>
    </row>
    <row r="14" spans="1:9" ht="17.850000000000001" customHeight="1">
      <c r="A14" s="780" t="s">
        <v>332</v>
      </c>
      <c r="B14" s="781"/>
      <c r="C14" s="781"/>
      <c r="D14" s="781"/>
      <c r="E14" s="781" t="s">
        <v>333</v>
      </c>
      <c r="F14" s="781"/>
      <c r="G14" s="781"/>
      <c r="H14" s="782"/>
    </row>
    <row r="15" spans="1:9" ht="17.850000000000001" customHeight="1">
      <c r="A15" s="780" t="s">
        <v>334</v>
      </c>
      <c r="B15" s="781"/>
      <c r="C15" s="781"/>
      <c r="D15" s="781"/>
      <c r="E15" s="788" t="s">
        <v>1989</v>
      </c>
      <c r="F15" s="788"/>
      <c r="G15" s="788"/>
      <c r="H15" s="789"/>
    </row>
    <row r="16" spans="1:9" ht="17.850000000000001" customHeight="1">
      <c r="A16" s="780" t="s">
        <v>282</v>
      </c>
      <c r="B16" s="781"/>
      <c r="C16" s="781"/>
      <c r="D16" s="781"/>
      <c r="E16" s="781" t="s">
        <v>283</v>
      </c>
      <c r="F16" s="781"/>
      <c r="G16" s="781"/>
      <c r="H16" s="782"/>
    </row>
    <row r="17" spans="1:8" ht="10.35" customHeight="1"/>
    <row r="18" spans="1:8" ht="15" customHeight="1">
      <c r="A18" s="740" t="s">
        <v>336</v>
      </c>
      <c r="B18" s="740"/>
      <c r="C18" s="740"/>
      <c r="D18" s="740"/>
      <c r="E18" s="740"/>
      <c r="F18" s="740"/>
      <c r="G18" s="740"/>
      <c r="H18" s="740"/>
    </row>
    <row r="19" spans="1:8" ht="38.1" customHeight="1">
      <c r="A19" s="790" t="s">
        <v>337</v>
      </c>
      <c r="B19" s="956"/>
      <c r="C19" s="791" t="s">
        <v>554</v>
      </c>
      <c r="D19" s="791"/>
      <c r="E19" s="791"/>
      <c r="F19" s="791"/>
      <c r="G19" s="791"/>
      <c r="H19" s="792"/>
    </row>
    <row r="20" spans="1:8" ht="10.35" customHeight="1"/>
    <row r="21" spans="1:8" ht="15" customHeight="1">
      <c r="A21" s="747" t="s">
        <v>339</v>
      </c>
      <c r="B21" s="747"/>
      <c r="C21" s="747"/>
      <c r="D21" s="747"/>
    </row>
    <row r="22" spans="1:8">
      <c r="A22" s="802" t="s">
        <v>141</v>
      </c>
      <c r="B22" s="794" t="s">
        <v>142</v>
      </c>
      <c r="C22" s="794"/>
      <c r="D22" s="794"/>
      <c r="E22" s="794"/>
      <c r="F22" s="794"/>
      <c r="G22" s="794" t="s">
        <v>340</v>
      </c>
      <c r="H22" s="752"/>
    </row>
    <row r="23" spans="1:8" ht="39" customHeight="1">
      <c r="A23" s="804"/>
      <c r="B23" s="794"/>
      <c r="C23" s="794"/>
      <c r="D23" s="794"/>
      <c r="E23" s="794"/>
      <c r="F23" s="794"/>
      <c r="G23" s="340" t="s">
        <v>341</v>
      </c>
      <c r="H23" s="341" t="s">
        <v>145</v>
      </c>
    </row>
    <row r="24" spans="1:8" ht="17.850000000000001" customHeight="1">
      <c r="A24" s="751" t="s">
        <v>146</v>
      </c>
      <c r="B24" s="794"/>
      <c r="C24" s="794"/>
      <c r="D24" s="794"/>
      <c r="E24" s="794"/>
      <c r="F24" s="794"/>
      <c r="G24" s="794"/>
      <c r="H24" s="752"/>
    </row>
    <row r="25" spans="1:8" ht="29.25" customHeight="1">
      <c r="A25" s="339" t="s">
        <v>2079</v>
      </c>
      <c r="B25" s="792" t="s">
        <v>2080</v>
      </c>
      <c r="C25" s="790"/>
      <c r="D25" s="790"/>
      <c r="E25" s="790"/>
      <c r="F25" s="956"/>
      <c r="G25" s="340" t="s">
        <v>167</v>
      </c>
      <c r="H25" s="250" t="s">
        <v>154</v>
      </c>
    </row>
    <row r="26" spans="1:8" ht="29.25" customHeight="1">
      <c r="A26" s="339" t="s">
        <v>2081</v>
      </c>
      <c r="B26" s="792" t="s">
        <v>2082</v>
      </c>
      <c r="C26" s="790"/>
      <c r="D26" s="790"/>
      <c r="E26" s="790"/>
      <c r="F26" s="956"/>
      <c r="G26" s="340" t="s">
        <v>174</v>
      </c>
      <c r="H26" s="250" t="s">
        <v>154</v>
      </c>
    </row>
    <row r="27" spans="1:8" ht="35.25" customHeight="1">
      <c r="A27" s="339" t="s">
        <v>2083</v>
      </c>
      <c r="B27" s="792" t="s">
        <v>2084</v>
      </c>
      <c r="C27" s="790"/>
      <c r="D27" s="790"/>
      <c r="E27" s="790"/>
      <c r="F27" s="956"/>
      <c r="G27" s="340" t="s">
        <v>176</v>
      </c>
      <c r="H27" s="250" t="s">
        <v>154</v>
      </c>
    </row>
    <row r="28" spans="1:8" ht="17.850000000000001" customHeight="1">
      <c r="A28" s="751" t="s">
        <v>255</v>
      </c>
      <c r="B28" s="794"/>
      <c r="C28" s="794"/>
      <c r="D28" s="794"/>
      <c r="E28" s="794"/>
      <c r="F28" s="794"/>
      <c r="G28" s="794"/>
      <c r="H28" s="752"/>
    </row>
    <row r="29" spans="1:8" ht="38.25" customHeight="1">
      <c r="A29" s="339" t="s">
        <v>2085</v>
      </c>
      <c r="B29" s="792" t="s">
        <v>2086</v>
      </c>
      <c r="C29" s="790"/>
      <c r="D29" s="790"/>
      <c r="E29" s="790"/>
      <c r="F29" s="956"/>
      <c r="G29" s="340" t="s">
        <v>200</v>
      </c>
      <c r="H29" s="250" t="s">
        <v>154</v>
      </c>
    </row>
    <row r="30" spans="1:8" ht="20.25" customHeight="1">
      <c r="A30" s="339" t="s">
        <v>2087</v>
      </c>
      <c r="B30" s="791" t="s">
        <v>2088</v>
      </c>
      <c r="C30" s="791"/>
      <c r="D30" s="791"/>
      <c r="E30" s="791"/>
      <c r="F30" s="791"/>
      <c r="G30" s="340" t="s">
        <v>202</v>
      </c>
      <c r="H30" s="250" t="s">
        <v>154</v>
      </c>
    </row>
    <row r="31" spans="1:8" ht="24.75" customHeight="1">
      <c r="A31" s="339" t="s">
        <v>2089</v>
      </c>
      <c r="B31" s="791" t="s">
        <v>2090</v>
      </c>
      <c r="C31" s="791"/>
      <c r="D31" s="791"/>
      <c r="E31" s="791"/>
      <c r="F31" s="791"/>
      <c r="G31" s="340" t="s">
        <v>204</v>
      </c>
      <c r="H31" s="250" t="s">
        <v>154</v>
      </c>
    </row>
    <row r="32" spans="1:8" ht="17.850000000000001" customHeight="1">
      <c r="A32" s="751" t="s">
        <v>352</v>
      </c>
      <c r="B32" s="794"/>
      <c r="C32" s="794"/>
      <c r="D32" s="794"/>
      <c r="E32" s="794"/>
      <c r="F32" s="794"/>
      <c r="G32" s="794"/>
      <c r="H32" s="752"/>
    </row>
    <row r="33" spans="1:9" ht="50.25" customHeight="1">
      <c r="A33" s="339" t="s">
        <v>2091</v>
      </c>
      <c r="B33" s="791" t="s">
        <v>2092</v>
      </c>
      <c r="C33" s="791"/>
      <c r="D33" s="791"/>
      <c r="E33" s="791"/>
      <c r="F33" s="791"/>
      <c r="G33" s="294" t="s">
        <v>239</v>
      </c>
      <c r="H33" s="250" t="s">
        <v>154</v>
      </c>
    </row>
    <row r="34" spans="1:9" ht="10.35" customHeight="1"/>
    <row r="35" spans="1:9" ht="15" customHeight="1">
      <c r="A35" s="334" t="s">
        <v>355</v>
      </c>
    </row>
    <row r="36" spans="1:9" s="334" customFormat="1" ht="17.850000000000001" customHeight="1">
      <c r="A36" s="795" t="s">
        <v>356</v>
      </c>
      <c r="B36" s="795"/>
      <c r="C36" s="795"/>
      <c r="D36" s="795"/>
      <c r="E36" s="795"/>
      <c r="F36" s="795"/>
      <c r="G36" s="242">
        <v>15</v>
      </c>
      <c r="H36" s="344" t="s">
        <v>357</v>
      </c>
    </row>
    <row r="37" spans="1:9" ht="18.75" customHeight="1">
      <c r="A37" s="796" t="s">
        <v>358</v>
      </c>
      <c r="B37" s="791" t="s">
        <v>2093</v>
      </c>
      <c r="C37" s="791"/>
      <c r="D37" s="791"/>
      <c r="E37" s="791"/>
      <c r="F37" s="791"/>
      <c r="G37" s="791"/>
      <c r="H37" s="792"/>
    </row>
    <row r="38" spans="1:9" ht="20.25" customHeight="1">
      <c r="A38" s="754"/>
      <c r="B38" s="791" t="s">
        <v>2094</v>
      </c>
      <c r="C38" s="791"/>
      <c r="D38" s="791"/>
      <c r="E38" s="791"/>
      <c r="F38" s="791"/>
      <c r="G38" s="791"/>
      <c r="H38" s="792"/>
    </row>
    <row r="39" spans="1:9" ht="19.5" customHeight="1">
      <c r="A39" s="754"/>
      <c r="B39" s="791" t="s">
        <v>2095</v>
      </c>
      <c r="C39" s="791"/>
      <c r="D39" s="791"/>
      <c r="E39" s="791"/>
      <c r="F39" s="791"/>
      <c r="G39" s="791"/>
      <c r="H39" s="792"/>
    </row>
    <row r="40" spans="1:9" ht="21.75" customHeight="1">
      <c r="A40" s="754"/>
      <c r="B40" s="791" t="s">
        <v>2096</v>
      </c>
      <c r="C40" s="791"/>
      <c r="D40" s="791"/>
      <c r="E40" s="791"/>
      <c r="F40" s="791"/>
      <c r="G40" s="791"/>
      <c r="H40" s="792"/>
    </row>
    <row r="41" spans="1:9" ht="21" customHeight="1">
      <c r="A41" s="754"/>
      <c r="B41" s="791" t="s">
        <v>2097</v>
      </c>
      <c r="C41" s="791"/>
      <c r="D41" s="791"/>
      <c r="E41" s="791"/>
      <c r="F41" s="791"/>
      <c r="G41" s="791"/>
      <c r="H41" s="792"/>
    </row>
    <row r="42" spans="1:9" ht="21.75" customHeight="1">
      <c r="A42" s="754"/>
      <c r="B42" s="792" t="s">
        <v>2098</v>
      </c>
      <c r="C42" s="790"/>
      <c r="D42" s="790"/>
      <c r="E42" s="790"/>
      <c r="F42" s="790"/>
      <c r="G42" s="790"/>
      <c r="H42" s="790"/>
    </row>
    <row r="43" spans="1:9" ht="21" customHeight="1">
      <c r="A43" s="754"/>
      <c r="B43" s="791" t="s">
        <v>2099</v>
      </c>
      <c r="C43" s="791"/>
      <c r="D43" s="791"/>
      <c r="E43" s="791"/>
      <c r="F43" s="791"/>
      <c r="G43" s="791"/>
      <c r="H43" s="792"/>
    </row>
    <row r="44" spans="1:9" ht="21" customHeight="1">
      <c r="A44" s="755"/>
      <c r="B44" s="791" t="s">
        <v>2100</v>
      </c>
      <c r="C44" s="791"/>
      <c r="D44" s="791"/>
      <c r="E44" s="791"/>
      <c r="F44" s="791"/>
      <c r="G44" s="791"/>
      <c r="H44" s="792"/>
    </row>
    <row r="45" spans="1:9" ht="21.6" customHeight="1">
      <c r="A45" s="797" t="s">
        <v>366</v>
      </c>
      <c r="B45" s="785"/>
      <c r="C45" s="785"/>
      <c r="D45" s="785" t="s">
        <v>2101</v>
      </c>
      <c r="E45" s="785"/>
      <c r="F45" s="785"/>
      <c r="G45" s="785"/>
      <c r="H45" s="786"/>
    </row>
    <row r="46" spans="1:9" ht="42" customHeight="1">
      <c r="A46" s="798" t="s">
        <v>367</v>
      </c>
      <c r="B46" s="783"/>
      <c r="C46" s="783"/>
      <c r="D46" s="783" t="s">
        <v>1306</v>
      </c>
      <c r="E46" s="783"/>
      <c r="F46" s="783"/>
      <c r="G46" s="783"/>
      <c r="H46" s="783"/>
      <c r="I46" s="763"/>
    </row>
    <row r="47" spans="1:9" ht="21.75" customHeight="1">
      <c r="A47" s="795" t="s">
        <v>368</v>
      </c>
      <c r="B47" s="795"/>
      <c r="C47" s="795"/>
      <c r="D47" s="795"/>
      <c r="E47" s="795"/>
      <c r="F47" s="795"/>
      <c r="G47" s="242">
        <v>10</v>
      </c>
      <c r="H47" s="344" t="s">
        <v>357</v>
      </c>
      <c r="I47" s="217"/>
    </row>
    <row r="48" spans="1:9" ht="19.5" customHeight="1">
      <c r="A48" s="796" t="s">
        <v>358</v>
      </c>
      <c r="B48" s="781" t="s">
        <v>2102</v>
      </c>
      <c r="C48" s="781"/>
      <c r="D48" s="781"/>
      <c r="E48" s="781"/>
      <c r="F48" s="781"/>
      <c r="G48" s="781"/>
      <c r="H48" s="782"/>
      <c r="I48" s="217"/>
    </row>
    <row r="49" spans="1:9" ht="19.5" customHeight="1">
      <c r="A49" s="754"/>
      <c r="B49" s="781" t="s">
        <v>2103</v>
      </c>
      <c r="C49" s="781"/>
      <c r="D49" s="781"/>
      <c r="E49" s="781"/>
      <c r="F49" s="781"/>
      <c r="G49" s="781"/>
      <c r="H49" s="782"/>
      <c r="I49" s="217"/>
    </row>
    <row r="50" spans="1:9" ht="21" customHeight="1">
      <c r="A50" s="754"/>
      <c r="B50" s="781" t="s">
        <v>2104</v>
      </c>
      <c r="C50" s="781"/>
      <c r="D50" s="781"/>
      <c r="E50" s="781"/>
      <c r="F50" s="781"/>
      <c r="G50" s="781"/>
      <c r="H50" s="782"/>
      <c r="I50" s="217"/>
    </row>
    <row r="51" spans="1:9" ht="25.5" customHeight="1">
      <c r="A51" s="797" t="s">
        <v>366</v>
      </c>
      <c r="B51" s="785"/>
      <c r="C51" s="785"/>
      <c r="D51" s="785" t="s">
        <v>2105</v>
      </c>
      <c r="E51" s="785"/>
      <c r="F51" s="785"/>
      <c r="G51" s="785"/>
      <c r="H51" s="786"/>
      <c r="I51" s="217"/>
    </row>
    <row r="52" spans="1:9" ht="42.6" customHeight="1">
      <c r="A52" s="798" t="s">
        <v>367</v>
      </c>
      <c r="B52" s="783"/>
      <c r="C52" s="783"/>
      <c r="D52" s="792" t="s">
        <v>2106</v>
      </c>
      <c r="E52" s="790"/>
      <c r="F52" s="790"/>
      <c r="G52" s="790"/>
      <c r="H52" s="790"/>
      <c r="I52" s="40"/>
    </row>
    <row r="53" spans="1:9" s="334" customFormat="1" ht="17.850000000000001" customHeight="1">
      <c r="A53" s="795" t="s">
        <v>422</v>
      </c>
      <c r="B53" s="795"/>
      <c r="C53" s="795"/>
      <c r="D53" s="795"/>
      <c r="E53" s="795"/>
      <c r="F53" s="795"/>
      <c r="G53" s="242">
        <v>20</v>
      </c>
      <c r="H53" s="344" t="s">
        <v>357</v>
      </c>
    </row>
    <row r="54" spans="1:9" ht="17.25" customHeight="1">
      <c r="A54" s="796" t="s">
        <v>358</v>
      </c>
      <c r="B54" s="806" t="s">
        <v>2107</v>
      </c>
      <c r="C54" s="824"/>
      <c r="D54" s="824"/>
      <c r="E54" s="824"/>
      <c r="F54" s="824"/>
      <c r="G54" s="824"/>
      <c r="H54" s="824"/>
    </row>
    <row r="55" spans="1:9" ht="17.25" customHeight="1">
      <c r="A55" s="754"/>
      <c r="B55" s="806" t="s">
        <v>2108</v>
      </c>
      <c r="C55" s="824"/>
      <c r="D55" s="824"/>
      <c r="E55" s="824"/>
      <c r="F55" s="824"/>
      <c r="G55" s="824"/>
      <c r="H55" s="824"/>
    </row>
    <row r="56" spans="1:9" ht="17.25" customHeight="1">
      <c r="A56" s="754"/>
      <c r="B56" s="792" t="s">
        <v>2109</v>
      </c>
      <c r="C56" s="790"/>
      <c r="D56" s="790"/>
      <c r="E56" s="790"/>
      <c r="F56" s="790"/>
      <c r="G56" s="790"/>
      <c r="H56" s="790"/>
    </row>
    <row r="57" spans="1:9" ht="17.25" customHeight="1">
      <c r="A57" s="754"/>
      <c r="B57" s="806" t="s">
        <v>2110</v>
      </c>
      <c r="C57" s="824"/>
      <c r="D57" s="824"/>
      <c r="E57" s="824"/>
      <c r="F57" s="824"/>
      <c r="G57" s="824"/>
      <c r="H57" s="824"/>
    </row>
    <row r="58" spans="1:9" ht="17.25" customHeight="1">
      <c r="A58" s="754"/>
      <c r="B58" s="806" t="s">
        <v>2111</v>
      </c>
      <c r="C58" s="824"/>
      <c r="D58" s="824"/>
      <c r="E58" s="824"/>
      <c r="F58" s="824"/>
      <c r="G58" s="824"/>
      <c r="H58" s="824"/>
    </row>
    <row r="59" spans="1:9" ht="17.25" customHeight="1">
      <c r="A59" s="754"/>
      <c r="B59" s="771" t="s">
        <v>2112</v>
      </c>
      <c r="C59" s="766"/>
      <c r="D59" s="766"/>
      <c r="E59" s="766"/>
      <c r="F59" s="766"/>
      <c r="G59" s="766"/>
      <c r="H59" s="766"/>
    </row>
    <row r="60" spans="1:9" ht="33.9" customHeight="1">
      <c r="A60" s="754"/>
      <c r="B60" s="806" t="s">
        <v>2113</v>
      </c>
      <c r="C60" s="824"/>
      <c r="D60" s="824"/>
      <c r="E60" s="824"/>
      <c r="F60" s="824"/>
      <c r="G60" s="824"/>
      <c r="H60" s="824"/>
    </row>
    <row r="61" spans="1:9" ht="17.25" customHeight="1">
      <c r="A61" s="754"/>
      <c r="B61" s="771" t="s">
        <v>2114</v>
      </c>
      <c r="C61" s="766"/>
      <c r="D61" s="766"/>
      <c r="E61" s="766"/>
      <c r="F61" s="766"/>
      <c r="G61" s="766"/>
      <c r="H61" s="766"/>
    </row>
    <row r="62" spans="1:9" ht="17.25" customHeight="1">
      <c r="A62" s="754"/>
      <c r="B62" s="806" t="s">
        <v>2115</v>
      </c>
      <c r="C62" s="824"/>
      <c r="D62" s="824"/>
      <c r="E62" s="824"/>
      <c r="F62" s="824"/>
      <c r="G62" s="824"/>
      <c r="H62" s="824"/>
    </row>
    <row r="63" spans="1:9" ht="35.25" customHeight="1">
      <c r="A63" s="754"/>
      <c r="B63" s="792" t="s">
        <v>2116</v>
      </c>
      <c r="C63" s="790"/>
      <c r="D63" s="790"/>
      <c r="E63" s="790"/>
      <c r="F63" s="790"/>
      <c r="G63" s="790"/>
      <c r="H63" s="790"/>
    </row>
    <row r="64" spans="1:9" ht="36" customHeight="1">
      <c r="A64" s="754"/>
      <c r="B64" s="806" t="s">
        <v>2117</v>
      </c>
      <c r="C64" s="824"/>
      <c r="D64" s="824"/>
      <c r="E64" s="824"/>
      <c r="F64" s="824"/>
      <c r="G64" s="824"/>
      <c r="H64" s="824"/>
    </row>
    <row r="65" spans="1:9" ht="35.25" customHeight="1">
      <c r="A65" s="754"/>
      <c r="B65" s="792" t="s">
        <v>2118</v>
      </c>
      <c r="C65" s="790"/>
      <c r="D65" s="790"/>
      <c r="E65" s="790"/>
      <c r="F65" s="790"/>
      <c r="G65" s="790"/>
      <c r="H65" s="790"/>
    </row>
    <row r="66" spans="1:9" ht="33.75" customHeight="1">
      <c r="A66" s="755"/>
      <c r="B66" s="792" t="s">
        <v>2119</v>
      </c>
      <c r="C66" s="790"/>
      <c r="D66" s="790"/>
      <c r="E66" s="790"/>
      <c r="F66" s="790"/>
      <c r="G66" s="790"/>
      <c r="H66" s="790"/>
    </row>
    <row r="67" spans="1:9" ht="23.4" customHeight="1">
      <c r="A67" s="797" t="s">
        <v>366</v>
      </c>
      <c r="B67" s="785"/>
      <c r="C67" s="785"/>
      <c r="D67" s="785" t="s">
        <v>2105</v>
      </c>
      <c r="E67" s="785"/>
      <c r="F67" s="785"/>
      <c r="G67" s="785"/>
      <c r="H67" s="786"/>
    </row>
    <row r="68" spans="1:9" ht="56.1" customHeight="1">
      <c r="A68" s="798" t="s">
        <v>367</v>
      </c>
      <c r="B68" s="783"/>
      <c r="C68" s="783"/>
      <c r="D68" s="792" t="s">
        <v>2120</v>
      </c>
      <c r="E68" s="790"/>
      <c r="F68" s="790"/>
      <c r="G68" s="790"/>
      <c r="H68" s="956"/>
      <c r="I68" s="331"/>
    </row>
    <row r="69" spans="1:9" ht="13.5" customHeight="1">
      <c r="A69" s="217"/>
      <c r="B69" s="217"/>
      <c r="C69" s="217"/>
      <c r="D69" s="217"/>
      <c r="E69" s="217"/>
      <c r="F69" s="217"/>
      <c r="G69" s="217"/>
      <c r="H69" s="217"/>
      <c r="I69" s="217"/>
    </row>
    <row r="70" spans="1:9" ht="24" customHeight="1">
      <c r="A70" s="334" t="s">
        <v>369</v>
      </c>
      <c r="I70" s="217"/>
    </row>
    <row r="71" spans="1:9" ht="33" customHeight="1">
      <c r="A71" s="807" t="s">
        <v>370</v>
      </c>
      <c r="B71" s="780"/>
      <c r="C71" s="791" t="s">
        <v>2121</v>
      </c>
      <c r="D71" s="791"/>
      <c r="E71" s="791"/>
      <c r="F71" s="791"/>
      <c r="G71" s="791"/>
      <c r="H71" s="792"/>
      <c r="I71" s="217"/>
    </row>
    <row r="72" spans="1:9" ht="32.25" customHeight="1">
      <c r="A72" s="807"/>
      <c r="B72" s="780"/>
      <c r="C72" s="791" t="s">
        <v>1323</v>
      </c>
      <c r="D72" s="791"/>
      <c r="E72" s="791"/>
      <c r="F72" s="791"/>
      <c r="G72" s="791"/>
      <c r="H72" s="792"/>
      <c r="I72" s="217"/>
    </row>
    <row r="73" spans="1:9" ht="33.75" customHeight="1">
      <c r="A73" s="807"/>
      <c r="B73" s="780"/>
      <c r="C73" s="791" t="s">
        <v>2122</v>
      </c>
      <c r="D73" s="791"/>
      <c r="E73" s="791"/>
      <c r="F73" s="791"/>
      <c r="G73" s="791"/>
      <c r="H73" s="792"/>
      <c r="I73" s="217"/>
    </row>
    <row r="74" spans="1:9" ht="35.25" customHeight="1">
      <c r="A74" s="808" t="s">
        <v>373</v>
      </c>
      <c r="B74" s="809"/>
      <c r="C74" s="791" t="s">
        <v>2123</v>
      </c>
      <c r="D74" s="791"/>
      <c r="E74" s="791"/>
      <c r="F74" s="791"/>
      <c r="G74" s="791"/>
      <c r="H74" s="792"/>
      <c r="I74" s="217"/>
    </row>
    <row r="75" spans="1:9" ht="28.5" customHeight="1">
      <c r="A75" s="732"/>
      <c r="B75" s="810"/>
      <c r="C75" s="791" t="s">
        <v>2124</v>
      </c>
      <c r="D75" s="791"/>
      <c r="E75" s="791"/>
      <c r="F75" s="791"/>
      <c r="G75" s="791"/>
      <c r="H75" s="792"/>
      <c r="I75" s="217"/>
    </row>
    <row r="76" spans="1:9" ht="10.35" customHeight="1"/>
    <row r="77" spans="1:9" ht="15" customHeight="1">
      <c r="A77" s="334" t="s">
        <v>375</v>
      </c>
      <c r="B77" s="334"/>
      <c r="C77" s="334"/>
      <c r="D77" s="334"/>
      <c r="E77" s="334"/>
      <c r="F77" s="334"/>
    </row>
    <row r="78" spans="1:9" ht="16.2">
      <c r="A78" s="807" t="s">
        <v>376</v>
      </c>
      <c r="B78" s="807"/>
      <c r="C78" s="807"/>
      <c r="D78" s="807"/>
      <c r="E78" s="807"/>
      <c r="F78" s="807"/>
      <c r="G78" s="251">
        <v>4</v>
      </c>
      <c r="H78" s="252" t="s">
        <v>435</v>
      </c>
    </row>
    <row r="79" spans="1:9" ht="16.2">
      <c r="A79" s="807" t="s">
        <v>378</v>
      </c>
      <c r="B79" s="807"/>
      <c r="C79" s="807"/>
      <c r="D79" s="807"/>
      <c r="E79" s="807"/>
      <c r="F79" s="807"/>
      <c r="G79" s="251">
        <v>0</v>
      </c>
      <c r="H79" s="252" t="s">
        <v>435</v>
      </c>
    </row>
    <row r="80" spans="1:9">
      <c r="A80" s="342"/>
      <c r="B80" s="342"/>
      <c r="C80" s="342"/>
      <c r="D80" s="342"/>
      <c r="E80" s="342"/>
      <c r="F80" s="342"/>
      <c r="G80" s="253"/>
      <c r="H80" s="252"/>
    </row>
    <row r="81" spans="1:9">
      <c r="A81" s="811" t="s">
        <v>379</v>
      </c>
      <c r="B81" s="811"/>
      <c r="C81" s="811"/>
      <c r="D81" s="811"/>
      <c r="E81" s="811"/>
      <c r="F81" s="811"/>
      <c r="G81" s="345"/>
      <c r="H81" s="253"/>
    </row>
    <row r="82" spans="1:9" ht="17.850000000000001" customHeight="1">
      <c r="A82" s="790" t="s">
        <v>380</v>
      </c>
      <c r="B82" s="790"/>
      <c r="C82" s="790"/>
      <c r="D82" s="790"/>
      <c r="E82" s="252">
        <f>SUM(E83:E88)</f>
        <v>51</v>
      </c>
      <c r="F82" s="252" t="s">
        <v>357</v>
      </c>
      <c r="G82" s="254">
        <f>E82/25</f>
        <v>2.04</v>
      </c>
      <c r="H82" s="252" t="s">
        <v>435</v>
      </c>
    </row>
    <row r="83" spans="1:9" ht="17.850000000000001" customHeight="1">
      <c r="A83" s="206" t="s">
        <v>12</v>
      </c>
      <c r="B83" s="807" t="s">
        <v>14</v>
      </c>
      <c r="C83" s="807"/>
      <c r="D83" s="807"/>
      <c r="E83" s="252">
        <v>15</v>
      </c>
      <c r="F83" s="252" t="s">
        <v>357</v>
      </c>
      <c r="G83" s="217"/>
      <c r="H83" s="218"/>
    </row>
    <row r="84" spans="1:9" ht="17.850000000000001" customHeight="1">
      <c r="B84" s="807" t="s">
        <v>381</v>
      </c>
      <c r="C84" s="807"/>
      <c r="D84" s="807"/>
      <c r="E84" s="252">
        <v>30</v>
      </c>
      <c r="F84" s="252" t="s">
        <v>357</v>
      </c>
      <c r="G84" s="217"/>
      <c r="H84" s="218"/>
    </row>
    <row r="85" spans="1:9" ht="17.850000000000001" customHeight="1">
      <c r="B85" s="807" t="s">
        <v>382</v>
      </c>
      <c r="C85" s="807"/>
      <c r="D85" s="807"/>
      <c r="E85" s="252">
        <v>3</v>
      </c>
      <c r="F85" s="252" t="s">
        <v>357</v>
      </c>
      <c r="G85" s="217"/>
      <c r="H85" s="218"/>
    </row>
    <row r="86" spans="1:9" ht="17.850000000000001" customHeight="1">
      <c r="B86" s="807" t="s">
        <v>383</v>
      </c>
      <c r="C86" s="807"/>
      <c r="D86" s="807"/>
      <c r="E86" s="252">
        <v>0</v>
      </c>
      <c r="F86" s="252" t="s">
        <v>357</v>
      </c>
      <c r="G86" s="217"/>
      <c r="H86" s="218"/>
    </row>
    <row r="87" spans="1:9" ht="17.850000000000001" customHeight="1">
      <c r="B87" s="807" t="s">
        <v>384</v>
      </c>
      <c r="C87" s="807"/>
      <c r="D87" s="807"/>
      <c r="E87" s="252">
        <v>0</v>
      </c>
      <c r="F87" s="252" t="s">
        <v>357</v>
      </c>
      <c r="G87" s="217"/>
      <c r="H87" s="218"/>
    </row>
    <row r="88" spans="1:9" ht="17.850000000000001" customHeight="1">
      <c r="B88" s="807" t="s">
        <v>385</v>
      </c>
      <c r="C88" s="807"/>
      <c r="D88" s="807"/>
      <c r="E88" s="252">
        <v>3</v>
      </c>
      <c r="F88" s="252" t="s">
        <v>357</v>
      </c>
      <c r="G88" s="217"/>
      <c r="H88" s="218"/>
    </row>
    <row r="89" spans="1:9" ht="31.35" customHeight="1">
      <c r="A89" s="790" t="s">
        <v>386</v>
      </c>
      <c r="B89" s="790"/>
      <c r="C89" s="790"/>
      <c r="D89" s="790"/>
      <c r="E89" s="252">
        <v>0</v>
      </c>
      <c r="F89" s="252" t="s">
        <v>357</v>
      </c>
      <c r="G89" s="254">
        <v>0</v>
      </c>
      <c r="H89" s="252" t="s">
        <v>435</v>
      </c>
    </row>
    <row r="90" spans="1:9" ht="17.850000000000001" customHeight="1">
      <c r="A90" s="807" t="s">
        <v>387</v>
      </c>
      <c r="B90" s="807"/>
      <c r="C90" s="807"/>
      <c r="D90" s="807"/>
      <c r="E90" s="252">
        <f>G90*25</f>
        <v>49</v>
      </c>
      <c r="F90" s="252" t="s">
        <v>357</v>
      </c>
      <c r="G90" s="254">
        <f>D6-G89-G82</f>
        <v>1.96</v>
      </c>
      <c r="H90" s="252" t="s">
        <v>435</v>
      </c>
    </row>
    <row r="91" spans="1:9" ht="10.35" customHeight="1"/>
    <row r="94" spans="1:9">
      <c r="A94" s="206" t="s">
        <v>388</v>
      </c>
    </row>
    <row r="95" spans="1:9" ht="16.2">
      <c r="A95" s="730" t="s">
        <v>436</v>
      </c>
      <c r="B95" s="730"/>
      <c r="C95" s="730"/>
      <c r="D95" s="730"/>
      <c r="E95" s="730"/>
      <c r="F95" s="730"/>
      <c r="G95" s="730"/>
      <c r="H95" s="730"/>
      <c r="I95" s="730"/>
    </row>
    <row r="96" spans="1:9">
      <c r="A96" s="206" t="s">
        <v>390</v>
      </c>
    </row>
    <row r="98" spans="1:9">
      <c r="A98" s="766" t="s">
        <v>391</v>
      </c>
      <c r="B98" s="766"/>
      <c r="C98" s="766"/>
      <c r="D98" s="766"/>
      <c r="E98" s="766"/>
      <c r="F98" s="766"/>
      <c r="G98" s="766"/>
      <c r="H98" s="766"/>
      <c r="I98" s="766"/>
    </row>
    <row r="99" spans="1:9">
      <c r="A99" s="766"/>
      <c r="B99" s="766"/>
      <c r="C99" s="766"/>
      <c r="D99" s="766"/>
      <c r="E99" s="766"/>
      <c r="F99" s="766"/>
      <c r="G99" s="766"/>
      <c r="H99" s="766"/>
      <c r="I99" s="766"/>
    </row>
    <row r="100" spans="1:9">
      <c r="A100" s="766"/>
      <c r="B100" s="766"/>
      <c r="C100" s="766"/>
      <c r="D100" s="766"/>
      <c r="E100" s="766"/>
      <c r="F100" s="766"/>
      <c r="G100" s="766"/>
      <c r="H100" s="766"/>
      <c r="I100" s="766"/>
    </row>
  </sheetData>
  <mergeCells count="100">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B27:F27"/>
    <mergeCell ref="A28:H28"/>
    <mergeCell ref="B29:F29"/>
    <mergeCell ref="B30:F30"/>
    <mergeCell ref="A32:H32"/>
    <mergeCell ref="B33:F33"/>
    <mergeCell ref="A36:F36"/>
    <mergeCell ref="A37:A44"/>
    <mergeCell ref="B37:H37"/>
    <mergeCell ref="B38:H38"/>
    <mergeCell ref="B39:H39"/>
    <mergeCell ref="B40:H40"/>
    <mergeCell ref="B41:H41"/>
    <mergeCell ref="B42:H42"/>
    <mergeCell ref="A51:C51"/>
    <mergeCell ref="D51:H51"/>
    <mergeCell ref="B43:H43"/>
    <mergeCell ref="B44:H44"/>
    <mergeCell ref="A45:C45"/>
    <mergeCell ref="D45:H45"/>
    <mergeCell ref="A46:C46"/>
    <mergeCell ref="D46:I46"/>
    <mergeCell ref="A47:F47"/>
    <mergeCell ref="A48:A50"/>
    <mergeCell ref="B48:H48"/>
    <mergeCell ref="B49:H49"/>
    <mergeCell ref="B50:H50"/>
    <mergeCell ref="B65:H65"/>
    <mergeCell ref="A52:C52"/>
    <mergeCell ref="D52:H52"/>
    <mergeCell ref="A53:F53"/>
    <mergeCell ref="A54:A66"/>
    <mergeCell ref="B54:H54"/>
    <mergeCell ref="B55:H55"/>
    <mergeCell ref="B56:H56"/>
    <mergeCell ref="B57:H57"/>
    <mergeCell ref="B58:H58"/>
    <mergeCell ref="B59:H59"/>
    <mergeCell ref="B60:H60"/>
    <mergeCell ref="B61:H61"/>
    <mergeCell ref="B62:H62"/>
    <mergeCell ref="B63:H63"/>
    <mergeCell ref="B64:H64"/>
    <mergeCell ref="B66:H66"/>
    <mergeCell ref="A67:C67"/>
    <mergeCell ref="D67:H67"/>
    <mergeCell ref="A68:C68"/>
    <mergeCell ref="A71:B73"/>
    <mergeCell ref="C71:H71"/>
    <mergeCell ref="C72:H72"/>
    <mergeCell ref="C73:H73"/>
    <mergeCell ref="D68:H68"/>
    <mergeCell ref="B86:D86"/>
    <mergeCell ref="B87:D87"/>
    <mergeCell ref="A74:B75"/>
    <mergeCell ref="C74:H74"/>
    <mergeCell ref="C75:H75"/>
    <mergeCell ref="A78:F78"/>
    <mergeCell ref="A79:F79"/>
    <mergeCell ref="A81:F81"/>
    <mergeCell ref="A82:D82"/>
    <mergeCell ref="B83:D83"/>
    <mergeCell ref="B84:D84"/>
    <mergeCell ref="B85:D85"/>
    <mergeCell ref="B88:D88"/>
    <mergeCell ref="A89:D89"/>
    <mergeCell ref="A90:D90"/>
    <mergeCell ref="A95:I95"/>
    <mergeCell ref="A98:I100"/>
  </mergeCells>
  <pageMargins left="0.25" right="0.25"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showWhiteSpace="0" zoomScaleNormal="100" zoomScaleSheetLayoutView="154"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300" customWidth="1"/>
    <col min="8" max="8" width="9.88671875" style="206" customWidth="1"/>
    <col min="9" max="16384" width="8.88671875" style="206"/>
  </cols>
  <sheetData>
    <row r="1" spans="1:8" ht="10.35" customHeight="1"/>
    <row r="2" spans="1:8" s="211" customFormat="1">
      <c r="A2" s="731" t="s">
        <v>326</v>
      </c>
      <c r="B2" s="731"/>
      <c r="C2" s="731"/>
      <c r="D2" s="731"/>
      <c r="E2" s="731"/>
      <c r="F2" s="731"/>
      <c r="G2" s="731"/>
      <c r="H2" s="731"/>
    </row>
    <row r="3" spans="1:8" ht="10.35" customHeight="1"/>
    <row r="4" spans="1:8" ht="15" customHeight="1">
      <c r="A4" s="211" t="s">
        <v>327</v>
      </c>
    </row>
    <row r="5" spans="1:8" ht="17.850000000000001" customHeight="1">
      <c r="A5" s="732" t="s">
        <v>99</v>
      </c>
      <c r="B5" s="732"/>
      <c r="C5" s="732"/>
      <c r="D5" s="732"/>
      <c r="E5" s="732"/>
      <c r="F5" s="732"/>
      <c r="G5" s="732"/>
      <c r="H5" s="732"/>
    </row>
    <row r="6" spans="1:8" ht="17.850000000000001" customHeight="1">
      <c r="A6" s="780" t="s">
        <v>10</v>
      </c>
      <c r="B6" s="781"/>
      <c r="C6" s="781"/>
      <c r="D6" s="781">
        <v>4</v>
      </c>
      <c r="E6" s="781"/>
      <c r="F6" s="781"/>
      <c r="G6" s="781"/>
      <c r="H6" s="782"/>
    </row>
    <row r="7" spans="1:8" ht="17.850000000000001" customHeight="1">
      <c r="A7" s="780" t="s">
        <v>9</v>
      </c>
      <c r="B7" s="781"/>
      <c r="C7" s="781"/>
      <c r="D7" s="783" t="s">
        <v>1665</v>
      </c>
      <c r="E7" s="783"/>
      <c r="F7" s="783"/>
      <c r="G7" s="783"/>
      <c r="H7" s="784"/>
    </row>
    <row r="8" spans="1:8" ht="17.850000000000001" customHeight="1">
      <c r="A8" s="780" t="s">
        <v>13</v>
      </c>
      <c r="B8" s="781"/>
      <c r="C8" s="781"/>
      <c r="D8" s="785" t="s">
        <v>403</v>
      </c>
      <c r="E8" s="785"/>
      <c r="F8" s="785"/>
      <c r="G8" s="785"/>
      <c r="H8" s="786"/>
    </row>
    <row r="9" spans="1:8" ht="17.850000000000001" customHeight="1">
      <c r="A9" s="780" t="s">
        <v>330</v>
      </c>
      <c r="B9" s="781"/>
      <c r="C9" s="781"/>
      <c r="D9" s="785" t="s">
        <v>2125</v>
      </c>
      <c r="E9" s="785"/>
      <c r="F9" s="785"/>
      <c r="G9" s="785"/>
      <c r="H9" s="786"/>
    </row>
    <row r="10" spans="1:8" ht="10.35" customHeight="1">
      <c r="A10" s="502"/>
      <c r="B10" s="502"/>
      <c r="C10" s="502"/>
      <c r="D10" s="502"/>
      <c r="E10" s="502"/>
      <c r="F10" s="502"/>
      <c r="G10" s="578"/>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1989</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78"/>
      <c r="H17" s="502"/>
    </row>
    <row r="18" spans="1:8" ht="15" customHeight="1">
      <c r="A18" s="787" t="s">
        <v>336</v>
      </c>
      <c r="B18" s="787"/>
      <c r="C18" s="787"/>
      <c r="D18" s="787"/>
      <c r="E18" s="787"/>
      <c r="F18" s="787"/>
      <c r="G18" s="787"/>
      <c r="H18" s="787"/>
    </row>
    <row r="19" spans="1:8" ht="52.5" customHeight="1">
      <c r="A19" s="790" t="s">
        <v>337</v>
      </c>
      <c r="B19" s="790"/>
      <c r="C19" s="791" t="s">
        <v>586</v>
      </c>
      <c r="D19" s="791"/>
      <c r="E19" s="791"/>
      <c r="F19" s="791"/>
      <c r="G19" s="791"/>
      <c r="H19" s="792"/>
    </row>
    <row r="20" spans="1:8" ht="10.35" customHeight="1">
      <c r="A20" s="502"/>
      <c r="B20" s="502"/>
      <c r="C20" s="502"/>
      <c r="D20" s="502"/>
      <c r="E20" s="502"/>
      <c r="F20" s="502"/>
      <c r="G20" s="578"/>
      <c r="H20" s="502"/>
    </row>
    <row r="21" spans="1:8" ht="15" customHeight="1">
      <c r="A21" s="793" t="s">
        <v>339</v>
      </c>
      <c r="B21" s="793"/>
      <c r="C21" s="793"/>
      <c r="D21" s="793"/>
      <c r="E21" s="502"/>
      <c r="F21" s="502"/>
      <c r="G21" s="578"/>
      <c r="H21" s="502"/>
    </row>
    <row r="22" spans="1:8">
      <c r="A22" s="751" t="s">
        <v>141</v>
      </c>
      <c r="B22" s="794" t="s">
        <v>142</v>
      </c>
      <c r="C22" s="794"/>
      <c r="D22" s="794"/>
      <c r="E22" s="794"/>
      <c r="F22" s="794"/>
      <c r="G22" s="794" t="s">
        <v>340</v>
      </c>
      <c r="H22" s="752"/>
    </row>
    <row r="23" spans="1:8" ht="37.5" customHeight="1">
      <c r="A23" s="751"/>
      <c r="B23" s="794"/>
      <c r="C23" s="794"/>
      <c r="D23" s="794"/>
      <c r="E23" s="794"/>
      <c r="F23" s="794"/>
      <c r="G23" s="235" t="s">
        <v>341</v>
      </c>
      <c r="H23" s="469" t="s">
        <v>145</v>
      </c>
    </row>
    <row r="24" spans="1:8" ht="17.850000000000001" customHeight="1">
      <c r="A24" s="751" t="s">
        <v>146</v>
      </c>
      <c r="B24" s="794"/>
      <c r="C24" s="794"/>
      <c r="D24" s="794"/>
      <c r="E24" s="794"/>
      <c r="F24" s="794"/>
      <c r="G24" s="794"/>
      <c r="H24" s="752"/>
    </row>
    <row r="25" spans="1:8" ht="52.5" customHeight="1">
      <c r="A25" s="467" t="s">
        <v>2126</v>
      </c>
      <c r="B25" s="791" t="s">
        <v>2158</v>
      </c>
      <c r="C25" s="791"/>
      <c r="D25" s="791"/>
      <c r="E25" s="791"/>
      <c r="F25" s="791"/>
      <c r="G25" s="519" t="s">
        <v>155</v>
      </c>
      <c r="H25" s="250" t="s">
        <v>154</v>
      </c>
    </row>
    <row r="26" spans="1:8" ht="57" customHeight="1">
      <c r="A26" s="467" t="s">
        <v>2127</v>
      </c>
      <c r="B26" s="791" t="s">
        <v>2128</v>
      </c>
      <c r="C26" s="791"/>
      <c r="D26" s="791"/>
      <c r="E26" s="791"/>
      <c r="F26" s="791"/>
      <c r="G26" s="235" t="s">
        <v>176</v>
      </c>
      <c r="H26" s="250" t="s">
        <v>154</v>
      </c>
    </row>
    <row r="27" spans="1:8" ht="17.850000000000001" customHeight="1">
      <c r="A27" s="751" t="s">
        <v>255</v>
      </c>
      <c r="B27" s="794"/>
      <c r="C27" s="794"/>
      <c r="D27" s="794"/>
      <c r="E27" s="794"/>
      <c r="F27" s="794"/>
      <c r="G27" s="794"/>
      <c r="H27" s="752"/>
    </row>
    <row r="28" spans="1:8" ht="58.5" customHeight="1">
      <c r="A28" s="467" t="s">
        <v>2129</v>
      </c>
      <c r="B28" s="791" t="s">
        <v>2130</v>
      </c>
      <c r="C28" s="791"/>
      <c r="D28" s="791"/>
      <c r="E28" s="791"/>
      <c r="F28" s="791"/>
      <c r="G28" s="235" t="s">
        <v>192</v>
      </c>
      <c r="H28" s="250" t="s">
        <v>154</v>
      </c>
    </row>
    <row r="29" spans="1:8" ht="77.25" customHeight="1">
      <c r="A29" s="467" t="s">
        <v>2131</v>
      </c>
      <c r="B29" s="791" t="s">
        <v>2132</v>
      </c>
      <c r="C29" s="791"/>
      <c r="D29" s="791"/>
      <c r="E29" s="791"/>
      <c r="F29" s="791"/>
      <c r="G29" s="235" t="s">
        <v>217</v>
      </c>
      <c r="H29" s="250" t="s">
        <v>150</v>
      </c>
    </row>
    <row r="30" spans="1:8" ht="17.850000000000001" customHeight="1">
      <c r="A30" s="751" t="s">
        <v>352</v>
      </c>
      <c r="B30" s="794"/>
      <c r="C30" s="794"/>
      <c r="D30" s="794"/>
      <c r="E30" s="794"/>
      <c r="F30" s="794"/>
      <c r="G30" s="794"/>
      <c r="H30" s="752"/>
    </row>
    <row r="31" spans="1:8" ht="54" customHeight="1">
      <c r="A31" s="467" t="s">
        <v>2133</v>
      </c>
      <c r="B31" s="792" t="s">
        <v>2134</v>
      </c>
      <c r="C31" s="790"/>
      <c r="D31" s="790"/>
      <c r="E31" s="790"/>
      <c r="F31" s="956"/>
      <c r="G31" s="519" t="s">
        <v>233</v>
      </c>
      <c r="H31" s="250" t="s">
        <v>150</v>
      </c>
    </row>
    <row r="32" spans="1:8" ht="57.75" customHeight="1">
      <c r="A32" s="467" t="s">
        <v>2135</v>
      </c>
      <c r="B32" s="791" t="s">
        <v>2136</v>
      </c>
      <c r="C32" s="791"/>
      <c r="D32" s="791"/>
      <c r="E32" s="791"/>
      <c r="F32" s="791"/>
      <c r="G32" s="519" t="s">
        <v>242</v>
      </c>
      <c r="H32" s="250" t="s">
        <v>154</v>
      </c>
    </row>
    <row r="33" spans="1:8" ht="10.35" customHeight="1">
      <c r="A33" s="502"/>
      <c r="B33" s="502"/>
      <c r="C33" s="502"/>
      <c r="D33" s="502"/>
      <c r="E33" s="502"/>
      <c r="F33" s="502"/>
      <c r="G33" s="578"/>
      <c r="H33" s="502"/>
    </row>
    <row r="34" spans="1:8" ht="15" customHeight="1">
      <c r="A34" s="494" t="s">
        <v>355</v>
      </c>
      <c r="B34" s="502"/>
      <c r="C34" s="502"/>
      <c r="D34" s="502"/>
      <c r="E34" s="502"/>
      <c r="F34" s="502"/>
      <c r="G34" s="578"/>
      <c r="H34" s="502"/>
    </row>
    <row r="35" spans="1:8" s="211" customFormat="1" ht="17.850000000000001" customHeight="1">
      <c r="A35" s="795" t="s">
        <v>356</v>
      </c>
      <c r="B35" s="795"/>
      <c r="C35" s="795"/>
      <c r="D35" s="795"/>
      <c r="E35" s="795"/>
      <c r="F35" s="795"/>
      <c r="G35" s="256">
        <v>20</v>
      </c>
      <c r="H35" s="464" t="s">
        <v>357</v>
      </c>
    </row>
    <row r="36" spans="1:8" ht="59.25" customHeight="1">
      <c r="A36" s="796" t="s">
        <v>358</v>
      </c>
      <c r="B36" s="791" t="s">
        <v>2137</v>
      </c>
      <c r="C36" s="791"/>
      <c r="D36" s="791"/>
      <c r="E36" s="791"/>
      <c r="F36" s="791"/>
      <c r="G36" s="791"/>
      <c r="H36" s="792"/>
    </row>
    <row r="37" spans="1:8" ht="52.5" customHeight="1">
      <c r="A37" s="754"/>
      <c r="B37" s="791" t="s">
        <v>2138</v>
      </c>
      <c r="C37" s="791"/>
      <c r="D37" s="791"/>
      <c r="E37" s="791"/>
      <c r="F37" s="791"/>
      <c r="G37" s="791"/>
      <c r="H37" s="792"/>
    </row>
    <row r="38" spans="1:8" ht="41.4" customHeight="1">
      <c r="A38" s="754"/>
      <c r="B38" s="791" t="s">
        <v>2139</v>
      </c>
      <c r="C38" s="791"/>
      <c r="D38" s="791"/>
      <c r="E38" s="791"/>
      <c r="F38" s="791"/>
      <c r="G38" s="791"/>
      <c r="H38" s="792"/>
    </row>
    <row r="39" spans="1:8" ht="38.1" customHeight="1">
      <c r="A39" s="754"/>
      <c r="B39" s="791" t="s">
        <v>2140</v>
      </c>
      <c r="C39" s="791"/>
      <c r="D39" s="791"/>
      <c r="E39" s="791"/>
      <c r="F39" s="791"/>
      <c r="G39" s="791"/>
      <c r="H39" s="792"/>
    </row>
    <row r="40" spans="1:8" ht="51.9" customHeight="1">
      <c r="A40" s="754"/>
      <c r="B40" s="791" t="s">
        <v>2141</v>
      </c>
      <c r="C40" s="791"/>
      <c r="D40" s="791"/>
      <c r="E40" s="791"/>
      <c r="F40" s="791"/>
      <c r="G40" s="791"/>
      <c r="H40" s="792"/>
    </row>
    <row r="41" spans="1:8" ht="54.75" customHeight="1">
      <c r="A41" s="754"/>
      <c r="B41" s="791" t="s">
        <v>2142</v>
      </c>
      <c r="C41" s="791"/>
      <c r="D41" s="791"/>
      <c r="E41" s="791"/>
      <c r="F41" s="791"/>
      <c r="G41" s="791"/>
      <c r="H41" s="792"/>
    </row>
    <row r="42" spans="1:8" ht="46.5" customHeight="1">
      <c r="A42" s="754"/>
      <c r="B42" s="792" t="s">
        <v>2143</v>
      </c>
      <c r="C42" s="790"/>
      <c r="D42" s="790"/>
      <c r="E42" s="790"/>
      <c r="F42" s="790"/>
      <c r="G42" s="790"/>
      <c r="H42" s="790"/>
    </row>
    <row r="43" spans="1:8" ht="42.6" customHeight="1">
      <c r="A43" s="755"/>
      <c r="B43" s="791" t="s">
        <v>2144</v>
      </c>
      <c r="C43" s="791"/>
      <c r="D43" s="791"/>
      <c r="E43" s="791"/>
      <c r="F43" s="791"/>
      <c r="G43" s="791"/>
      <c r="H43" s="792"/>
    </row>
    <row r="44" spans="1:8" ht="26.4" customHeight="1">
      <c r="A44" s="797" t="s">
        <v>366</v>
      </c>
      <c r="B44" s="785"/>
      <c r="C44" s="785"/>
      <c r="D44" s="785" t="s">
        <v>2145</v>
      </c>
      <c r="E44" s="785"/>
      <c r="F44" s="785"/>
      <c r="G44" s="785"/>
      <c r="H44" s="786"/>
    </row>
    <row r="45" spans="1:8" ht="33.6" customHeight="1">
      <c r="A45" s="798" t="s">
        <v>367</v>
      </c>
      <c r="B45" s="783"/>
      <c r="C45" s="783"/>
      <c r="D45" s="783" t="s">
        <v>2146</v>
      </c>
      <c r="E45" s="783"/>
      <c r="F45" s="783"/>
      <c r="G45" s="783"/>
      <c r="H45" s="784"/>
    </row>
    <row r="46" spans="1:8" s="211" customFormat="1" ht="17.850000000000001" customHeight="1">
      <c r="A46" s="795" t="s">
        <v>613</v>
      </c>
      <c r="B46" s="795"/>
      <c r="C46" s="795"/>
      <c r="D46" s="795"/>
      <c r="E46" s="795"/>
      <c r="F46" s="795"/>
      <c r="G46" s="256">
        <v>25</v>
      </c>
      <c r="H46" s="464" t="s">
        <v>357</v>
      </c>
    </row>
    <row r="47" spans="1:8" s="211" customFormat="1" ht="48.75" customHeight="1">
      <c r="A47" s="802" t="s">
        <v>358</v>
      </c>
      <c r="B47" s="792" t="s">
        <v>2147</v>
      </c>
      <c r="C47" s="790"/>
      <c r="D47" s="790"/>
      <c r="E47" s="790"/>
      <c r="F47" s="790"/>
      <c r="G47" s="790"/>
      <c r="H47" s="790"/>
    </row>
    <row r="48" spans="1:8" ht="32.4" customHeight="1">
      <c r="A48" s="803"/>
      <c r="B48" s="792" t="s">
        <v>2148</v>
      </c>
      <c r="C48" s="790"/>
      <c r="D48" s="790"/>
      <c r="E48" s="790"/>
      <c r="F48" s="790"/>
      <c r="G48" s="790"/>
      <c r="H48" s="790"/>
    </row>
    <row r="49" spans="1:8" ht="36.9" customHeight="1">
      <c r="A49" s="803"/>
      <c r="B49" s="792" t="s">
        <v>2149</v>
      </c>
      <c r="C49" s="790"/>
      <c r="D49" s="790"/>
      <c r="E49" s="790"/>
      <c r="F49" s="790"/>
      <c r="G49" s="790"/>
      <c r="H49" s="790"/>
    </row>
    <row r="50" spans="1:8" ht="52.5" customHeight="1">
      <c r="A50" s="803"/>
      <c r="B50" s="792" t="s">
        <v>2150</v>
      </c>
      <c r="C50" s="790"/>
      <c r="D50" s="790"/>
      <c r="E50" s="790"/>
      <c r="F50" s="790"/>
      <c r="G50" s="790"/>
      <c r="H50" s="790"/>
    </row>
    <row r="51" spans="1:8" ht="31.5" customHeight="1">
      <c r="A51" s="803"/>
      <c r="B51" s="792" t="s">
        <v>2151</v>
      </c>
      <c r="C51" s="790"/>
      <c r="D51" s="790"/>
      <c r="E51" s="790"/>
      <c r="F51" s="790"/>
      <c r="G51" s="790"/>
      <c r="H51" s="790"/>
    </row>
    <row r="52" spans="1:8" ht="30.9" customHeight="1">
      <c r="A52" s="804"/>
      <c r="B52" s="792" t="s">
        <v>2152</v>
      </c>
      <c r="C52" s="790"/>
      <c r="D52" s="790"/>
      <c r="E52" s="790"/>
      <c r="F52" s="790"/>
      <c r="G52" s="790"/>
      <c r="H52" s="790"/>
    </row>
    <row r="53" spans="1:8" ht="23.1" customHeight="1">
      <c r="A53" s="797" t="s">
        <v>366</v>
      </c>
      <c r="B53" s="785"/>
      <c r="C53" s="785"/>
      <c r="D53" s="785" t="s">
        <v>2159</v>
      </c>
      <c r="E53" s="785"/>
      <c r="F53" s="785"/>
      <c r="G53" s="785"/>
      <c r="H53" s="786"/>
    </row>
    <row r="54" spans="1:8" ht="33.9" customHeight="1">
      <c r="A54" s="798" t="s">
        <v>367</v>
      </c>
      <c r="B54" s="783"/>
      <c r="C54" s="783"/>
      <c r="D54" s="783" t="s">
        <v>2153</v>
      </c>
      <c r="E54" s="783"/>
      <c r="F54" s="783"/>
      <c r="G54" s="783"/>
      <c r="H54" s="784"/>
    </row>
    <row r="55" spans="1:8" ht="10.35" customHeight="1">
      <c r="A55" s="502"/>
      <c r="B55" s="502"/>
      <c r="C55" s="502"/>
      <c r="D55" s="502"/>
      <c r="E55" s="502"/>
      <c r="F55" s="502"/>
      <c r="G55" s="578"/>
      <c r="H55" s="502"/>
    </row>
    <row r="56" spans="1:8" ht="15" customHeight="1">
      <c r="A56" s="494" t="s">
        <v>369</v>
      </c>
      <c r="B56" s="502"/>
      <c r="C56" s="502"/>
      <c r="D56" s="502"/>
      <c r="E56" s="502"/>
      <c r="F56" s="502"/>
      <c r="G56" s="578"/>
      <c r="H56" s="502"/>
    </row>
    <row r="57" spans="1:8" ht="64.5" customHeight="1">
      <c r="A57" s="828" t="s">
        <v>370</v>
      </c>
      <c r="B57" s="829"/>
      <c r="C57" s="792" t="s">
        <v>2154</v>
      </c>
      <c r="D57" s="790"/>
      <c r="E57" s="790"/>
      <c r="F57" s="790"/>
      <c r="G57" s="790"/>
      <c r="H57" s="790"/>
    </row>
    <row r="58" spans="1:8" ht="39.75" customHeight="1">
      <c r="A58" s="876"/>
      <c r="B58" s="877"/>
      <c r="C58" s="792" t="s">
        <v>2155</v>
      </c>
      <c r="D58" s="790"/>
      <c r="E58" s="790"/>
      <c r="F58" s="790"/>
      <c r="G58" s="790"/>
      <c r="H58" s="790"/>
    </row>
    <row r="59" spans="1:8" ht="67.5" customHeight="1">
      <c r="A59" s="828" t="s">
        <v>373</v>
      </c>
      <c r="B59" s="829"/>
      <c r="C59" s="791" t="s">
        <v>2156</v>
      </c>
      <c r="D59" s="791"/>
      <c r="E59" s="791"/>
      <c r="F59" s="791"/>
      <c r="G59" s="791"/>
      <c r="H59" s="792"/>
    </row>
    <row r="60" spans="1:8" ht="65.400000000000006" customHeight="1">
      <c r="A60" s="830"/>
      <c r="B60" s="831"/>
      <c r="C60" s="791" t="s">
        <v>2157</v>
      </c>
      <c r="D60" s="791"/>
      <c r="E60" s="791"/>
      <c r="F60" s="791"/>
      <c r="G60" s="791"/>
      <c r="H60" s="792"/>
    </row>
    <row r="61" spans="1:8" ht="10.5" customHeight="1">
      <c r="A61" s="502"/>
      <c r="B61" s="502"/>
      <c r="C61" s="502"/>
      <c r="D61" s="502"/>
      <c r="E61" s="502"/>
      <c r="F61" s="502"/>
      <c r="G61" s="578"/>
      <c r="H61" s="502"/>
    </row>
    <row r="62" spans="1:8" ht="15" customHeight="1">
      <c r="A62" s="494" t="s">
        <v>375</v>
      </c>
      <c r="B62" s="494"/>
      <c r="C62" s="494"/>
      <c r="D62" s="494"/>
      <c r="E62" s="494"/>
      <c r="F62" s="494"/>
      <c r="G62" s="578"/>
      <c r="H62" s="502"/>
    </row>
    <row r="63" spans="1:8" ht="16.2">
      <c r="A63" s="807" t="s">
        <v>376</v>
      </c>
      <c r="B63" s="807"/>
      <c r="C63" s="807"/>
      <c r="D63" s="807"/>
      <c r="E63" s="807"/>
      <c r="F63" s="807"/>
      <c r="G63" s="520">
        <v>3.5</v>
      </c>
      <c r="H63" s="465" t="s">
        <v>435</v>
      </c>
    </row>
    <row r="64" spans="1:8" ht="16.2">
      <c r="A64" s="807" t="s">
        <v>378</v>
      </c>
      <c r="B64" s="807"/>
      <c r="C64" s="807"/>
      <c r="D64" s="807"/>
      <c r="E64" s="807"/>
      <c r="F64" s="807"/>
      <c r="G64" s="520">
        <v>0.5</v>
      </c>
      <c r="H64" s="465" t="s">
        <v>435</v>
      </c>
    </row>
    <row r="65" spans="1:8">
      <c r="A65" s="463"/>
      <c r="B65" s="463"/>
      <c r="C65" s="463"/>
      <c r="D65" s="463"/>
      <c r="E65" s="463"/>
      <c r="F65" s="463"/>
      <c r="G65" s="521"/>
      <c r="H65" s="465"/>
    </row>
    <row r="66" spans="1:8">
      <c r="A66" s="811" t="s">
        <v>379</v>
      </c>
      <c r="B66" s="811"/>
      <c r="C66" s="811"/>
      <c r="D66" s="811"/>
      <c r="E66" s="811"/>
      <c r="F66" s="811"/>
      <c r="G66" s="522"/>
      <c r="H66" s="253"/>
    </row>
    <row r="67" spans="1:8" ht="17.850000000000001" customHeight="1">
      <c r="A67" s="790" t="s">
        <v>380</v>
      </c>
      <c r="B67" s="790"/>
      <c r="C67" s="790"/>
      <c r="D67" s="790"/>
      <c r="E67" s="465">
        <v>49</v>
      </c>
      <c r="F67" s="465" t="s">
        <v>357</v>
      </c>
      <c r="G67" s="523">
        <f>E67/25</f>
        <v>1.96</v>
      </c>
      <c r="H67" s="465" t="s">
        <v>435</v>
      </c>
    </row>
    <row r="68" spans="1:8" ht="17.850000000000001" customHeight="1">
      <c r="A68" s="502" t="s">
        <v>12</v>
      </c>
      <c r="B68" s="807" t="s">
        <v>14</v>
      </c>
      <c r="C68" s="807"/>
      <c r="D68" s="807"/>
      <c r="E68" s="465">
        <v>20</v>
      </c>
      <c r="F68" s="465" t="s">
        <v>357</v>
      </c>
      <c r="G68" s="579"/>
      <c r="H68" s="471"/>
    </row>
    <row r="69" spans="1:8" ht="17.850000000000001" customHeight="1">
      <c r="A69" s="502"/>
      <c r="B69" s="807" t="s">
        <v>381</v>
      </c>
      <c r="C69" s="807"/>
      <c r="D69" s="807"/>
      <c r="E69" s="465">
        <v>25</v>
      </c>
      <c r="F69" s="465" t="s">
        <v>357</v>
      </c>
      <c r="G69" s="579"/>
      <c r="H69" s="471"/>
    </row>
    <row r="70" spans="1:8" ht="17.850000000000001" customHeight="1">
      <c r="A70" s="502"/>
      <c r="B70" s="807" t="s">
        <v>382</v>
      </c>
      <c r="C70" s="807"/>
      <c r="D70" s="807"/>
      <c r="E70" s="465">
        <v>2</v>
      </c>
      <c r="F70" s="465" t="s">
        <v>357</v>
      </c>
      <c r="G70" s="579"/>
      <c r="H70" s="471"/>
    </row>
    <row r="71" spans="1:8" ht="17.850000000000001" customHeight="1">
      <c r="A71" s="502"/>
      <c r="B71" s="807" t="s">
        <v>383</v>
      </c>
      <c r="C71" s="807"/>
      <c r="D71" s="807"/>
      <c r="E71" s="465">
        <v>0</v>
      </c>
      <c r="F71" s="465" t="s">
        <v>357</v>
      </c>
      <c r="G71" s="579"/>
      <c r="H71" s="471"/>
    </row>
    <row r="72" spans="1:8" ht="17.850000000000001" customHeight="1">
      <c r="A72" s="502"/>
      <c r="B72" s="807" t="s">
        <v>384</v>
      </c>
      <c r="C72" s="807"/>
      <c r="D72" s="807"/>
      <c r="E72" s="465">
        <v>0</v>
      </c>
      <c r="F72" s="465" t="s">
        <v>357</v>
      </c>
      <c r="G72" s="579"/>
      <c r="H72" s="471"/>
    </row>
    <row r="73" spans="1:8" ht="17.850000000000001" customHeight="1">
      <c r="A73" s="502"/>
      <c r="B73" s="807" t="s">
        <v>385</v>
      </c>
      <c r="C73" s="807"/>
      <c r="D73" s="807"/>
      <c r="E73" s="465">
        <v>2</v>
      </c>
      <c r="F73" s="465" t="s">
        <v>357</v>
      </c>
      <c r="G73" s="579"/>
      <c r="H73" s="471"/>
    </row>
    <row r="74" spans="1:8" ht="34.5" customHeight="1">
      <c r="A74" s="790" t="s">
        <v>386</v>
      </c>
      <c r="B74" s="790"/>
      <c r="C74" s="790"/>
      <c r="D74" s="790"/>
      <c r="E74" s="465">
        <v>0</v>
      </c>
      <c r="F74" s="465" t="s">
        <v>357</v>
      </c>
      <c r="G74" s="523">
        <v>0</v>
      </c>
      <c r="H74" s="465" t="s">
        <v>435</v>
      </c>
    </row>
    <row r="75" spans="1:8" ht="17.850000000000001" customHeight="1">
      <c r="A75" s="807" t="s">
        <v>387</v>
      </c>
      <c r="B75" s="807"/>
      <c r="C75" s="807"/>
      <c r="D75" s="807"/>
      <c r="E75" s="465">
        <f>G75*25</f>
        <v>51</v>
      </c>
      <c r="F75" s="465" t="s">
        <v>357</v>
      </c>
      <c r="G75" s="523">
        <f>D6-G74-G67</f>
        <v>2.04</v>
      </c>
      <c r="H75" s="465" t="s">
        <v>435</v>
      </c>
    </row>
    <row r="76" spans="1:8" ht="10.35" customHeight="1"/>
  </sheetData>
  <mergeCells count="80">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46:F46"/>
    <mergeCell ref="B32:F32"/>
    <mergeCell ref="A35:F35"/>
    <mergeCell ref="A36:A43"/>
    <mergeCell ref="B36:H36"/>
    <mergeCell ref="B37:H37"/>
    <mergeCell ref="B38:H38"/>
    <mergeCell ref="B39:H39"/>
    <mergeCell ref="B40:H40"/>
    <mergeCell ref="B41:H41"/>
    <mergeCell ref="B42:H42"/>
    <mergeCell ref="B43:H43"/>
    <mergeCell ref="A44:C44"/>
    <mergeCell ref="D44:H44"/>
    <mergeCell ref="A45:C45"/>
    <mergeCell ref="D45:H45"/>
    <mergeCell ref="A47:A52"/>
    <mergeCell ref="B47:H47"/>
    <mergeCell ref="B48:H48"/>
    <mergeCell ref="B49:H49"/>
    <mergeCell ref="B50:H50"/>
    <mergeCell ref="B51:H51"/>
    <mergeCell ref="B52:H52"/>
    <mergeCell ref="A53:C53"/>
    <mergeCell ref="D53:H53"/>
    <mergeCell ref="A54:C54"/>
    <mergeCell ref="D54:H54"/>
    <mergeCell ref="A57:B58"/>
    <mergeCell ref="C57:H57"/>
    <mergeCell ref="C58:H58"/>
    <mergeCell ref="B73:D73"/>
    <mergeCell ref="A74:D74"/>
    <mergeCell ref="A75:D75"/>
    <mergeCell ref="B72:D72"/>
    <mergeCell ref="A59:B60"/>
    <mergeCell ref="C59:H59"/>
    <mergeCell ref="C60:H60"/>
    <mergeCell ref="A63:F63"/>
    <mergeCell ref="A64:F64"/>
    <mergeCell ref="A66:F66"/>
    <mergeCell ref="A67:D67"/>
    <mergeCell ref="B68:D68"/>
    <mergeCell ref="B69:D69"/>
    <mergeCell ref="B70:D70"/>
    <mergeCell ref="B71:D71"/>
  </mergeCells>
  <pageMargins left="0.25" right="0.25"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zoomScaleNormal="100" zoomScaleSheetLayoutView="154"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ol min="7" max="7" width="12.88671875" style="206" customWidth="1"/>
    <col min="8" max="8" width="9.88671875" style="206" customWidth="1"/>
    <col min="9" max="9" width="2.88671875" style="206" customWidth="1"/>
    <col min="10" max="16384" width="8.88671875" style="206"/>
  </cols>
  <sheetData>
    <row r="1" spans="1:9" ht="10.35" customHeight="1"/>
    <row r="2" spans="1:9" s="334" customFormat="1">
      <c r="A2" s="731" t="s">
        <v>326</v>
      </c>
      <c r="B2" s="731"/>
      <c r="C2" s="731"/>
      <c r="D2" s="731"/>
      <c r="E2" s="731"/>
      <c r="F2" s="731"/>
      <c r="G2" s="731"/>
      <c r="H2" s="731"/>
      <c r="I2" s="731"/>
    </row>
    <row r="3" spans="1:9" ht="10.35" customHeight="1"/>
    <row r="4" spans="1:9" ht="15" customHeight="1">
      <c r="A4" s="334" t="s">
        <v>327</v>
      </c>
    </row>
    <row r="5" spans="1:9" ht="17.850000000000001" customHeight="1">
      <c r="A5" s="732" t="s">
        <v>100</v>
      </c>
      <c r="B5" s="732"/>
      <c r="C5" s="732"/>
      <c r="D5" s="732"/>
      <c r="E5" s="732"/>
      <c r="F5" s="732"/>
      <c r="G5" s="732"/>
      <c r="H5" s="732"/>
    </row>
    <row r="6" spans="1:9" ht="17.399999999999999" customHeight="1">
      <c r="A6" s="780" t="s">
        <v>10</v>
      </c>
      <c r="B6" s="781"/>
      <c r="C6" s="781"/>
      <c r="D6" s="781">
        <v>3</v>
      </c>
      <c r="E6" s="781"/>
      <c r="F6" s="781"/>
      <c r="G6" s="781"/>
      <c r="H6" s="782"/>
      <c r="I6" s="502"/>
    </row>
    <row r="7" spans="1:9" ht="17.399999999999999" customHeight="1">
      <c r="A7" s="780" t="s">
        <v>9</v>
      </c>
      <c r="B7" s="781"/>
      <c r="C7" s="781"/>
      <c r="D7" s="783" t="s">
        <v>1665</v>
      </c>
      <c r="E7" s="783"/>
      <c r="F7" s="783"/>
      <c r="G7" s="783"/>
      <c r="H7" s="784"/>
      <c r="I7" s="502"/>
    </row>
    <row r="8" spans="1:9" ht="17.399999999999999" customHeight="1">
      <c r="A8" s="780" t="s">
        <v>13</v>
      </c>
      <c r="B8" s="781"/>
      <c r="C8" s="781"/>
      <c r="D8" s="785" t="s">
        <v>403</v>
      </c>
      <c r="E8" s="785"/>
      <c r="F8" s="785"/>
      <c r="G8" s="785"/>
      <c r="H8" s="786"/>
      <c r="I8" s="502"/>
    </row>
    <row r="9" spans="1:9" ht="17.399999999999999" customHeight="1">
      <c r="A9" s="780" t="s">
        <v>330</v>
      </c>
      <c r="B9" s="781"/>
      <c r="C9" s="781"/>
      <c r="D9" s="785" t="s">
        <v>2160</v>
      </c>
      <c r="E9" s="785"/>
      <c r="F9" s="785"/>
      <c r="G9" s="785"/>
      <c r="H9" s="786"/>
      <c r="I9" s="502"/>
    </row>
    <row r="10" spans="1:9" ht="10.35" customHeight="1">
      <c r="A10" s="502"/>
      <c r="B10" s="502"/>
      <c r="C10" s="502"/>
      <c r="D10" s="502"/>
      <c r="E10" s="502"/>
      <c r="F10" s="502"/>
      <c r="G10" s="502"/>
      <c r="H10" s="502"/>
      <c r="I10" s="502"/>
    </row>
    <row r="11" spans="1:9" ht="15" customHeight="1">
      <c r="A11" s="787" t="s">
        <v>138</v>
      </c>
      <c r="B11" s="787"/>
      <c r="C11" s="787"/>
      <c r="D11" s="787"/>
      <c r="E11" s="787"/>
      <c r="F11" s="787"/>
      <c r="G11" s="787"/>
      <c r="H11" s="787"/>
      <c r="I11" s="502"/>
    </row>
    <row r="12" spans="1:9" ht="17.850000000000001" customHeight="1">
      <c r="A12" s="779" t="s">
        <v>2916</v>
      </c>
      <c r="B12" s="779"/>
      <c r="C12" s="779"/>
      <c r="D12" s="779"/>
      <c r="E12" s="779"/>
      <c r="F12" s="779"/>
      <c r="G12" s="779"/>
      <c r="H12" s="779"/>
      <c r="I12" s="502"/>
    </row>
    <row r="13" spans="1:9" ht="17.850000000000001" customHeight="1">
      <c r="A13" s="780" t="s">
        <v>277</v>
      </c>
      <c r="B13" s="781"/>
      <c r="C13" s="781"/>
      <c r="D13" s="781"/>
      <c r="E13" s="781" t="s">
        <v>139</v>
      </c>
      <c r="F13" s="781"/>
      <c r="G13" s="781"/>
      <c r="H13" s="782"/>
      <c r="I13" s="502"/>
    </row>
    <row r="14" spans="1:9" ht="17.850000000000001" customHeight="1">
      <c r="A14" s="780" t="s">
        <v>332</v>
      </c>
      <c r="B14" s="781"/>
      <c r="C14" s="781"/>
      <c r="D14" s="781"/>
      <c r="E14" s="781" t="s">
        <v>333</v>
      </c>
      <c r="F14" s="781"/>
      <c r="G14" s="781"/>
      <c r="H14" s="782"/>
      <c r="I14" s="502"/>
    </row>
    <row r="15" spans="1:9" ht="17.850000000000001" customHeight="1">
      <c r="A15" s="780" t="s">
        <v>334</v>
      </c>
      <c r="B15" s="781"/>
      <c r="C15" s="781"/>
      <c r="D15" s="781"/>
      <c r="E15" s="788" t="s">
        <v>1989</v>
      </c>
      <c r="F15" s="788"/>
      <c r="G15" s="788"/>
      <c r="H15" s="789"/>
      <c r="I15" s="502"/>
    </row>
    <row r="16" spans="1:9" ht="17.850000000000001" customHeight="1">
      <c r="A16" s="780" t="s">
        <v>282</v>
      </c>
      <c r="B16" s="781"/>
      <c r="C16" s="781"/>
      <c r="D16" s="781"/>
      <c r="E16" s="781" t="s">
        <v>283</v>
      </c>
      <c r="F16" s="781"/>
      <c r="G16" s="781"/>
      <c r="H16" s="782"/>
      <c r="I16" s="502"/>
    </row>
    <row r="17" spans="1:9" ht="10.35" customHeight="1">
      <c r="A17" s="502"/>
      <c r="B17" s="502"/>
      <c r="C17" s="502"/>
      <c r="D17" s="502"/>
      <c r="E17" s="502"/>
      <c r="F17" s="502"/>
      <c r="G17" s="502"/>
      <c r="H17" s="502"/>
      <c r="I17" s="502"/>
    </row>
    <row r="18" spans="1:9" ht="15" customHeight="1">
      <c r="A18" s="787" t="s">
        <v>336</v>
      </c>
      <c r="B18" s="787"/>
      <c r="C18" s="787"/>
      <c r="D18" s="787"/>
      <c r="E18" s="787"/>
      <c r="F18" s="787"/>
      <c r="G18" s="787"/>
      <c r="H18" s="787"/>
      <c r="I18" s="502"/>
    </row>
    <row r="19" spans="1:9" ht="49.5" customHeight="1">
      <c r="A19" s="790" t="s">
        <v>337</v>
      </c>
      <c r="B19" s="790"/>
      <c r="C19" s="791" t="s">
        <v>2161</v>
      </c>
      <c r="D19" s="791"/>
      <c r="E19" s="791"/>
      <c r="F19" s="791"/>
      <c r="G19" s="791"/>
      <c r="H19" s="792"/>
      <c r="I19" s="502"/>
    </row>
    <row r="20" spans="1:9" ht="10.35" customHeight="1">
      <c r="A20" s="502"/>
      <c r="B20" s="502"/>
      <c r="C20" s="502"/>
      <c r="D20" s="502"/>
      <c r="E20" s="502"/>
      <c r="F20" s="502"/>
      <c r="G20" s="502"/>
      <c r="H20" s="502"/>
      <c r="I20" s="502"/>
    </row>
    <row r="21" spans="1:9" ht="15" customHeight="1">
      <c r="A21" s="793" t="s">
        <v>339</v>
      </c>
      <c r="B21" s="793"/>
      <c r="C21" s="793"/>
      <c r="D21" s="793"/>
      <c r="E21" s="502"/>
      <c r="F21" s="502"/>
      <c r="G21" s="502"/>
      <c r="H21" s="502"/>
      <c r="I21" s="502"/>
    </row>
    <row r="22" spans="1:9">
      <c r="A22" s="751" t="s">
        <v>141</v>
      </c>
      <c r="B22" s="794" t="s">
        <v>142</v>
      </c>
      <c r="C22" s="794"/>
      <c r="D22" s="794"/>
      <c r="E22" s="794"/>
      <c r="F22" s="794"/>
      <c r="G22" s="794" t="s">
        <v>340</v>
      </c>
      <c r="H22" s="752"/>
      <c r="I22" s="502"/>
    </row>
    <row r="23" spans="1:9" ht="27" customHeight="1">
      <c r="A23" s="751"/>
      <c r="B23" s="794"/>
      <c r="C23" s="794"/>
      <c r="D23" s="794"/>
      <c r="E23" s="794"/>
      <c r="F23" s="794"/>
      <c r="G23" s="468" t="s">
        <v>341</v>
      </c>
      <c r="H23" s="469" t="s">
        <v>145</v>
      </c>
      <c r="I23" s="502"/>
    </row>
    <row r="24" spans="1:9" ht="17.850000000000001" customHeight="1">
      <c r="A24" s="751" t="s">
        <v>146</v>
      </c>
      <c r="B24" s="794"/>
      <c r="C24" s="794"/>
      <c r="D24" s="794"/>
      <c r="E24" s="794"/>
      <c r="F24" s="794"/>
      <c r="G24" s="794"/>
      <c r="H24" s="752"/>
      <c r="I24" s="502"/>
    </row>
    <row r="25" spans="1:9" ht="51.75" customHeight="1">
      <c r="A25" s="467" t="s">
        <v>2162</v>
      </c>
      <c r="B25" s="791" t="s">
        <v>2192</v>
      </c>
      <c r="C25" s="791"/>
      <c r="D25" s="791"/>
      <c r="E25" s="791"/>
      <c r="F25" s="791"/>
      <c r="G25" s="468" t="s">
        <v>157</v>
      </c>
      <c r="H25" s="250" t="s">
        <v>208</v>
      </c>
      <c r="I25" s="502"/>
    </row>
    <row r="26" spans="1:9" ht="52.5" customHeight="1">
      <c r="A26" s="467" t="s">
        <v>2163</v>
      </c>
      <c r="B26" s="791" t="s">
        <v>2193</v>
      </c>
      <c r="C26" s="791"/>
      <c r="D26" s="791"/>
      <c r="E26" s="791"/>
      <c r="F26" s="791"/>
      <c r="G26" s="468" t="s">
        <v>169</v>
      </c>
      <c r="H26" s="250" t="s">
        <v>154</v>
      </c>
      <c r="I26" s="502"/>
    </row>
    <row r="27" spans="1:9" ht="17.850000000000001" customHeight="1">
      <c r="A27" s="751" t="s">
        <v>255</v>
      </c>
      <c r="B27" s="794"/>
      <c r="C27" s="794"/>
      <c r="D27" s="794"/>
      <c r="E27" s="794"/>
      <c r="F27" s="794"/>
      <c r="G27" s="794"/>
      <c r="H27" s="752"/>
      <c r="I27" s="502"/>
    </row>
    <row r="28" spans="1:9" ht="50.25" customHeight="1">
      <c r="A28" s="467" t="s">
        <v>2164</v>
      </c>
      <c r="B28" s="791" t="s">
        <v>2194</v>
      </c>
      <c r="C28" s="791"/>
      <c r="D28" s="791"/>
      <c r="E28" s="791"/>
      <c r="F28" s="791"/>
      <c r="G28" s="468" t="s">
        <v>190</v>
      </c>
      <c r="H28" s="250" t="s">
        <v>208</v>
      </c>
      <c r="I28" s="502"/>
    </row>
    <row r="29" spans="1:9" ht="39" customHeight="1">
      <c r="A29" s="467" t="s">
        <v>2165</v>
      </c>
      <c r="B29" s="791" t="s">
        <v>2166</v>
      </c>
      <c r="C29" s="791"/>
      <c r="D29" s="791"/>
      <c r="E29" s="791"/>
      <c r="F29" s="791"/>
      <c r="G29" s="468" t="s">
        <v>200</v>
      </c>
      <c r="H29" s="250" t="s">
        <v>154</v>
      </c>
      <c r="I29" s="502"/>
    </row>
    <row r="30" spans="1:9" ht="17.850000000000001" customHeight="1">
      <c r="A30" s="751" t="s">
        <v>352</v>
      </c>
      <c r="B30" s="794"/>
      <c r="C30" s="794"/>
      <c r="D30" s="794"/>
      <c r="E30" s="794"/>
      <c r="F30" s="794"/>
      <c r="G30" s="794"/>
      <c r="H30" s="752"/>
      <c r="I30" s="502"/>
    </row>
    <row r="31" spans="1:9" ht="72" customHeight="1">
      <c r="A31" s="467" t="s">
        <v>2167</v>
      </c>
      <c r="B31" s="791" t="s">
        <v>2168</v>
      </c>
      <c r="C31" s="791"/>
      <c r="D31" s="791"/>
      <c r="E31" s="791"/>
      <c r="F31" s="791"/>
      <c r="G31" s="468" t="s">
        <v>239</v>
      </c>
      <c r="H31" s="250" t="s">
        <v>208</v>
      </c>
      <c r="I31" s="502"/>
    </row>
    <row r="32" spans="1:9" ht="10.35" customHeight="1">
      <c r="A32" s="502"/>
      <c r="B32" s="502"/>
      <c r="C32" s="502"/>
      <c r="D32" s="502"/>
      <c r="E32" s="502"/>
      <c r="F32" s="502"/>
      <c r="G32" s="502"/>
      <c r="H32" s="502"/>
      <c r="I32" s="502"/>
    </row>
    <row r="33" spans="1:9" ht="15" customHeight="1">
      <c r="A33" s="494"/>
      <c r="B33" s="502"/>
      <c r="C33" s="502"/>
      <c r="D33" s="502"/>
      <c r="E33" s="502"/>
      <c r="F33" s="502"/>
      <c r="G33" s="502"/>
      <c r="H33" s="502"/>
      <c r="I33" s="502"/>
    </row>
    <row r="34" spans="1:9" s="334" customFormat="1" ht="17.850000000000001" customHeight="1">
      <c r="A34" s="795" t="s">
        <v>356</v>
      </c>
      <c r="B34" s="795"/>
      <c r="C34" s="795"/>
      <c r="D34" s="795"/>
      <c r="E34" s="795"/>
      <c r="F34" s="795"/>
      <c r="G34" s="242">
        <v>15</v>
      </c>
      <c r="H34" s="464" t="s">
        <v>357</v>
      </c>
      <c r="I34" s="494"/>
    </row>
    <row r="35" spans="1:9" ht="30" customHeight="1">
      <c r="A35" s="796" t="s">
        <v>358</v>
      </c>
      <c r="B35" s="792" t="s">
        <v>2169</v>
      </c>
      <c r="C35" s="790"/>
      <c r="D35" s="790"/>
      <c r="E35" s="790"/>
      <c r="F35" s="790"/>
      <c r="G35" s="790"/>
      <c r="H35" s="790"/>
      <c r="I35" s="502"/>
    </row>
    <row r="36" spans="1:9" ht="30" customHeight="1">
      <c r="A36" s="754"/>
      <c r="B36" s="792" t="s">
        <v>2170</v>
      </c>
      <c r="C36" s="790"/>
      <c r="D36" s="790"/>
      <c r="E36" s="790"/>
      <c r="F36" s="790"/>
      <c r="G36" s="790"/>
      <c r="H36" s="790"/>
      <c r="I36" s="502"/>
    </row>
    <row r="37" spans="1:9" ht="30" customHeight="1">
      <c r="A37" s="754"/>
      <c r="B37" s="791" t="s">
        <v>2171</v>
      </c>
      <c r="C37" s="791"/>
      <c r="D37" s="791"/>
      <c r="E37" s="791"/>
      <c r="F37" s="791"/>
      <c r="G37" s="791"/>
      <c r="H37" s="792"/>
      <c r="I37" s="502"/>
    </row>
    <row r="38" spans="1:9" ht="30" customHeight="1">
      <c r="A38" s="754"/>
      <c r="B38" s="791" t="s">
        <v>2172</v>
      </c>
      <c r="C38" s="791"/>
      <c r="D38" s="791"/>
      <c r="E38" s="791"/>
      <c r="F38" s="791"/>
      <c r="G38" s="791"/>
      <c r="H38" s="792"/>
      <c r="I38" s="502"/>
    </row>
    <row r="39" spans="1:9" ht="20.100000000000001" customHeight="1">
      <c r="A39" s="754"/>
      <c r="B39" s="806" t="s">
        <v>2173</v>
      </c>
      <c r="C39" s="824"/>
      <c r="D39" s="824"/>
      <c r="E39" s="824"/>
      <c r="F39" s="824"/>
      <c r="G39" s="824"/>
      <c r="H39" s="824"/>
      <c r="I39" s="502"/>
    </row>
    <row r="40" spans="1:9" ht="20.100000000000001" customHeight="1">
      <c r="A40" s="754"/>
      <c r="B40" s="806" t="s">
        <v>2174</v>
      </c>
      <c r="C40" s="824"/>
      <c r="D40" s="824"/>
      <c r="E40" s="824"/>
      <c r="F40" s="824"/>
      <c r="G40" s="824"/>
      <c r="H40" s="824"/>
      <c r="I40" s="502"/>
    </row>
    <row r="41" spans="1:9" ht="20.100000000000001" customHeight="1">
      <c r="A41" s="755"/>
      <c r="B41" s="792" t="s">
        <v>2175</v>
      </c>
      <c r="C41" s="790"/>
      <c r="D41" s="790"/>
      <c r="E41" s="790"/>
      <c r="F41" s="790"/>
      <c r="G41" s="790"/>
      <c r="H41" s="790"/>
      <c r="I41" s="502"/>
    </row>
    <row r="42" spans="1:9" ht="21" customHeight="1">
      <c r="A42" s="797" t="s">
        <v>366</v>
      </c>
      <c r="B42" s="785"/>
      <c r="C42" s="785"/>
      <c r="D42" s="785" t="s">
        <v>2176</v>
      </c>
      <c r="E42" s="785"/>
      <c r="F42" s="785"/>
      <c r="G42" s="785"/>
      <c r="H42" s="786"/>
      <c r="I42" s="502"/>
    </row>
    <row r="43" spans="1:9" ht="42.9" customHeight="1">
      <c r="A43" s="798" t="s">
        <v>367</v>
      </c>
      <c r="B43" s="783"/>
      <c r="C43" s="783"/>
      <c r="D43" s="792" t="s">
        <v>2177</v>
      </c>
      <c r="E43" s="790"/>
      <c r="F43" s="790"/>
      <c r="G43" s="790"/>
      <c r="H43" s="790"/>
      <c r="I43" s="40"/>
    </row>
    <row r="44" spans="1:9" s="334" customFormat="1" ht="17.850000000000001" customHeight="1">
      <c r="A44" s="795" t="s">
        <v>368</v>
      </c>
      <c r="B44" s="795"/>
      <c r="C44" s="795"/>
      <c r="D44" s="795"/>
      <c r="E44" s="795"/>
      <c r="F44" s="795"/>
      <c r="G44" s="242">
        <v>15</v>
      </c>
      <c r="H44" s="464" t="s">
        <v>357</v>
      </c>
      <c r="I44" s="494"/>
    </row>
    <row r="45" spans="1:9" ht="17.25" customHeight="1">
      <c r="A45" s="796" t="s">
        <v>358</v>
      </c>
      <c r="B45" s="805" t="s">
        <v>2178</v>
      </c>
      <c r="C45" s="805"/>
      <c r="D45" s="805"/>
      <c r="E45" s="805"/>
      <c r="F45" s="805"/>
      <c r="G45" s="805"/>
      <c r="H45" s="805"/>
      <c r="I45" s="771"/>
    </row>
    <row r="46" spans="1:9" ht="30.6" customHeight="1">
      <c r="A46" s="754"/>
      <c r="B46" s="792" t="s">
        <v>2179</v>
      </c>
      <c r="C46" s="790"/>
      <c r="D46" s="790"/>
      <c r="E46" s="790"/>
      <c r="F46" s="790"/>
      <c r="G46" s="790"/>
      <c r="H46" s="790"/>
      <c r="I46" s="502"/>
    </row>
    <row r="47" spans="1:9" ht="19.649999999999999" customHeight="1">
      <c r="A47" s="754"/>
      <c r="B47" s="792" t="s">
        <v>2180</v>
      </c>
      <c r="C47" s="790"/>
      <c r="D47" s="790"/>
      <c r="E47" s="790"/>
      <c r="F47" s="790"/>
      <c r="G47" s="790"/>
      <c r="H47" s="790"/>
      <c r="I47" s="502"/>
    </row>
    <row r="48" spans="1:9" ht="20.399999999999999" customHeight="1">
      <c r="A48" s="797" t="s">
        <v>366</v>
      </c>
      <c r="B48" s="785"/>
      <c r="C48" s="785"/>
      <c r="D48" s="785" t="s">
        <v>2195</v>
      </c>
      <c r="E48" s="785"/>
      <c r="F48" s="785"/>
      <c r="G48" s="785"/>
      <c r="H48" s="786"/>
      <c r="I48" s="502"/>
    </row>
    <row r="49" spans="1:9" ht="36.9" customHeight="1">
      <c r="A49" s="798" t="s">
        <v>367</v>
      </c>
      <c r="B49" s="783"/>
      <c r="C49" s="783"/>
      <c r="D49" s="792" t="s">
        <v>2181</v>
      </c>
      <c r="E49" s="790"/>
      <c r="F49" s="790"/>
      <c r="G49" s="790"/>
      <c r="H49" s="790"/>
      <c r="I49" s="471"/>
    </row>
    <row r="50" spans="1:9" s="334" customFormat="1" ht="17.850000000000001" customHeight="1">
      <c r="A50" s="795" t="s">
        <v>613</v>
      </c>
      <c r="B50" s="795"/>
      <c r="C50" s="795"/>
      <c r="D50" s="795"/>
      <c r="E50" s="795"/>
      <c r="F50" s="795"/>
      <c r="G50" s="242">
        <v>15</v>
      </c>
      <c r="H50" s="464" t="s">
        <v>357</v>
      </c>
      <c r="I50" s="494"/>
    </row>
    <row r="51" spans="1:9" ht="20.100000000000001" customHeight="1">
      <c r="A51" s="796" t="s">
        <v>358</v>
      </c>
      <c r="B51" s="806" t="s">
        <v>2182</v>
      </c>
      <c r="C51" s="824"/>
      <c r="D51" s="824"/>
      <c r="E51" s="824"/>
      <c r="F51" s="824"/>
      <c r="G51" s="824"/>
      <c r="H51" s="824"/>
      <c r="I51" s="454"/>
    </row>
    <row r="52" spans="1:9" ht="20.100000000000001" customHeight="1">
      <c r="A52" s="754"/>
      <c r="B52" s="792" t="s">
        <v>2183</v>
      </c>
      <c r="C52" s="790"/>
      <c r="D52" s="790"/>
      <c r="E52" s="790"/>
      <c r="F52" s="790"/>
      <c r="G52" s="790"/>
      <c r="H52" s="790"/>
      <c r="I52" s="454"/>
    </row>
    <row r="53" spans="1:9" ht="20.100000000000001" customHeight="1">
      <c r="A53" s="754"/>
      <c r="B53" s="781" t="s">
        <v>2184</v>
      </c>
      <c r="C53" s="781"/>
      <c r="D53" s="781"/>
      <c r="E53" s="781"/>
      <c r="F53" s="781"/>
      <c r="G53" s="781"/>
      <c r="H53" s="782"/>
      <c r="I53" s="457"/>
    </row>
    <row r="54" spans="1:9" ht="20.100000000000001" customHeight="1">
      <c r="A54" s="754"/>
      <c r="B54" s="792" t="s">
        <v>2185</v>
      </c>
      <c r="C54" s="790"/>
      <c r="D54" s="790"/>
      <c r="E54" s="790"/>
      <c r="F54" s="790"/>
      <c r="G54" s="790"/>
      <c r="H54" s="790"/>
      <c r="I54" s="40"/>
    </row>
    <row r="55" spans="1:9" ht="23.1" customHeight="1">
      <c r="A55" s="797" t="s">
        <v>366</v>
      </c>
      <c r="B55" s="785"/>
      <c r="C55" s="785"/>
      <c r="D55" s="785" t="s">
        <v>2195</v>
      </c>
      <c r="E55" s="785"/>
      <c r="F55" s="785"/>
      <c r="G55" s="785"/>
      <c r="H55" s="786"/>
      <c r="I55" s="502"/>
    </row>
    <row r="56" spans="1:9" ht="35.4" customHeight="1">
      <c r="A56" s="798" t="s">
        <v>367</v>
      </c>
      <c r="B56" s="783"/>
      <c r="C56" s="783"/>
      <c r="D56" s="792" t="s">
        <v>2186</v>
      </c>
      <c r="E56" s="790"/>
      <c r="F56" s="790"/>
      <c r="G56" s="790"/>
      <c r="H56" s="790"/>
      <c r="I56" s="40"/>
    </row>
    <row r="57" spans="1:9" ht="14.4" customHeight="1">
      <c r="A57" s="502"/>
      <c r="B57" s="502"/>
      <c r="C57" s="502"/>
      <c r="D57" s="502"/>
      <c r="E57" s="502"/>
      <c r="F57" s="502"/>
      <c r="G57" s="502"/>
      <c r="H57" s="502"/>
      <c r="I57" s="502"/>
    </row>
    <row r="58" spans="1:9" ht="15" customHeight="1">
      <c r="A58" s="494" t="s">
        <v>369</v>
      </c>
      <c r="B58" s="502"/>
      <c r="C58" s="502"/>
      <c r="D58" s="502"/>
      <c r="E58" s="502"/>
      <c r="F58" s="502"/>
      <c r="G58" s="502"/>
      <c r="H58" s="502"/>
      <c r="I58" s="502"/>
    </row>
    <row r="59" spans="1:9" ht="30.75" customHeight="1">
      <c r="A59" s="807" t="s">
        <v>370</v>
      </c>
      <c r="B59" s="780"/>
      <c r="C59" s="792" t="s">
        <v>2187</v>
      </c>
      <c r="D59" s="790"/>
      <c r="E59" s="790"/>
      <c r="F59" s="790"/>
      <c r="G59" s="790"/>
      <c r="H59" s="790"/>
      <c r="I59" s="502"/>
    </row>
    <row r="60" spans="1:9" ht="33" customHeight="1">
      <c r="A60" s="807"/>
      <c r="B60" s="780"/>
      <c r="C60" s="791" t="s">
        <v>2188</v>
      </c>
      <c r="D60" s="791"/>
      <c r="E60" s="791"/>
      <c r="F60" s="791"/>
      <c r="G60" s="791"/>
      <c r="H60" s="792"/>
      <c r="I60" s="502"/>
    </row>
    <row r="61" spans="1:9" ht="49.5" customHeight="1">
      <c r="A61" s="807"/>
      <c r="B61" s="780"/>
      <c r="C61" s="791" t="s">
        <v>2189</v>
      </c>
      <c r="D61" s="791"/>
      <c r="E61" s="791"/>
      <c r="F61" s="791"/>
      <c r="G61" s="791"/>
      <c r="H61" s="792"/>
      <c r="I61" s="502"/>
    </row>
    <row r="62" spans="1:9" ht="31.5" customHeight="1">
      <c r="A62" s="808" t="s">
        <v>373</v>
      </c>
      <c r="B62" s="809"/>
      <c r="C62" s="791" t="s">
        <v>2190</v>
      </c>
      <c r="D62" s="791"/>
      <c r="E62" s="791"/>
      <c r="F62" s="791"/>
      <c r="G62" s="791"/>
      <c r="H62" s="792"/>
      <c r="I62" s="502"/>
    </row>
    <row r="63" spans="1:9" ht="52.5" customHeight="1">
      <c r="A63" s="732"/>
      <c r="B63" s="810"/>
      <c r="C63" s="791" t="s">
        <v>2191</v>
      </c>
      <c r="D63" s="791"/>
      <c r="E63" s="791"/>
      <c r="F63" s="791"/>
      <c r="G63" s="791"/>
      <c r="H63" s="792"/>
      <c r="I63" s="502"/>
    </row>
    <row r="64" spans="1:9" ht="10.35" customHeight="1">
      <c r="A64" s="502"/>
      <c r="B64" s="502"/>
      <c r="C64" s="502"/>
      <c r="D64" s="502"/>
      <c r="E64" s="502"/>
      <c r="F64" s="502"/>
      <c r="G64" s="502"/>
      <c r="H64" s="502"/>
      <c r="I64" s="502"/>
    </row>
    <row r="65" spans="1:9" ht="15" customHeight="1">
      <c r="A65" s="494" t="s">
        <v>375</v>
      </c>
      <c r="B65" s="494"/>
      <c r="C65" s="494"/>
      <c r="D65" s="494"/>
      <c r="E65" s="494"/>
      <c r="F65" s="494"/>
      <c r="G65" s="502"/>
      <c r="H65" s="502"/>
      <c r="I65" s="502"/>
    </row>
    <row r="66" spans="1:9" ht="16.2">
      <c r="A66" s="807" t="s">
        <v>376</v>
      </c>
      <c r="B66" s="807"/>
      <c r="C66" s="807"/>
      <c r="D66" s="807"/>
      <c r="E66" s="807"/>
      <c r="F66" s="807"/>
      <c r="G66" s="251">
        <v>2.7</v>
      </c>
      <c r="H66" s="465" t="s">
        <v>435</v>
      </c>
      <c r="I66" s="502"/>
    </row>
    <row r="67" spans="1:9" ht="16.2">
      <c r="A67" s="807" t="s">
        <v>378</v>
      </c>
      <c r="B67" s="807"/>
      <c r="C67" s="807"/>
      <c r="D67" s="807"/>
      <c r="E67" s="807"/>
      <c r="F67" s="807"/>
      <c r="G67" s="251">
        <v>0.3</v>
      </c>
      <c r="H67" s="465" t="s">
        <v>435</v>
      </c>
      <c r="I67" s="502"/>
    </row>
    <row r="68" spans="1:9">
      <c r="A68" s="463"/>
      <c r="B68" s="463"/>
      <c r="C68" s="463"/>
      <c r="D68" s="463"/>
      <c r="E68" s="463"/>
      <c r="F68" s="463"/>
      <c r="G68" s="253"/>
      <c r="H68" s="465"/>
      <c r="I68" s="502"/>
    </row>
    <row r="69" spans="1:9">
      <c r="A69" s="811" t="s">
        <v>379</v>
      </c>
      <c r="B69" s="811"/>
      <c r="C69" s="811"/>
      <c r="D69" s="811"/>
      <c r="E69" s="811"/>
      <c r="F69" s="811"/>
      <c r="G69" s="480"/>
      <c r="H69" s="253"/>
      <c r="I69" s="502"/>
    </row>
    <row r="70" spans="1:9" ht="17.850000000000001" customHeight="1">
      <c r="A70" s="790" t="s">
        <v>380</v>
      </c>
      <c r="B70" s="790"/>
      <c r="C70" s="790"/>
      <c r="D70" s="790"/>
      <c r="E70" s="465">
        <f>SUM(E71:E76)</f>
        <v>50</v>
      </c>
      <c r="F70" s="465" t="s">
        <v>357</v>
      </c>
      <c r="G70" s="254">
        <f>E70/25</f>
        <v>2</v>
      </c>
      <c r="H70" s="465" t="s">
        <v>435</v>
      </c>
      <c r="I70" s="502"/>
    </row>
    <row r="71" spans="1:9" ht="17.850000000000001" customHeight="1">
      <c r="A71" s="502" t="s">
        <v>12</v>
      </c>
      <c r="B71" s="807" t="s">
        <v>14</v>
      </c>
      <c r="C71" s="807"/>
      <c r="D71" s="807"/>
      <c r="E71" s="465">
        <v>15</v>
      </c>
      <c r="F71" s="465" t="s">
        <v>357</v>
      </c>
      <c r="G71" s="40"/>
      <c r="H71" s="471"/>
      <c r="I71" s="502"/>
    </row>
    <row r="72" spans="1:9" ht="17.850000000000001" customHeight="1">
      <c r="A72" s="502"/>
      <c r="B72" s="807" t="s">
        <v>381</v>
      </c>
      <c r="C72" s="807"/>
      <c r="D72" s="807"/>
      <c r="E72" s="465">
        <v>30</v>
      </c>
      <c r="F72" s="465" t="s">
        <v>357</v>
      </c>
      <c r="G72" s="40"/>
      <c r="H72" s="471"/>
      <c r="I72" s="502"/>
    </row>
    <row r="73" spans="1:9" ht="17.850000000000001" customHeight="1">
      <c r="A73" s="502"/>
      <c r="B73" s="807" t="s">
        <v>382</v>
      </c>
      <c r="C73" s="807"/>
      <c r="D73" s="807"/>
      <c r="E73" s="465">
        <v>3</v>
      </c>
      <c r="F73" s="465" t="s">
        <v>357</v>
      </c>
      <c r="G73" s="40"/>
      <c r="H73" s="471"/>
      <c r="I73" s="502"/>
    </row>
    <row r="74" spans="1:9" ht="17.850000000000001" customHeight="1">
      <c r="A74" s="502"/>
      <c r="B74" s="807" t="s">
        <v>383</v>
      </c>
      <c r="C74" s="807"/>
      <c r="D74" s="807"/>
      <c r="E74" s="465">
        <v>0</v>
      </c>
      <c r="F74" s="465" t="s">
        <v>357</v>
      </c>
      <c r="G74" s="40"/>
      <c r="H74" s="471"/>
      <c r="I74" s="502"/>
    </row>
    <row r="75" spans="1:9" ht="17.850000000000001" customHeight="1">
      <c r="A75" s="502"/>
      <c r="B75" s="807" t="s">
        <v>384</v>
      </c>
      <c r="C75" s="807"/>
      <c r="D75" s="807"/>
      <c r="E75" s="465">
        <v>0</v>
      </c>
      <c r="F75" s="465" t="s">
        <v>357</v>
      </c>
      <c r="G75" s="40"/>
      <c r="H75" s="471"/>
      <c r="I75" s="502"/>
    </row>
    <row r="76" spans="1:9" ht="17.850000000000001" customHeight="1">
      <c r="A76" s="502"/>
      <c r="B76" s="807" t="s">
        <v>385</v>
      </c>
      <c r="C76" s="807"/>
      <c r="D76" s="807"/>
      <c r="E76" s="465">
        <v>2</v>
      </c>
      <c r="F76" s="465" t="s">
        <v>357</v>
      </c>
      <c r="G76" s="40"/>
      <c r="H76" s="471"/>
      <c r="I76" s="502"/>
    </row>
    <row r="77" spans="1:9" ht="31.35" customHeight="1">
      <c r="A77" s="790" t="s">
        <v>386</v>
      </c>
      <c r="B77" s="790"/>
      <c r="C77" s="790"/>
      <c r="D77" s="790"/>
      <c r="E77" s="465">
        <v>0</v>
      </c>
      <c r="F77" s="465" t="s">
        <v>357</v>
      </c>
      <c r="G77" s="254">
        <v>0</v>
      </c>
      <c r="H77" s="465" t="s">
        <v>435</v>
      </c>
      <c r="I77" s="502"/>
    </row>
    <row r="78" spans="1:9" ht="17.850000000000001" customHeight="1">
      <c r="A78" s="807" t="s">
        <v>387</v>
      </c>
      <c r="B78" s="807"/>
      <c r="C78" s="807"/>
      <c r="D78" s="807"/>
      <c r="E78" s="465">
        <f>G78*25</f>
        <v>25</v>
      </c>
      <c r="F78" s="465" t="s">
        <v>357</v>
      </c>
      <c r="G78" s="254">
        <f>D6-G77-G70</f>
        <v>1</v>
      </c>
      <c r="H78" s="465" t="s">
        <v>435</v>
      </c>
      <c r="I78" s="502"/>
    </row>
    <row r="79" spans="1:9" ht="10.35" customHeight="1"/>
    <row r="82" spans="1:9">
      <c r="A82" s="206" t="s">
        <v>388</v>
      </c>
    </row>
    <row r="83" spans="1:9" ht="16.2">
      <c r="A83" s="730" t="s">
        <v>436</v>
      </c>
      <c r="B83" s="730"/>
      <c r="C83" s="730"/>
      <c r="D83" s="730"/>
      <c r="E83" s="730"/>
      <c r="F83" s="730"/>
      <c r="G83" s="730"/>
      <c r="H83" s="730"/>
      <c r="I83" s="730"/>
    </row>
    <row r="84" spans="1:9">
      <c r="A84" s="206" t="s">
        <v>390</v>
      </c>
    </row>
    <row r="86" spans="1:9">
      <c r="A86" s="766" t="s">
        <v>391</v>
      </c>
      <c r="B86" s="766"/>
      <c r="C86" s="766"/>
      <c r="D86" s="766"/>
      <c r="E86" s="766"/>
      <c r="F86" s="766"/>
      <c r="G86" s="766"/>
      <c r="H86" s="766"/>
      <c r="I86" s="766"/>
    </row>
    <row r="87" spans="1:9">
      <c r="A87" s="766"/>
      <c r="B87" s="766"/>
      <c r="C87" s="766"/>
      <c r="D87" s="766"/>
      <c r="E87" s="766"/>
      <c r="F87" s="766"/>
      <c r="G87" s="766"/>
      <c r="H87" s="766"/>
      <c r="I87" s="766"/>
    </row>
    <row r="88" spans="1:9">
      <c r="A88" s="766"/>
      <c r="B88" s="766"/>
      <c r="C88" s="766"/>
      <c r="D88" s="766"/>
      <c r="E88" s="766"/>
      <c r="F88" s="766"/>
      <c r="G88" s="766"/>
      <c r="H88" s="766"/>
      <c r="I88" s="766"/>
    </row>
  </sheetData>
  <mergeCells count="88">
    <mergeCell ref="B54:H54"/>
    <mergeCell ref="D56:H56"/>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42:C42"/>
    <mergeCell ref="D42:H42"/>
    <mergeCell ref="G22:H22"/>
    <mergeCell ref="B37:H37"/>
    <mergeCell ref="B38:H38"/>
    <mergeCell ref="B39:H39"/>
    <mergeCell ref="B40:H40"/>
    <mergeCell ref="B41:H41"/>
    <mergeCell ref="A34:F34"/>
    <mergeCell ref="A35:A41"/>
    <mergeCell ref="B35:H35"/>
    <mergeCell ref="B36:H36"/>
    <mergeCell ref="A18:H18"/>
    <mergeCell ref="A19:B19"/>
    <mergeCell ref="C19:H19"/>
    <mergeCell ref="B31:F31"/>
    <mergeCell ref="A21:D21"/>
    <mergeCell ref="A22:A23"/>
    <mergeCell ref="B22:F23"/>
    <mergeCell ref="A24:H24"/>
    <mergeCell ref="B25:F25"/>
    <mergeCell ref="B26:F26"/>
    <mergeCell ref="A27:H27"/>
    <mergeCell ref="B28:F28"/>
    <mergeCell ref="B29:F29"/>
    <mergeCell ref="A30:H30"/>
    <mergeCell ref="D43:H43"/>
    <mergeCell ref="A44:F44"/>
    <mergeCell ref="A51:A54"/>
    <mergeCell ref="B51:H51"/>
    <mergeCell ref="B52:H52"/>
    <mergeCell ref="B53:H53"/>
    <mergeCell ref="A48:C48"/>
    <mergeCell ref="D48:H48"/>
    <mergeCell ref="A49:C49"/>
    <mergeCell ref="D49:H49"/>
    <mergeCell ref="A50:F50"/>
    <mergeCell ref="A45:A47"/>
    <mergeCell ref="B45:I45"/>
    <mergeCell ref="B46:H46"/>
    <mergeCell ref="B47:H47"/>
    <mergeCell ref="A43:C43"/>
    <mergeCell ref="A55:C55"/>
    <mergeCell ref="D55:H55"/>
    <mergeCell ref="A56:C56"/>
    <mergeCell ref="A59:B61"/>
    <mergeCell ref="C59:H59"/>
    <mergeCell ref="C60:H60"/>
    <mergeCell ref="C61:H61"/>
    <mergeCell ref="B75:D75"/>
    <mergeCell ref="A62:B63"/>
    <mergeCell ref="C62:H62"/>
    <mergeCell ref="C63:H63"/>
    <mergeCell ref="A66:F66"/>
    <mergeCell ref="A67:F67"/>
    <mergeCell ref="A69:F69"/>
    <mergeCell ref="A70:D70"/>
    <mergeCell ref="B71:D71"/>
    <mergeCell ref="B72:D72"/>
    <mergeCell ref="B73:D73"/>
    <mergeCell ref="B74:D74"/>
    <mergeCell ref="B76:D76"/>
    <mergeCell ref="A77:D77"/>
    <mergeCell ref="A78:D78"/>
    <mergeCell ref="A83:I83"/>
    <mergeCell ref="A86:I88"/>
  </mergeCells>
  <pageMargins left="0.25" right="0.25"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zoomScaleSheetLayoutView="142" workbookViewId="0"/>
  </sheetViews>
  <sheetFormatPr defaultColWidth="8.88671875" defaultRowHeight="13.8"/>
  <cols>
    <col min="1" max="1" width="9.109375" style="221" customWidth="1"/>
    <col min="2" max="2" width="11.88671875" style="221" customWidth="1"/>
    <col min="3" max="3" width="5.88671875" style="221" customWidth="1"/>
    <col min="4" max="4" width="21.88671875" style="221" customWidth="1"/>
    <col min="5" max="5" width="9.109375" style="221" customWidth="1"/>
    <col min="6" max="6" width="8.88671875" style="221"/>
    <col min="7" max="7" width="12.88671875" style="221" customWidth="1"/>
    <col min="8" max="8" width="9.88671875" style="221" customWidth="1"/>
    <col min="9" max="9" width="2.88671875" style="221" customWidth="1"/>
    <col min="10" max="16384" width="8.88671875" style="221"/>
  </cols>
  <sheetData>
    <row r="1" spans="1:9" ht="10.35" customHeight="1"/>
    <row r="2" spans="1:9" s="280" customFormat="1">
      <c r="A2" s="1123" t="s">
        <v>326</v>
      </c>
      <c r="B2" s="1123"/>
      <c r="C2" s="1123"/>
      <c r="D2" s="1123"/>
      <c r="E2" s="1123"/>
      <c r="F2" s="1123"/>
      <c r="G2" s="1123"/>
      <c r="H2" s="1123"/>
      <c r="I2" s="1123"/>
    </row>
    <row r="3" spans="1:9" ht="10.35" customHeight="1"/>
    <row r="4" spans="1:9" ht="15" customHeight="1">
      <c r="A4" s="281" t="s">
        <v>327</v>
      </c>
    </row>
    <row r="5" spans="1:9" s="224" customFormat="1" ht="17.850000000000001" customHeight="1">
      <c r="A5" s="1017" t="s">
        <v>2825</v>
      </c>
      <c r="B5" s="1017"/>
      <c r="C5" s="1017"/>
      <c r="D5" s="1017"/>
      <c r="E5" s="1017"/>
      <c r="F5" s="1017"/>
      <c r="G5" s="1017"/>
      <c r="H5" s="1017"/>
    </row>
    <row r="6" spans="1:9" ht="17.399999999999999" customHeight="1">
      <c r="A6" s="1124" t="s">
        <v>10</v>
      </c>
      <c r="B6" s="1125"/>
      <c r="C6" s="1125"/>
      <c r="D6" s="1040">
        <v>6</v>
      </c>
      <c r="E6" s="1040"/>
      <c r="F6" s="1040"/>
      <c r="G6" s="1040"/>
      <c r="H6" s="1041"/>
    </row>
    <row r="7" spans="1:9" ht="17.399999999999999" customHeight="1">
      <c r="A7" s="1124" t="s">
        <v>9</v>
      </c>
      <c r="B7" s="1125"/>
      <c r="C7" s="1125"/>
      <c r="D7" s="1005" t="s">
        <v>2826</v>
      </c>
      <c r="E7" s="1005"/>
      <c r="F7" s="1005"/>
      <c r="G7" s="1005"/>
      <c r="H7" s="1044"/>
    </row>
    <row r="8" spans="1:9" ht="17.399999999999999" customHeight="1">
      <c r="A8" s="1124" t="s">
        <v>13</v>
      </c>
      <c r="B8" s="1125"/>
      <c r="C8" s="1125"/>
      <c r="D8" s="1002" t="s">
        <v>329</v>
      </c>
      <c r="E8" s="1002"/>
      <c r="F8" s="1002"/>
      <c r="G8" s="1002"/>
      <c r="H8" s="1003"/>
    </row>
    <row r="9" spans="1:9" ht="32.4" customHeight="1">
      <c r="A9" s="1124" t="s">
        <v>330</v>
      </c>
      <c r="B9" s="1125"/>
      <c r="C9" s="1125"/>
      <c r="D9" s="1005" t="s">
        <v>2827</v>
      </c>
      <c r="E9" s="1005"/>
      <c r="F9" s="1005"/>
      <c r="G9" s="1005"/>
      <c r="H9" s="1044"/>
    </row>
    <row r="10" spans="1:9" ht="10.35" customHeight="1">
      <c r="A10" s="223"/>
      <c r="B10" s="223"/>
      <c r="C10" s="223"/>
      <c r="D10" s="223"/>
      <c r="E10" s="223"/>
      <c r="F10" s="223"/>
      <c r="G10" s="223"/>
      <c r="H10" s="223"/>
    </row>
    <row r="11" spans="1:9" ht="15" customHeight="1">
      <c r="A11" s="1126" t="s">
        <v>138</v>
      </c>
      <c r="B11" s="1126"/>
      <c r="C11" s="1126"/>
      <c r="D11" s="1126"/>
      <c r="E11" s="1126"/>
      <c r="F11" s="1126"/>
      <c r="G11" s="1126"/>
      <c r="H11" s="1126"/>
    </row>
    <row r="12" spans="1:9" s="224" customFormat="1" ht="17.850000000000001" customHeight="1">
      <c r="A12" s="779" t="s">
        <v>2916</v>
      </c>
      <c r="B12" s="779"/>
      <c r="C12" s="779"/>
      <c r="D12" s="779"/>
      <c r="E12" s="779"/>
      <c r="F12" s="779"/>
      <c r="G12" s="779"/>
      <c r="H12" s="779"/>
    </row>
    <row r="13" spans="1:9" ht="17.850000000000001" customHeight="1">
      <c r="A13" s="1124" t="s">
        <v>277</v>
      </c>
      <c r="B13" s="1125"/>
      <c r="C13" s="1125"/>
      <c r="D13" s="1125"/>
      <c r="E13" s="1040" t="s">
        <v>139</v>
      </c>
      <c r="F13" s="1040"/>
      <c r="G13" s="1040"/>
      <c r="H13" s="1041"/>
    </row>
    <row r="14" spans="1:9" ht="17.850000000000001" customHeight="1">
      <c r="A14" s="1124" t="s">
        <v>332</v>
      </c>
      <c r="B14" s="1125"/>
      <c r="C14" s="1125"/>
      <c r="D14" s="1125"/>
      <c r="E14" s="1040" t="s">
        <v>333</v>
      </c>
      <c r="F14" s="1040"/>
      <c r="G14" s="1040"/>
      <c r="H14" s="1041"/>
    </row>
    <row r="15" spans="1:9" ht="17.850000000000001" customHeight="1">
      <c r="A15" s="1124" t="s">
        <v>334</v>
      </c>
      <c r="B15" s="1125"/>
      <c r="C15" s="1125"/>
      <c r="D15" s="1125"/>
      <c r="E15" s="1042" t="s">
        <v>1989</v>
      </c>
      <c r="F15" s="1042"/>
      <c r="G15" s="1042"/>
      <c r="H15" s="1043"/>
    </row>
    <row r="16" spans="1:9" ht="17.850000000000001" customHeight="1">
      <c r="A16" s="1124" t="s">
        <v>282</v>
      </c>
      <c r="B16" s="1125"/>
      <c r="C16" s="1125"/>
      <c r="D16" s="1125"/>
      <c r="E16" s="1040" t="s">
        <v>283</v>
      </c>
      <c r="F16" s="1040"/>
      <c r="G16" s="1040"/>
      <c r="H16" s="1041"/>
    </row>
    <row r="17" spans="1:9" ht="10.35" customHeight="1">
      <c r="A17" s="223"/>
      <c r="B17" s="223"/>
      <c r="C17" s="223"/>
      <c r="D17" s="223"/>
      <c r="E17" s="223"/>
      <c r="F17" s="223"/>
      <c r="G17" s="223"/>
      <c r="H17" s="223"/>
    </row>
    <row r="18" spans="1:9" ht="15" customHeight="1">
      <c r="A18" s="1126" t="s">
        <v>336</v>
      </c>
      <c r="B18" s="1126"/>
      <c r="C18" s="1126"/>
      <c r="D18" s="1126"/>
      <c r="E18" s="1126"/>
      <c r="F18" s="1126"/>
      <c r="G18" s="1126"/>
      <c r="H18" s="1126"/>
    </row>
    <row r="19" spans="1:9" ht="31.35" customHeight="1">
      <c r="A19" s="1029" t="s">
        <v>337</v>
      </c>
      <c r="B19" s="1029"/>
      <c r="C19" s="1128" t="s">
        <v>269</v>
      </c>
      <c r="D19" s="1128"/>
      <c r="E19" s="1128"/>
      <c r="F19" s="1128"/>
      <c r="G19" s="1128"/>
      <c r="H19" s="1028"/>
    </row>
    <row r="20" spans="1:9" ht="10.35" customHeight="1">
      <c r="A20" s="223"/>
      <c r="B20" s="223"/>
      <c r="C20" s="223"/>
      <c r="D20" s="223"/>
      <c r="E20" s="223"/>
      <c r="F20" s="223"/>
      <c r="G20" s="223"/>
      <c r="H20" s="223"/>
    </row>
    <row r="21" spans="1:9" ht="15" customHeight="1">
      <c r="A21" s="1127" t="s">
        <v>339</v>
      </c>
      <c r="B21" s="1127"/>
      <c r="C21" s="1127"/>
      <c r="D21" s="1127"/>
      <c r="E21" s="223"/>
      <c r="F21" s="223"/>
      <c r="G21" s="223"/>
      <c r="H21" s="223"/>
    </row>
    <row r="22" spans="1:9">
      <c r="A22" s="1130" t="s">
        <v>141</v>
      </c>
      <c r="B22" s="1131" t="s">
        <v>142</v>
      </c>
      <c r="C22" s="1131"/>
      <c r="D22" s="1131"/>
      <c r="E22" s="1131"/>
      <c r="F22" s="1131"/>
      <c r="G22" s="1131" t="s">
        <v>340</v>
      </c>
      <c r="H22" s="1132"/>
    </row>
    <row r="23" spans="1:9" ht="29.25" customHeight="1">
      <c r="A23" s="1130"/>
      <c r="B23" s="1131"/>
      <c r="C23" s="1131"/>
      <c r="D23" s="1131"/>
      <c r="E23" s="1131"/>
      <c r="F23" s="1131"/>
      <c r="G23" s="498" t="s">
        <v>341</v>
      </c>
      <c r="H23" s="499" t="s">
        <v>145</v>
      </c>
    </row>
    <row r="24" spans="1:9" ht="17.850000000000001" customHeight="1">
      <c r="A24" s="1130" t="s">
        <v>255</v>
      </c>
      <c r="B24" s="1131"/>
      <c r="C24" s="1131"/>
      <c r="D24" s="1131"/>
      <c r="E24" s="1131"/>
      <c r="F24" s="1131"/>
      <c r="G24" s="1131"/>
      <c r="H24" s="1132"/>
      <c r="I24" s="223"/>
    </row>
    <row r="25" spans="1:9" ht="66" customHeight="1">
      <c r="A25" s="497" t="s">
        <v>2925</v>
      </c>
      <c r="B25" s="1128" t="s">
        <v>2828</v>
      </c>
      <c r="C25" s="1128"/>
      <c r="D25" s="1128"/>
      <c r="E25" s="1128"/>
      <c r="F25" s="1128"/>
      <c r="G25" s="498" t="s">
        <v>198</v>
      </c>
      <c r="H25" s="499" t="s">
        <v>154</v>
      </c>
      <c r="I25" s="223"/>
    </row>
    <row r="26" spans="1:9" ht="44.25" customHeight="1">
      <c r="A26" s="497" t="s">
        <v>2926</v>
      </c>
      <c r="B26" s="1028" t="s">
        <v>2829</v>
      </c>
      <c r="C26" s="1029"/>
      <c r="D26" s="1029"/>
      <c r="E26" s="1029"/>
      <c r="F26" s="1030"/>
      <c r="G26" s="498" t="s">
        <v>200</v>
      </c>
      <c r="H26" s="499" t="s">
        <v>150</v>
      </c>
      <c r="I26" s="223"/>
    </row>
    <row r="27" spans="1:9" ht="51.75" customHeight="1">
      <c r="A27" s="497" t="s">
        <v>2927</v>
      </c>
      <c r="B27" s="1128" t="s">
        <v>2830</v>
      </c>
      <c r="C27" s="1128"/>
      <c r="D27" s="1128"/>
      <c r="E27" s="1128"/>
      <c r="F27" s="1128"/>
      <c r="G27" s="498" t="s">
        <v>202</v>
      </c>
      <c r="H27" s="499" t="s">
        <v>154</v>
      </c>
      <c r="I27" s="223"/>
    </row>
    <row r="28" spans="1:9" ht="17.850000000000001" customHeight="1">
      <c r="A28" s="1130" t="s">
        <v>352</v>
      </c>
      <c r="B28" s="1131"/>
      <c r="C28" s="1131"/>
      <c r="D28" s="1131"/>
      <c r="E28" s="1131"/>
      <c r="F28" s="1131"/>
      <c r="G28" s="1131"/>
      <c r="H28" s="1132"/>
      <c r="I28" s="223"/>
    </row>
    <row r="29" spans="1:9" ht="52.5" customHeight="1">
      <c r="A29" s="497" t="s">
        <v>2928</v>
      </c>
      <c r="B29" s="1128" t="s">
        <v>2831</v>
      </c>
      <c r="C29" s="1128"/>
      <c r="D29" s="1128"/>
      <c r="E29" s="1128"/>
      <c r="F29" s="1128"/>
      <c r="G29" s="498" t="s">
        <v>233</v>
      </c>
      <c r="H29" s="499" t="s">
        <v>150</v>
      </c>
      <c r="I29" s="223"/>
    </row>
    <row r="30" spans="1:9" ht="51.75" customHeight="1">
      <c r="A30" s="497" t="s">
        <v>2929</v>
      </c>
      <c r="B30" s="1028" t="s">
        <v>2832</v>
      </c>
      <c r="C30" s="1029"/>
      <c r="D30" s="1029"/>
      <c r="E30" s="1029"/>
      <c r="F30" s="1030"/>
      <c r="G30" s="498" t="s">
        <v>239</v>
      </c>
      <c r="H30" s="499" t="s">
        <v>150</v>
      </c>
      <c r="I30" s="223"/>
    </row>
    <row r="31" spans="1:9" ht="24.9" customHeight="1">
      <c r="A31" s="497" t="s">
        <v>2930</v>
      </c>
      <c r="B31" s="1128" t="s">
        <v>2833</v>
      </c>
      <c r="C31" s="1128"/>
      <c r="D31" s="1128"/>
      <c r="E31" s="1128"/>
      <c r="F31" s="1128"/>
      <c r="G31" s="498" t="s">
        <v>242</v>
      </c>
      <c r="H31" s="499" t="s">
        <v>2834</v>
      </c>
      <c r="I31" s="223"/>
    </row>
    <row r="32" spans="1:9" ht="10.35" customHeight="1">
      <c r="A32" s="223"/>
      <c r="B32" s="223"/>
      <c r="C32" s="223"/>
      <c r="D32" s="223"/>
      <c r="E32" s="223"/>
      <c r="F32" s="223"/>
      <c r="G32" s="223"/>
      <c r="H32" s="223"/>
      <c r="I32" s="223"/>
    </row>
    <row r="33" spans="1:9" ht="15" customHeight="1">
      <c r="A33" s="501" t="s">
        <v>355</v>
      </c>
      <c r="B33" s="223"/>
      <c r="C33" s="223"/>
      <c r="D33" s="223"/>
      <c r="E33" s="223"/>
      <c r="F33" s="223"/>
      <c r="G33" s="223"/>
      <c r="H33" s="223"/>
      <c r="I33" s="223"/>
    </row>
    <row r="34" spans="1:9" s="280" customFormat="1" ht="17.850000000000001" customHeight="1">
      <c r="A34" s="1129" t="s">
        <v>2825</v>
      </c>
      <c r="B34" s="1129"/>
      <c r="C34" s="1129"/>
      <c r="D34" s="1129"/>
      <c r="E34" s="1129"/>
      <c r="F34" s="1129"/>
      <c r="G34" s="308">
        <v>160</v>
      </c>
      <c r="H34" s="496" t="s">
        <v>357</v>
      </c>
      <c r="I34" s="228"/>
    </row>
    <row r="35" spans="1:9" ht="17.25" customHeight="1">
      <c r="A35" s="1133" t="s">
        <v>358</v>
      </c>
      <c r="B35" s="1135" t="s">
        <v>2835</v>
      </c>
      <c r="C35" s="1136"/>
      <c r="D35" s="1136"/>
      <c r="E35" s="1136"/>
      <c r="F35" s="1136"/>
      <c r="G35" s="1136"/>
      <c r="H35" s="1136"/>
      <c r="I35" s="223"/>
    </row>
    <row r="36" spans="1:9" ht="51.6" customHeight="1">
      <c r="A36" s="1134"/>
      <c r="B36" s="1028" t="s">
        <v>2836</v>
      </c>
      <c r="C36" s="1136"/>
      <c r="D36" s="1136"/>
      <c r="E36" s="1136"/>
      <c r="F36" s="1136"/>
      <c r="G36" s="1136"/>
      <c r="H36" s="1136"/>
      <c r="I36" s="223"/>
    </row>
    <row r="37" spans="1:9" ht="30" customHeight="1">
      <c r="A37" s="1134"/>
      <c r="B37" s="1028" t="s">
        <v>2837</v>
      </c>
      <c r="C37" s="1136"/>
      <c r="D37" s="1136"/>
      <c r="E37" s="1136"/>
      <c r="F37" s="1136"/>
      <c r="G37" s="1136"/>
      <c r="H37" s="1136"/>
      <c r="I37" s="223"/>
    </row>
    <row r="38" spans="1:9" ht="40.5" customHeight="1">
      <c r="A38" s="1134"/>
      <c r="B38" s="1028" t="s">
        <v>2838</v>
      </c>
      <c r="C38" s="1029"/>
      <c r="D38" s="1029"/>
      <c r="E38" s="1029"/>
      <c r="F38" s="1029"/>
      <c r="G38" s="1029"/>
      <c r="H38" s="1029"/>
      <c r="I38" s="223"/>
    </row>
    <row r="39" spans="1:9" ht="47.1" customHeight="1">
      <c r="A39" s="1134"/>
      <c r="B39" s="1028" t="s">
        <v>2839</v>
      </c>
      <c r="C39" s="1029"/>
      <c r="D39" s="1029"/>
      <c r="E39" s="1029"/>
      <c r="F39" s="1029"/>
      <c r="G39" s="1029"/>
      <c r="H39" s="1029"/>
      <c r="I39" s="223"/>
    </row>
    <row r="40" spans="1:9" ht="29.4" customHeight="1">
      <c r="A40" s="1134"/>
      <c r="B40" s="1028" t="s">
        <v>2840</v>
      </c>
      <c r="C40" s="1029"/>
      <c r="D40" s="1029"/>
      <c r="E40" s="1029"/>
      <c r="F40" s="1029"/>
      <c r="G40" s="1029"/>
      <c r="H40" s="1029"/>
      <c r="I40" s="223"/>
    </row>
    <row r="41" spans="1:9" ht="21.9" customHeight="1">
      <c r="A41" s="1137" t="s">
        <v>366</v>
      </c>
      <c r="B41" s="1138"/>
      <c r="C41" s="1138"/>
      <c r="D41" s="1002" t="s">
        <v>2931</v>
      </c>
      <c r="E41" s="1002"/>
      <c r="F41" s="1002"/>
      <c r="G41" s="1002"/>
      <c r="H41" s="1003"/>
      <c r="I41" s="223"/>
    </row>
    <row r="42" spans="1:9" ht="35.1" customHeight="1">
      <c r="A42" s="1139" t="s">
        <v>367</v>
      </c>
      <c r="B42" s="1140"/>
      <c r="C42" s="1140"/>
      <c r="D42" s="1028" t="s">
        <v>2841</v>
      </c>
      <c r="E42" s="1029"/>
      <c r="F42" s="1029"/>
      <c r="G42" s="1029"/>
      <c r="H42" s="1029"/>
      <c r="I42" s="289"/>
    </row>
    <row r="43" spans="1:9" ht="10.35" customHeight="1">
      <c r="A43" s="223"/>
      <c r="B43" s="223"/>
      <c r="C43" s="223"/>
      <c r="D43" s="223"/>
      <c r="E43" s="223"/>
      <c r="F43" s="223"/>
      <c r="G43" s="223"/>
      <c r="H43" s="223"/>
      <c r="I43" s="223"/>
    </row>
    <row r="44" spans="1:9" ht="15" customHeight="1">
      <c r="A44" s="501" t="s">
        <v>369</v>
      </c>
      <c r="B44" s="223"/>
      <c r="C44" s="223"/>
      <c r="D44" s="223"/>
      <c r="E44" s="223"/>
      <c r="F44" s="223"/>
      <c r="G44" s="223"/>
      <c r="H44" s="223"/>
      <c r="I44" s="223"/>
    </row>
    <row r="45" spans="1:9" ht="30" customHeight="1">
      <c r="A45" s="1136" t="s">
        <v>373</v>
      </c>
      <c r="B45" s="1124"/>
      <c r="C45" s="1141" t="s">
        <v>2842</v>
      </c>
      <c r="D45" s="1141"/>
      <c r="E45" s="1141"/>
      <c r="F45" s="1141"/>
      <c r="G45" s="1141"/>
      <c r="H45" s="1142"/>
      <c r="I45" s="223"/>
    </row>
    <row r="46" spans="1:9" ht="10.35" customHeight="1">
      <c r="A46" s="223"/>
      <c r="B46" s="223"/>
      <c r="C46" s="223"/>
      <c r="D46" s="223"/>
      <c r="E46" s="223"/>
      <c r="F46" s="223"/>
      <c r="G46" s="223"/>
      <c r="H46" s="223"/>
    </row>
    <row r="47" spans="1:9" ht="15" customHeight="1">
      <c r="A47" s="228" t="s">
        <v>375</v>
      </c>
      <c r="B47" s="228"/>
      <c r="C47" s="228"/>
      <c r="D47" s="228"/>
      <c r="E47" s="228"/>
      <c r="F47" s="228"/>
      <c r="G47" s="223"/>
      <c r="H47" s="223"/>
    </row>
    <row r="48" spans="1:9" ht="16.2">
      <c r="A48" s="1143" t="s">
        <v>376</v>
      </c>
      <c r="B48" s="1143"/>
      <c r="C48" s="1143"/>
      <c r="D48" s="1143"/>
      <c r="E48" s="1143"/>
      <c r="F48" s="1143"/>
      <c r="G48" s="229">
        <v>4</v>
      </c>
      <c r="H48" s="230" t="s">
        <v>582</v>
      </c>
    </row>
    <row r="49" spans="1:11" ht="16.2">
      <c r="A49" s="1143" t="s">
        <v>378</v>
      </c>
      <c r="B49" s="1143"/>
      <c r="C49" s="1143"/>
      <c r="D49" s="1143"/>
      <c r="E49" s="1143"/>
      <c r="F49" s="1143"/>
      <c r="G49" s="229">
        <v>2</v>
      </c>
      <c r="H49" s="230" t="s">
        <v>582</v>
      </c>
    </row>
    <row r="50" spans="1:11">
      <c r="A50" s="495"/>
      <c r="B50" s="495"/>
      <c r="C50" s="495"/>
      <c r="D50" s="495"/>
      <c r="E50" s="495"/>
      <c r="F50" s="495"/>
      <c r="G50" s="231"/>
      <c r="H50" s="230"/>
    </row>
    <row r="51" spans="1:11">
      <c r="A51" s="1144" t="s">
        <v>379</v>
      </c>
      <c r="B51" s="1144"/>
      <c r="C51" s="1144"/>
      <c r="D51" s="1144"/>
      <c r="E51" s="1144"/>
      <c r="F51" s="1144"/>
      <c r="G51" s="232"/>
      <c r="H51" s="231"/>
    </row>
    <row r="52" spans="1:11" ht="39.75" customHeight="1">
      <c r="A52" s="1029" t="s">
        <v>380</v>
      </c>
      <c r="B52" s="1029"/>
      <c r="C52" s="1029"/>
      <c r="D52" s="1029"/>
      <c r="E52" s="233">
        <f>SUM(E53:E58)</f>
        <v>152</v>
      </c>
      <c r="F52" s="233" t="s">
        <v>357</v>
      </c>
      <c r="G52" s="234">
        <f>E52/30</f>
        <v>5.0666666666666664</v>
      </c>
      <c r="H52" s="230" t="s">
        <v>582</v>
      </c>
    </row>
    <row r="53" spans="1:11" ht="17.850000000000001" customHeight="1">
      <c r="A53" s="580" t="s">
        <v>12</v>
      </c>
      <c r="B53" s="1136" t="s">
        <v>14</v>
      </c>
      <c r="C53" s="1136"/>
      <c r="D53" s="1136"/>
      <c r="E53" s="233">
        <v>0</v>
      </c>
      <c r="F53" s="233" t="s">
        <v>357</v>
      </c>
      <c r="G53" s="289"/>
      <c r="H53" s="249"/>
    </row>
    <row r="54" spans="1:11" ht="17.850000000000001" customHeight="1">
      <c r="A54" s="223"/>
      <c r="B54" s="1136" t="s">
        <v>381</v>
      </c>
      <c r="C54" s="1136"/>
      <c r="D54" s="1136"/>
      <c r="E54" s="233">
        <v>0</v>
      </c>
      <c r="F54" s="233" t="s">
        <v>357</v>
      </c>
      <c r="G54" s="581"/>
      <c r="H54" s="582"/>
    </row>
    <row r="55" spans="1:11" ht="17.850000000000001" customHeight="1">
      <c r="A55" s="223"/>
      <c r="B55" s="1136" t="s">
        <v>382</v>
      </c>
      <c r="C55" s="1136"/>
      <c r="D55" s="1136"/>
      <c r="E55" s="233">
        <v>0</v>
      </c>
      <c r="F55" s="233" t="s">
        <v>357</v>
      </c>
      <c r="G55" s="581"/>
      <c r="H55" s="582"/>
      <c r="J55" s="210"/>
      <c r="K55" s="210"/>
    </row>
    <row r="56" spans="1:11" ht="17.850000000000001" customHeight="1">
      <c r="A56" s="223"/>
      <c r="B56" s="1136" t="s">
        <v>383</v>
      </c>
      <c r="C56" s="1136"/>
      <c r="D56" s="1136"/>
      <c r="E56" s="233">
        <v>0</v>
      </c>
      <c r="F56" s="233" t="s">
        <v>357</v>
      </c>
      <c r="G56" s="581"/>
      <c r="H56" s="582"/>
    </row>
    <row r="57" spans="1:11" ht="17.850000000000001" customHeight="1">
      <c r="A57" s="223"/>
      <c r="B57" s="1136" t="s">
        <v>384</v>
      </c>
      <c r="C57" s="1136"/>
      <c r="D57" s="1136"/>
      <c r="E57" s="233">
        <v>150</v>
      </c>
      <c r="F57" s="233" t="s">
        <v>357</v>
      </c>
      <c r="G57" s="581"/>
      <c r="H57" s="582"/>
    </row>
    <row r="58" spans="1:11" ht="17.850000000000001" customHeight="1">
      <c r="A58" s="223"/>
      <c r="B58" s="1136" t="s">
        <v>385</v>
      </c>
      <c r="C58" s="1136"/>
      <c r="D58" s="1136"/>
      <c r="E58" s="233">
        <v>2</v>
      </c>
      <c r="F58" s="233" t="s">
        <v>357</v>
      </c>
      <c r="G58" s="289"/>
      <c r="H58" s="249"/>
    </row>
    <row r="59" spans="1:11" ht="31.35" customHeight="1">
      <c r="A59" s="1029" t="s">
        <v>386</v>
      </c>
      <c r="B59" s="1029"/>
      <c r="C59" s="1029"/>
      <c r="D59" s="1029"/>
      <c r="E59" s="233">
        <v>0</v>
      </c>
      <c r="F59" s="233" t="s">
        <v>357</v>
      </c>
      <c r="G59" s="234">
        <v>0</v>
      </c>
      <c r="H59" s="230" t="s">
        <v>582</v>
      </c>
    </row>
    <row r="60" spans="1:11" ht="17.850000000000001" customHeight="1">
      <c r="A60" s="1136" t="s">
        <v>387</v>
      </c>
      <c r="B60" s="1136"/>
      <c r="C60" s="1136"/>
      <c r="D60" s="1136"/>
      <c r="E60" s="233">
        <v>10</v>
      </c>
      <c r="F60" s="233" t="s">
        <v>357</v>
      </c>
      <c r="G60" s="234">
        <f>D6-G52-G59</f>
        <v>0.93333333333333357</v>
      </c>
      <c r="H60" s="230" t="s">
        <v>582</v>
      </c>
    </row>
    <row r="61" spans="1:11" ht="10.35" hidden="1" customHeight="1"/>
    <row r="62" spans="1:11" hidden="1"/>
    <row r="63" spans="1:11" hidden="1"/>
    <row r="64" spans="1:11">
      <c r="A64" s="221" t="s">
        <v>388</v>
      </c>
    </row>
    <row r="65" spans="1:9" ht="16.2">
      <c r="A65" s="1145" t="s">
        <v>2843</v>
      </c>
      <c r="B65" s="1145"/>
      <c r="C65" s="1145"/>
      <c r="D65" s="1145"/>
      <c r="E65" s="1145"/>
      <c r="F65" s="1145"/>
      <c r="G65" s="1145"/>
      <c r="H65" s="1145"/>
      <c r="I65" s="1145"/>
    </row>
    <row r="66" spans="1:9">
      <c r="A66" s="221" t="s">
        <v>390</v>
      </c>
    </row>
    <row r="67" spans="1:9" hidden="1"/>
    <row r="68" spans="1:9">
      <c r="A68" s="1146" t="s">
        <v>391</v>
      </c>
      <c r="B68" s="1146"/>
      <c r="C68" s="1146"/>
      <c r="D68" s="1146"/>
      <c r="E68" s="1146"/>
      <c r="F68" s="1146"/>
      <c r="G68" s="1146"/>
      <c r="H68" s="1146"/>
      <c r="I68" s="1146"/>
    </row>
    <row r="69" spans="1:9">
      <c r="A69" s="1146"/>
      <c r="B69" s="1146"/>
      <c r="C69" s="1146"/>
      <c r="D69" s="1146"/>
      <c r="E69" s="1146"/>
      <c r="F69" s="1146"/>
      <c r="G69" s="1146"/>
      <c r="H69" s="1146"/>
      <c r="I69" s="1146"/>
    </row>
    <row r="70" spans="1:9">
      <c r="A70" s="1146"/>
      <c r="B70" s="1146"/>
      <c r="C70" s="1146"/>
      <c r="D70" s="1146"/>
      <c r="E70" s="1146"/>
      <c r="F70" s="1146"/>
      <c r="G70" s="1146"/>
      <c r="H70" s="1146"/>
      <c r="I70" s="1146"/>
    </row>
  </sheetData>
  <mergeCells count="63">
    <mergeCell ref="A65:I65"/>
    <mergeCell ref="A68:I70"/>
    <mergeCell ref="B55:D55"/>
    <mergeCell ref="B56:D56"/>
    <mergeCell ref="B57:D57"/>
    <mergeCell ref="B58:D58"/>
    <mergeCell ref="A59:D59"/>
    <mergeCell ref="A60:D60"/>
    <mergeCell ref="B54:D54"/>
    <mergeCell ref="A41:C41"/>
    <mergeCell ref="D41:H41"/>
    <mergeCell ref="A42:C42"/>
    <mergeCell ref="D42:H42"/>
    <mergeCell ref="A45:B45"/>
    <mergeCell ref="C45:H45"/>
    <mergeCell ref="A48:F48"/>
    <mergeCell ref="A49:F49"/>
    <mergeCell ref="A51:F51"/>
    <mergeCell ref="A52:D52"/>
    <mergeCell ref="B53:D53"/>
    <mergeCell ref="A35:A40"/>
    <mergeCell ref="B35:H35"/>
    <mergeCell ref="B36:H36"/>
    <mergeCell ref="B37:H37"/>
    <mergeCell ref="B38:H38"/>
    <mergeCell ref="B39:H39"/>
    <mergeCell ref="B40:H40"/>
    <mergeCell ref="A34:F34"/>
    <mergeCell ref="A22:A23"/>
    <mergeCell ref="B22:F23"/>
    <mergeCell ref="G22:H22"/>
    <mergeCell ref="A24:H24"/>
    <mergeCell ref="B25:F25"/>
    <mergeCell ref="B26:F26"/>
    <mergeCell ref="B27:F27"/>
    <mergeCell ref="A28:H28"/>
    <mergeCell ref="B29:F29"/>
    <mergeCell ref="B30:F30"/>
    <mergeCell ref="B31:F31"/>
    <mergeCell ref="A21:D21"/>
    <mergeCell ref="A13:D13"/>
    <mergeCell ref="E13:H13"/>
    <mergeCell ref="A14:D14"/>
    <mergeCell ref="E14:H14"/>
    <mergeCell ref="A15:D15"/>
    <mergeCell ref="E15:H15"/>
    <mergeCell ref="A16:D16"/>
    <mergeCell ref="E16:H16"/>
    <mergeCell ref="A18:H18"/>
    <mergeCell ref="A19:B19"/>
    <mergeCell ref="C19:H19"/>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2"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zoomScaleNormal="100" zoomScaleSheetLayoutView="118"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103</v>
      </c>
      <c r="B5" s="732"/>
      <c r="C5" s="732"/>
      <c r="D5" s="732"/>
      <c r="E5" s="732"/>
      <c r="F5" s="732"/>
      <c r="G5" s="732"/>
      <c r="H5" s="732"/>
    </row>
    <row r="6" spans="1:8" ht="17.850000000000001" customHeight="1">
      <c r="A6" s="780" t="s">
        <v>10</v>
      </c>
      <c r="B6" s="781"/>
      <c r="C6" s="781"/>
      <c r="D6" s="781">
        <v>3</v>
      </c>
      <c r="E6" s="781"/>
      <c r="F6" s="781"/>
      <c r="G6" s="781"/>
      <c r="H6" s="782"/>
    </row>
    <row r="7" spans="1:8" ht="17.850000000000001" customHeight="1">
      <c r="A7" s="780" t="s">
        <v>9</v>
      </c>
      <c r="B7" s="781"/>
      <c r="C7" s="781"/>
      <c r="D7" s="783" t="s">
        <v>1665</v>
      </c>
      <c r="E7" s="783"/>
      <c r="F7" s="783"/>
      <c r="G7" s="783"/>
      <c r="H7" s="784"/>
    </row>
    <row r="8" spans="1:8" ht="17.850000000000001" customHeight="1">
      <c r="A8" s="780" t="s">
        <v>13</v>
      </c>
      <c r="B8" s="781"/>
      <c r="C8" s="781"/>
      <c r="D8" s="785" t="s">
        <v>2230</v>
      </c>
      <c r="E8" s="785"/>
      <c r="F8" s="785"/>
      <c r="G8" s="785"/>
      <c r="H8" s="786"/>
    </row>
    <row r="9" spans="1:8" ht="17.850000000000001" customHeight="1">
      <c r="A9" s="780" t="s">
        <v>330</v>
      </c>
      <c r="B9" s="781"/>
      <c r="C9" s="781"/>
      <c r="D9" s="785" t="s">
        <v>2196</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2023</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6.9" customHeight="1">
      <c r="A19" s="790" t="s">
        <v>337</v>
      </c>
      <c r="B19" s="790"/>
      <c r="C19" s="791" t="s">
        <v>790</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27"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51" customHeight="1">
      <c r="A25" s="467" t="s">
        <v>2197</v>
      </c>
      <c r="B25" s="791" t="s">
        <v>2231</v>
      </c>
      <c r="C25" s="791"/>
      <c r="D25" s="791"/>
      <c r="E25" s="791"/>
      <c r="F25" s="791"/>
      <c r="G25" s="468" t="s">
        <v>2198</v>
      </c>
      <c r="H25" s="250" t="s">
        <v>154</v>
      </c>
    </row>
    <row r="26" spans="1:8" ht="17.850000000000001" customHeight="1">
      <c r="A26" s="751" t="s">
        <v>255</v>
      </c>
      <c r="B26" s="794"/>
      <c r="C26" s="794"/>
      <c r="D26" s="794"/>
      <c r="E26" s="794"/>
      <c r="F26" s="794"/>
      <c r="G26" s="794"/>
      <c r="H26" s="752"/>
    </row>
    <row r="27" spans="1:8" ht="38.25" customHeight="1">
      <c r="A27" s="467" t="s">
        <v>2199</v>
      </c>
      <c r="B27" s="791" t="s">
        <v>2200</v>
      </c>
      <c r="C27" s="791"/>
      <c r="D27" s="791"/>
      <c r="E27" s="791"/>
      <c r="F27" s="791"/>
      <c r="G27" s="468" t="s">
        <v>198</v>
      </c>
      <c r="H27" s="250" t="s">
        <v>154</v>
      </c>
    </row>
    <row r="28" spans="1:8" ht="49.5" customHeight="1">
      <c r="A28" s="467" t="s">
        <v>2201</v>
      </c>
      <c r="B28" s="791" t="s">
        <v>2202</v>
      </c>
      <c r="C28" s="791"/>
      <c r="D28" s="791"/>
      <c r="E28" s="791"/>
      <c r="F28" s="791"/>
      <c r="G28" s="468" t="s">
        <v>202</v>
      </c>
      <c r="H28" s="250" t="s">
        <v>154</v>
      </c>
    </row>
    <row r="29" spans="1:8" ht="17.850000000000001" customHeight="1">
      <c r="A29" s="751" t="s">
        <v>352</v>
      </c>
      <c r="B29" s="794"/>
      <c r="C29" s="794"/>
      <c r="D29" s="794"/>
      <c r="E29" s="794"/>
      <c r="F29" s="794"/>
      <c r="G29" s="794"/>
      <c r="H29" s="752"/>
    </row>
    <row r="30" spans="1:8" ht="70.5" customHeight="1">
      <c r="A30" s="467" t="s">
        <v>2203</v>
      </c>
      <c r="B30" s="791" t="s">
        <v>2204</v>
      </c>
      <c r="C30" s="791"/>
      <c r="D30" s="791"/>
      <c r="E30" s="791"/>
      <c r="F30" s="791"/>
      <c r="G30" s="468" t="s">
        <v>2205</v>
      </c>
      <c r="H30" s="250" t="s">
        <v>154</v>
      </c>
    </row>
    <row r="31" spans="1:8" ht="10.35" customHeight="1">
      <c r="A31" s="502"/>
      <c r="B31" s="502"/>
      <c r="C31" s="502"/>
      <c r="D31" s="502"/>
      <c r="E31" s="502"/>
      <c r="F31" s="502"/>
      <c r="G31" s="502"/>
      <c r="H31" s="502"/>
    </row>
    <row r="32" spans="1:8" ht="15" customHeight="1">
      <c r="A32" s="494" t="s">
        <v>355</v>
      </c>
      <c r="B32" s="502"/>
      <c r="C32" s="502"/>
      <c r="D32" s="502"/>
      <c r="E32" s="502"/>
      <c r="F32" s="502"/>
      <c r="G32" s="502"/>
      <c r="H32" s="502"/>
    </row>
    <row r="33" spans="1:8" s="334" customFormat="1" ht="17.850000000000001" customHeight="1">
      <c r="A33" s="795" t="s">
        <v>356</v>
      </c>
      <c r="B33" s="795"/>
      <c r="C33" s="795"/>
      <c r="D33" s="795"/>
      <c r="E33" s="795"/>
      <c r="F33" s="795"/>
      <c r="G33" s="242">
        <v>15</v>
      </c>
      <c r="H33" s="464" t="s">
        <v>357</v>
      </c>
    </row>
    <row r="34" spans="1:8" ht="20.100000000000001" customHeight="1">
      <c r="A34" s="796" t="s">
        <v>358</v>
      </c>
      <c r="B34" s="781" t="s">
        <v>2206</v>
      </c>
      <c r="C34" s="781"/>
      <c r="D34" s="781"/>
      <c r="E34" s="781"/>
      <c r="F34" s="781"/>
      <c r="G34" s="781"/>
      <c r="H34" s="782"/>
    </row>
    <row r="35" spans="1:8" ht="20.100000000000001" customHeight="1">
      <c r="A35" s="754"/>
      <c r="B35" s="791" t="s">
        <v>2207</v>
      </c>
      <c r="C35" s="791"/>
      <c r="D35" s="791"/>
      <c r="E35" s="791"/>
      <c r="F35" s="791"/>
      <c r="G35" s="791"/>
      <c r="H35" s="792"/>
    </row>
    <row r="36" spans="1:8" ht="29.1" customHeight="1">
      <c r="A36" s="754"/>
      <c r="B36" s="791" t="s">
        <v>2208</v>
      </c>
      <c r="C36" s="791"/>
      <c r="D36" s="791"/>
      <c r="E36" s="791"/>
      <c r="F36" s="791"/>
      <c r="G36" s="791"/>
      <c r="H36" s="792"/>
    </row>
    <row r="37" spans="1:8" ht="20.100000000000001" customHeight="1">
      <c r="A37" s="754"/>
      <c r="B37" s="791" t="s">
        <v>2209</v>
      </c>
      <c r="C37" s="791"/>
      <c r="D37" s="791"/>
      <c r="E37" s="791"/>
      <c r="F37" s="791"/>
      <c r="G37" s="791"/>
      <c r="H37" s="792"/>
    </row>
    <row r="38" spans="1:8" ht="20.100000000000001" customHeight="1">
      <c r="A38" s="754"/>
      <c r="B38" s="791" t="s">
        <v>2210</v>
      </c>
      <c r="C38" s="791"/>
      <c r="D38" s="791"/>
      <c r="E38" s="791"/>
      <c r="F38" s="791"/>
      <c r="G38" s="791"/>
      <c r="H38" s="792"/>
    </row>
    <row r="39" spans="1:8" ht="20.100000000000001" customHeight="1">
      <c r="A39" s="754"/>
      <c r="B39" s="791" t="s">
        <v>2211</v>
      </c>
      <c r="C39" s="791"/>
      <c r="D39" s="791"/>
      <c r="E39" s="791"/>
      <c r="F39" s="791"/>
      <c r="G39" s="791"/>
      <c r="H39" s="792"/>
    </row>
    <row r="40" spans="1:8" ht="25.5" customHeight="1">
      <c r="A40" s="797" t="s">
        <v>366</v>
      </c>
      <c r="B40" s="785"/>
      <c r="C40" s="785"/>
      <c r="D40" s="785" t="s">
        <v>2212</v>
      </c>
      <c r="E40" s="785"/>
      <c r="F40" s="785"/>
      <c r="G40" s="785"/>
      <c r="H40" s="786"/>
    </row>
    <row r="41" spans="1:8" ht="48" customHeight="1">
      <c r="A41" s="798" t="s">
        <v>367</v>
      </c>
      <c r="B41" s="783"/>
      <c r="C41" s="783"/>
      <c r="D41" s="783" t="s">
        <v>2213</v>
      </c>
      <c r="E41" s="783"/>
      <c r="F41" s="783"/>
      <c r="G41" s="783"/>
      <c r="H41" s="784"/>
    </row>
    <row r="42" spans="1:8" s="334" customFormat="1" ht="17.850000000000001" customHeight="1">
      <c r="A42" s="795" t="s">
        <v>368</v>
      </c>
      <c r="B42" s="795"/>
      <c r="C42" s="795"/>
      <c r="D42" s="795"/>
      <c r="E42" s="795"/>
      <c r="F42" s="795"/>
      <c r="G42" s="242">
        <v>15</v>
      </c>
      <c r="H42" s="464" t="s">
        <v>357</v>
      </c>
    </row>
    <row r="43" spans="1:8" ht="20.100000000000001" customHeight="1">
      <c r="A43" s="796" t="s">
        <v>358</v>
      </c>
      <c r="B43" s="799" t="s">
        <v>2214</v>
      </c>
      <c r="C43" s="799"/>
      <c r="D43" s="799"/>
      <c r="E43" s="799"/>
      <c r="F43" s="799"/>
      <c r="G43" s="799"/>
      <c r="H43" s="800"/>
    </row>
    <row r="44" spans="1:8" ht="20.100000000000001" customHeight="1">
      <c r="A44" s="754"/>
      <c r="B44" s="784" t="s">
        <v>2215</v>
      </c>
      <c r="C44" s="801"/>
      <c r="D44" s="801"/>
      <c r="E44" s="801"/>
      <c r="F44" s="801"/>
      <c r="G44" s="801"/>
      <c r="H44" s="801"/>
    </row>
    <row r="45" spans="1:8" ht="20.100000000000001" customHeight="1">
      <c r="A45" s="754"/>
      <c r="B45" s="784" t="s">
        <v>2216</v>
      </c>
      <c r="C45" s="801"/>
      <c r="D45" s="801"/>
      <c r="E45" s="801"/>
      <c r="F45" s="801"/>
      <c r="G45" s="801"/>
      <c r="H45" s="801"/>
    </row>
    <row r="46" spans="1:8" ht="20.100000000000001" customHeight="1">
      <c r="A46" s="754"/>
      <c r="B46" s="783" t="s">
        <v>2217</v>
      </c>
      <c r="C46" s="783"/>
      <c r="D46" s="783"/>
      <c r="E46" s="783"/>
      <c r="F46" s="783"/>
      <c r="G46" s="783"/>
      <c r="H46" s="784"/>
    </row>
    <row r="47" spans="1:8" ht="21.6" customHeight="1">
      <c r="A47" s="797" t="s">
        <v>366</v>
      </c>
      <c r="B47" s="785"/>
      <c r="C47" s="785"/>
      <c r="D47" s="785" t="s">
        <v>2232</v>
      </c>
      <c r="E47" s="785"/>
      <c r="F47" s="785"/>
      <c r="G47" s="785"/>
      <c r="H47" s="786"/>
    </row>
    <row r="48" spans="1:8" ht="45" customHeight="1">
      <c r="A48" s="798" t="s">
        <v>367</v>
      </c>
      <c r="B48" s="783"/>
      <c r="C48" s="783"/>
      <c r="D48" s="783" t="s">
        <v>2218</v>
      </c>
      <c r="E48" s="783"/>
      <c r="F48" s="783"/>
      <c r="G48" s="783"/>
      <c r="H48" s="784"/>
    </row>
    <row r="49" spans="1:8" s="334" customFormat="1" ht="17.850000000000001" customHeight="1">
      <c r="A49" s="795" t="s">
        <v>2219</v>
      </c>
      <c r="B49" s="795"/>
      <c r="C49" s="795"/>
      <c r="D49" s="795"/>
      <c r="E49" s="795"/>
      <c r="F49" s="795"/>
      <c r="G49" s="242">
        <v>15</v>
      </c>
      <c r="H49" s="464" t="s">
        <v>357</v>
      </c>
    </row>
    <row r="50" spans="1:8" ht="20.100000000000001" customHeight="1">
      <c r="A50" s="796" t="s">
        <v>358</v>
      </c>
      <c r="B50" s="799" t="s">
        <v>2220</v>
      </c>
      <c r="C50" s="799"/>
      <c r="D50" s="799"/>
      <c r="E50" s="799"/>
      <c r="F50" s="799"/>
      <c r="G50" s="799"/>
      <c r="H50" s="800"/>
    </row>
    <row r="51" spans="1:8" ht="20.100000000000001" customHeight="1">
      <c r="A51" s="754"/>
      <c r="B51" s="784" t="s">
        <v>2221</v>
      </c>
      <c r="C51" s="801"/>
      <c r="D51" s="801"/>
      <c r="E51" s="801"/>
      <c r="F51" s="801"/>
      <c r="G51" s="801"/>
      <c r="H51" s="801"/>
    </row>
    <row r="52" spans="1:8" ht="20.100000000000001" customHeight="1">
      <c r="A52" s="754"/>
      <c r="B52" s="784" t="s">
        <v>2222</v>
      </c>
      <c r="C52" s="801"/>
      <c r="D52" s="801"/>
      <c r="E52" s="801"/>
      <c r="F52" s="801"/>
      <c r="G52" s="801"/>
      <c r="H52" s="801"/>
    </row>
    <row r="53" spans="1:8" ht="20.100000000000001" customHeight="1">
      <c r="A53" s="754"/>
      <c r="B53" s="783" t="s">
        <v>2223</v>
      </c>
      <c r="C53" s="783"/>
      <c r="D53" s="783"/>
      <c r="E53" s="783"/>
      <c r="F53" s="783"/>
      <c r="G53" s="783"/>
      <c r="H53" s="784"/>
    </row>
    <row r="54" spans="1:8" ht="20.100000000000001" customHeight="1">
      <c r="A54" s="755"/>
      <c r="B54" s="759" t="s">
        <v>2224</v>
      </c>
      <c r="C54" s="759"/>
      <c r="D54" s="759"/>
      <c r="E54" s="759"/>
      <c r="F54" s="759"/>
      <c r="G54" s="759"/>
      <c r="H54" s="760"/>
    </row>
    <row r="55" spans="1:8" ht="24.6" customHeight="1">
      <c r="A55" s="797" t="s">
        <v>366</v>
      </c>
      <c r="B55" s="785"/>
      <c r="C55" s="785"/>
      <c r="D55" s="785" t="s">
        <v>2232</v>
      </c>
      <c r="E55" s="785"/>
      <c r="F55" s="785"/>
      <c r="G55" s="785"/>
      <c r="H55" s="786"/>
    </row>
    <row r="56" spans="1:8" ht="36.6" customHeight="1">
      <c r="A56" s="798" t="s">
        <v>367</v>
      </c>
      <c r="B56" s="783"/>
      <c r="C56" s="783"/>
      <c r="D56" s="792" t="s">
        <v>2225</v>
      </c>
      <c r="E56" s="790"/>
      <c r="F56" s="790"/>
      <c r="G56" s="790"/>
      <c r="H56" s="790"/>
    </row>
    <row r="57" spans="1:8" ht="10.35" customHeight="1">
      <c r="A57" s="502"/>
      <c r="B57" s="502"/>
      <c r="C57" s="502"/>
      <c r="D57" s="502"/>
      <c r="E57" s="502"/>
      <c r="F57" s="502"/>
      <c r="G57" s="502"/>
      <c r="H57" s="502"/>
    </row>
    <row r="58" spans="1:8" ht="15" customHeight="1">
      <c r="A58" s="494" t="s">
        <v>369</v>
      </c>
      <c r="B58" s="502"/>
      <c r="C58" s="502"/>
      <c r="D58" s="502"/>
      <c r="E58" s="502"/>
      <c r="F58" s="502"/>
      <c r="G58" s="502"/>
      <c r="H58" s="502"/>
    </row>
    <row r="59" spans="1:8" ht="33.75" customHeight="1">
      <c r="A59" s="807" t="s">
        <v>370</v>
      </c>
      <c r="B59" s="780"/>
      <c r="C59" s="792" t="s">
        <v>2226</v>
      </c>
      <c r="D59" s="790"/>
      <c r="E59" s="790"/>
      <c r="F59" s="790"/>
      <c r="G59" s="790"/>
      <c r="H59" s="790"/>
    </row>
    <row r="60" spans="1:8" ht="36" customHeight="1">
      <c r="A60" s="807"/>
      <c r="B60" s="780"/>
      <c r="C60" s="791" t="s">
        <v>2227</v>
      </c>
      <c r="D60" s="791"/>
      <c r="E60" s="791"/>
      <c r="F60" s="791"/>
      <c r="G60" s="791"/>
      <c r="H60" s="792"/>
    </row>
    <row r="61" spans="1:8" ht="30.75" customHeight="1">
      <c r="A61" s="807"/>
      <c r="B61" s="780"/>
      <c r="C61" s="791" t="s">
        <v>2228</v>
      </c>
      <c r="D61" s="791"/>
      <c r="E61" s="791"/>
      <c r="F61" s="791"/>
      <c r="G61" s="791"/>
      <c r="H61" s="792"/>
    </row>
    <row r="62" spans="1:8" ht="31.5" customHeight="1">
      <c r="A62" s="807" t="s">
        <v>373</v>
      </c>
      <c r="B62" s="780"/>
      <c r="C62" s="791" t="s">
        <v>2229</v>
      </c>
      <c r="D62" s="791"/>
      <c r="E62" s="791"/>
      <c r="F62" s="791"/>
      <c r="G62" s="791"/>
      <c r="H62" s="792"/>
    </row>
    <row r="63" spans="1:8" ht="10.35" customHeight="1">
      <c r="A63" s="502"/>
      <c r="B63" s="502"/>
      <c r="C63" s="502"/>
      <c r="D63" s="502"/>
      <c r="E63" s="502"/>
      <c r="F63" s="502"/>
      <c r="G63" s="502"/>
      <c r="H63" s="502"/>
    </row>
    <row r="64" spans="1:8" ht="15" customHeight="1">
      <c r="A64" s="494" t="s">
        <v>375</v>
      </c>
      <c r="B64" s="494"/>
      <c r="C64" s="494"/>
      <c r="D64" s="494"/>
      <c r="E64" s="494"/>
      <c r="F64" s="494"/>
      <c r="G64" s="502"/>
      <c r="H64" s="502"/>
    </row>
    <row r="65" spans="1:8" ht="16.2">
      <c r="A65" s="807" t="s">
        <v>376</v>
      </c>
      <c r="B65" s="807"/>
      <c r="C65" s="807"/>
      <c r="D65" s="807"/>
      <c r="E65" s="807"/>
      <c r="F65" s="807"/>
      <c r="G65" s="408">
        <v>3</v>
      </c>
      <c r="H65" s="465" t="s">
        <v>435</v>
      </c>
    </row>
    <row r="66" spans="1:8" ht="16.2">
      <c r="A66" s="807" t="s">
        <v>378</v>
      </c>
      <c r="B66" s="807"/>
      <c r="C66" s="807"/>
      <c r="D66" s="807"/>
      <c r="E66" s="807"/>
      <c r="F66" s="807"/>
      <c r="G66" s="251">
        <v>0</v>
      </c>
      <c r="H66" s="465" t="s">
        <v>435</v>
      </c>
    </row>
    <row r="67" spans="1:8">
      <c r="A67" s="463"/>
      <c r="B67" s="463"/>
      <c r="C67" s="463"/>
      <c r="D67" s="463"/>
      <c r="E67" s="463"/>
      <c r="F67" s="463"/>
      <c r="G67" s="253"/>
      <c r="H67" s="465"/>
    </row>
    <row r="68" spans="1:8">
      <c r="A68" s="811" t="s">
        <v>379</v>
      </c>
      <c r="B68" s="811"/>
      <c r="C68" s="811"/>
      <c r="D68" s="811"/>
      <c r="E68" s="811"/>
      <c r="F68" s="811"/>
      <c r="G68" s="480"/>
      <c r="H68" s="253"/>
    </row>
    <row r="69" spans="1:8" ht="17.850000000000001" customHeight="1">
      <c r="A69" s="790" t="s">
        <v>380</v>
      </c>
      <c r="B69" s="790"/>
      <c r="C69" s="790"/>
      <c r="D69" s="790"/>
      <c r="E69" s="465">
        <f>SUM(E70:E75)</f>
        <v>51</v>
      </c>
      <c r="F69" s="465" t="s">
        <v>357</v>
      </c>
      <c r="G69" s="254">
        <f>E69/25</f>
        <v>2.04</v>
      </c>
      <c r="H69" s="465" t="s">
        <v>435</v>
      </c>
    </row>
    <row r="70" spans="1:8" ht="17.850000000000001" customHeight="1">
      <c r="A70" s="502" t="s">
        <v>12</v>
      </c>
      <c r="B70" s="807" t="s">
        <v>14</v>
      </c>
      <c r="C70" s="807"/>
      <c r="D70" s="807"/>
      <c r="E70" s="465">
        <v>15</v>
      </c>
      <c r="F70" s="465" t="s">
        <v>357</v>
      </c>
      <c r="G70" s="40"/>
      <c r="H70" s="471"/>
    </row>
    <row r="71" spans="1:8" ht="17.850000000000001" customHeight="1">
      <c r="A71" s="502"/>
      <c r="B71" s="807" t="s">
        <v>381</v>
      </c>
      <c r="C71" s="807"/>
      <c r="D71" s="807"/>
      <c r="E71" s="465">
        <v>30</v>
      </c>
      <c r="F71" s="465" t="s">
        <v>357</v>
      </c>
      <c r="G71" s="40"/>
      <c r="H71" s="471"/>
    </row>
    <row r="72" spans="1:8" ht="17.850000000000001" customHeight="1">
      <c r="A72" s="502"/>
      <c r="B72" s="807" t="s">
        <v>382</v>
      </c>
      <c r="C72" s="807"/>
      <c r="D72" s="807"/>
      <c r="E72" s="465">
        <v>3</v>
      </c>
      <c r="F72" s="465" t="s">
        <v>357</v>
      </c>
      <c r="G72" s="40"/>
      <c r="H72" s="471"/>
    </row>
    <row r="73" spans="1:8" ht="17.850000000000001" customHeight="1">
      <c r="A73" s="502"/>
      <c r="B73" s="807" t="s">
        <v>383</v>
      </c>
      <c r="C73" s="807"/>
      <c r="D73" s="807"/>
      <c r="E73" s="465">
        <v>0</v>
      </c>
      <c r="F73" s="465" t="s">
        <v>357</v>
      </c>
      <c r="G73" s="40"/>
      <c r="H73" s="471"/>
    </row>
    <row r="74" spans="1:8" ht="17.850000000000001" customHeight="1">
      <c r="A74" s="502"/>
      <c r="B74" s="807" t="s">
        <v>384</v>
      </c>
      <c r="C74" s="807"/>
      <c r="D74" s="807"/>
      <c r="E74" s="465">
        <v>0</v>
      </c>
      <c r="F74" s="465" t="s">
        <v>357</v>
      </c>
      <c r="G74" s="40"/>
      <c r="H74" s="471"/>
    </row>
    <row r="75" spans="1:8" ht="17.850000000000001" customHeight="1">
      <c r="A75" s="502"/>
      <c r="B75" s="807" t="s">
        <v>385</v>
      </c>
      <c r="C75" s="807"/>
      <c r="D75" s="807"/>
      <c r="E75" s="465">
        <v>3</v>
      </c>
      <c r="F75" s="465" t="s">
        <v>357</v>
      </c>
      <c r="G75" s="40"/>
      <c r="H75" s="471"/>
    </row>
    <row r="76" spans="1:8" ht="31.35" customHeight="1">
      <c r="A76" s="790" t="s">
        <v>386</v>
      </c>
      <c r="B76" s="790"/>
      <c r="C76" s="790"/>
      <c r="D76" s="790"/>
      <c r="E76" s="465">
        <v>0</v>
      </c>
      <c r="F76" s="465" t="s">
        <v>357</v>
      </c>
      <c r="G76" s="254">
        <v>0</v>
      </c>
      <c r="H76" s="465" t="s">
        <v>435</v>
      </c>
    </row>
    <row r="77" spans="1:8" ht="17.850000000000001" customHeight="1">
      <c r="A77" s="807" t="s">
        <v>387</v>
      </c>
      <c r="B77" s="807"/>
      <c r="C77" s="807"/>
      <c r="D77" s="807"/>
      <c r="E77" s="465">
        <f>G77*25</f>
        <v>24</v>
      </c>
      <c r="F77" s="465" t="s">
        <v>357</v>
      </c>
      <c r="G77" s="254">
        <f>D6-G76-G69</f>
        <v>0.96</v>
      </c>
      <c r="H77" s="465" t="s">
        <v>435</v>
      </c>
    </row>
    <row r="78" spans="1:8" ht="10.35" customHeight="1"/>
    <row r="81" spans="1:8">
      <c r="A81" s="206" t="s">
        <v>388</v>
      </c>
    </row>
    <row r="82" spans="1:8" ht="16.2">
      <c r="A82" s="730" t="s">
        <v>436</v>
      </c>
      <c r="B82" s="730"/>
      <c r="C82" s="730"/>
      <c r="D82" s="730"/>
      <c r="E82" s="730"/>
      <c r="F82" s="730"/>
      <c r="G82" s="730"/>
      <c r="H82" s="730"/>
    </row>
    <row r="83" spans="1:8">
      <c r="A83" s="206" t="s">
        <v>390</v>
      </c>
    </row>
    <row r="85" spans="1:8">
      <c r="A85" s="766" t="s">
        <v>391</v>
      </c>
      <c r="B85" s="766"/>
      <c r="C85" s="766"/>
      <c r="D85" s="766"/>
      <c r="E85" s="766"/>
      <c r="F85" s="766"/>
      <c r="G85" s="766"/>
      <c r="H85" s="766"/>
    </row>
    <row r="86" spans="1:8">
      <c r="A86" s="766"/>
      <c r="B86" s="766"/>
      <c r="C86" s="766"/>
      <c r="D86" s="766"/>
      <c r="E86" s="766"/>
      <c r="F86" s="766"/>
      <c r="G86" s="766"/>
      <c r="H86" s="766"/>
    </row>
    <row r="87" spans="1:8">
      <c r="A87" s="766"/>
      <c r="B87" s="766"/>
      <c r="C87" s="766"/>
      <c r="D87" s="766"/>
      <c r="E87" s="766"/>
      <c r="F87" s="766"/>
      <c r="G87" s="766"/>
      <c r="H87" s="766"/>
    </row>
  </sheetData>
  <mergeCells count="87">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A33:F33"/>
    <mergeCell ref="A21:D21"/>
    <mergeCell ref="A22:A23"/>
    <mergeCell ref="B22:F23"/>
    <mergeCell ref="G22:H22"/>
    <mergeCell ref="A24:H24"/>
    <mergeCell ref="B25:F25"/>
    <mergeCell ref="A26:H26"/>
    <mergeCell ref="B27:F27"/>
    <mergeCell ref="B28:F28"/>
    <mergeCell ref="A29:H29"/>
    <mergeCell ref="B30:F30"/>
    <mergeCell ref="A34:A39"/>
    <mergeCell ref="B34:H34"/>
    <mergeCell ref="B35:H35"/>
    <mergeCell ref="B36:H36"/>
    <mergeCell ref="B37:H37"/>
    <mergeCell ref="B38:H38"/>
    <mergeCell ref="B39:H39"/>
    <mergeCell ref="A43:A46"/>
    <mergeCell ref="B43:H43"/>
    <mergeCell ref="B44:H44"/>
    <mergeCell ref="B45:H45"/>
    <mergeCell ref="B46:H46"/>
    <mergeCell ref="A40:C40"/>
    <mergeCell ref="D40:H40"/>
    <mergeCell ref="A41:C41"/>
    <mergeCell ref="D41:H41"/>
    <mergeCell ref="A42:F42"/>
    <mergeCell ref="A47:C47"/>
    <mergeCell ref="D47:H47"/>
    <mergeCell ref="A48:C48"/>
    <mergeCell ref="D48:H48"/>
    <mergeCell ref="A49:F49"/>
    <mergeCell ref="A59:B61"/>
    <mergeCell ref="C59:H59"/>
    <mergeCell ref="C60:H60"/>
    <mergeCell ref="C61:H61"/>
    <mergeCell ref="A50:A54"/>
    <mergeCell ref="B50:H50"/>
    <mergeCell ref="B51:H51"/>
    <mergeCell ref="B52:H52"/>
    <mergeCell ref="B53:H53"/>
    <mergeCell ref="B54:H54"/>
    <mergeCell ref="A55:C55"/>
    <mergeCell ref="D55:H55"/>
    <mergeCell ref="A56:C56"/>
    <mergeCell ref="D56:H56"/>
    <mergeCell ref="C62:H62"/>
    <mergeCell ref="A65:F65"/>
    <mergeCell ref="A66:F66"/>
    <mergeCell ref="A68:F68"/>
    <mergeCell ref="A76:D76"/>
    <mergeCell ref="A69:D69"/>
    <mergeCell ref="A62:B62"/>
    <mergeCell ref="A77:D77"/>
    <mergeCell ref="A82:H82"/>
    <mergeCell ref="A85:H87"/>
    <mergeCell ref="B70:D70"/>
    <mergeCell ref="B71:D71"/>
    <mergeCell ref="B72:D72"/>
    <mergeCell ref="B73:D73"/>
    <mergeCell ref="B74:D74"/>
    <mergeCell ref="B75:D75"/>
  </mergeCells>
  <pageMargins left="0.25" right="0.25" top="0.75" bottom="0.75" header="0.3" footer="0.3"/>
  <pageSetup paperSize="9" orientation="portrait" r:id="rId1"/>
  <rowBreaks count="1" manualBreakCount="1">
    <brk id="67"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zoomScaleNormal="100" zoomScaleSheetLayoutView="130" workbookViewId="0"/>
  </sheetViews>
  <sheetFormatPr defaultColWidth="8.88671875" defaultRowHeight="13.8"/>
  <cols>
    <col min="1" max="1" width="9.109375" style="227" customWidth="1"/>
    <col min="2" max="2" width="11.88671875" style="227" customWidth="1"/>
    <col min="3" max="3" width="5.88671875" style="227" customWidth="1"/>
    <col min="4" max="4" width="21.88671875" style="227" customWidth="1"/>
    <col min="5" max="5" width="9.109375" style="227" customWidth="1"/>
    <col min="6" max="6" width="8.88671875" style="227" customWidth="1"/>
    <col min="7" max="7" width="12.88671875" style="227" customWidth="1"/>
    <col min="8" max="8" width="12.44140625" style="227" customWidth="1"/>
    <col min="9" max="9" width="2.88671875" style="227" customWidth="1"/>
    <col min="10" max="16384" width="8.88671875" style="227"/>
  </cols>
  <sheetData>
    <row r="1" spans="1:9" ht="10.35" customHeight="1"/>
    <row r="2" spans="1:9" s="348" customFormat="1">
      <c r="A2" s="812" t="s">
        <v>326</v>
      </c>
      <c r="B2" s="812"/>
      <c r="C2" s="812"/>
      <c r="D2" s="812"/>
      <c r="E2" s="812"/>
      <c r="F2" s="812"/>
      <c r="G2" s="812"/>
      <c r="H2" s="812"/>
      <c r="I2" s="812"/>
    </row>
    <row r="3" spans="1:9" ht="10.35" customHeight="1"/>
    <row r="4" spans="1:9" ht="15" customHeight="1">
      <c r="A4" s="369" t="s">
        <v>327</v>
      </c>
    </row>
    <row r="5" spans="1:9" s="371" customFormat="1" ht="17.850000000000001" customHeight="1">
      <c r="A5" s="732" t="s">
        <v>104</v>
      </c>
      <c r="B5" s="732"/>
      <c r="C5" s="732"/>
      <c r="D5" s="732"/>
      <c r="E5" s="732"/>
      <c r="F5" s="732"/>
      <c r="G5" s="732"/>
      <c r="H5" s="732"/>
    </row>
    <row r="6" spans="1:9" ht="17.399999999999999" customHeight="1">
      <c r="A6" s="780" t="s">
        <v>10</v>
      </c>
      <c r="B6" s="781"/>
      <c r="C6" s="781"/>
      <c r="D6" s="781">
        <v>4</v>
      </c>
      <c r="E6" s="781"/>
      <c r="F6" s="781"/>
      <c r="G6" s="781"/>
      <c r="H6" s="782"/>
      <c r="I6" s="226"/>
    </row>
    <row r="7" spans="1:9" ht="17.399999999999999" customHeight="1">
      <c r="A7" s="780" t="s">
        <v>9</v>
      </c>
      <c r="B7" s="781"/>
      <c r="C7" s="781"/>
      <c r="D7" s="783" t="s">
        <v>1665</v>
      </c>
      <c r="E7" s="783"/>
      <c r="F7" s="783"/>
      <c r="G7" s="783"/>
      <c r="H7" s="784"/>
      <c r="I7" s="226"/>
    </row>
    <row r="8" spans="1:9" ht="17.399999999999999" customHeight="1">
      <c r="A8" s="780" t="s">
        <v>13</v>
      </c>
      <c r="B8" s="781"/>
      <c r="C8" s="781"/>
      <c r="D8" s="785" t="s">
        <v>2233</v>
      </c>
      <c r="E8" s="785"/>
      <c r="F8" s="785"/>
      <c r="G8" s="785"/>
      <c r="H8" s="786"/>
      <c r="I8" s="226"/>
    </row>
    <row r="9" spans="1:9" ht="17.399999999999999" customHeight="1">
      <c r="A9" s="780" t="s">
        <v>330</v>
      </c>
      <c r="B9" s="781"/>
      <c r="C9" s="781"/>
      <c r="D9" s="785" t="s">
        <v>1327</v>
      </c>
      <c r="E9" s="785"/>
      <c r="F9" s="785"/>
      <c r="G9" s="785"/>
      <c r="H9" s="786"/>
      <c r="I9" s="226"/>
    </row>
    <row r="10" spans="1:9" ht="10.35" customHeight="1">
      <c r="A10" s="502"/>
      <c r="B10" s="502"/>
      <c r="C10" s="502"/>
      <c r="D10" s="502"/>
      <c r="E10" s="502"/>
      <c r="F10" s="502"/>
      <c r="G10" s="502"/>
      <c r="H10" s="502"/>
      <c r="I10" s="226"/>
    </row>
    <row r="11" spans="1:9" ht="15" customHeight="1">
      <c r="A11" s="787" t="s">
        <v>138</v>
      </c>
      <c r="B11" s="787"/>
      <c r="C11" s="787"/>
      <c r="D11" s="787"/>
      <c r="E11" s="787"/>
      <c r="F11" s="787"/>
      <c r="G11" s="787"/>
      <c r="H11" s="787"/>
      <c r="I11" s="226"/>
    </row>
    <row r="12" spans="1:9" s="371" customFormat="1" ht="17.850000000000001" customHeight="1">
      <c r="A12" s="779" t="s">
        <v>2916</v>
      </c>
      <c r="B12" s="779"/>
      <c r="C12" s="779"/>
      <c r="D12" s="779"/>
      <c r="E12" s="779"/>
      <c r="F12" s="779"/>
      <c r="G12" s="779"/>
      <c r="H12" s="779"/>
      <c r="I12" s="370"/>
    </row>
    <row r="13" spans="1:9" ht="17.850000000000001" customHeight="1">
      <c r="A13" s="780" t="s">
        <v>277</v>
      </c>
      <c r="B13" s="781"/>
      <c r="C13" s="781"/>
      <c r="D13" s="781"/>
      <c r="E13" s="781" t="s">
        <v>139</v>
      </c>
      <c r="F13" s="781"/>
      <c r="G13" s="781"/>
      <c r="H13" s="782"/>
      <c r="I13" s="226"/>
    </row>
    <row r="14" spans="1:9" ht="17.850000000000001" customHeight="1">
      <c r="A14" s="780" t="s">
        <v>332</v>
      </c>
      <c r="B14" s="781"/>
      <c r="C14" s="781"/>
      <c r="D14" s="781"/>
      <c r="E14" s="781" t="s">
        <v>333</v>
      </c>
      <c r="F14" s="781"/>
      <c r="G14" s="781"/>
      <c r="H14" s="782"/>
      <c r="I14" s="226"/>
    </row>
    <row r="15" spans="1:9" ht="17.850000000000001" customHeight="1">
      <c r="A15" s="780" t="s">
        <v>334</v>
      </c>
      <c r="B15" s="781"/>
      <c r="C15" s="781"/>
      <c r="D15" s="781"/>
      <c r="E15" s="788" t="s">
        <v>1989</v>
      </c>
      <c r="F15" s="788"/>
      <c r="G15" s="788"/>
      <c r="H15" s="789"/>
      <c r="I15" s="226"/>
    </row>
    <row r="16" spans="1:9" ht="17.850000000000001" customHeight="1">
      <c r="A16" s="780" t="s">
        <v>282</v>
      </c>
      <c r="B16" s="781"/>
      <c r="C16" s="781"/>
      <c r="D16" s="781"/>
      <c r="E16" s="781" t="s">
        <v>283</v>
      </c>
      <c r="F16" s="781"/>
      <c r="G16" s="781"/>
      <c r="H16" s="782"/>
      <c r="I16" s="226"/>
    </row>
    <row r="17" spans="1:9" ht="10.35" customHeight="1">
      <c r="A17" s="226"/>
      <c r="B17" s="226"/>
      <c r="C17" s="226"/>
      <c r="D17" s="226"/>
      <c r="E17" s="226"/>
      <c r="F17" s="226"/>
      <c r="G17" s="226"/>
      <c r="H17" s="226"/>
      <c r="I17" s="226"/>
    </row>
    <row r="18" spans="1:9" ht="15" customHeight="1">
      <c r="A18" s="912" t="s">
        <v>336</v>
      </c>
      <c r="B18" s="912"/>
      <c r="C18" s="912"/>
      <c r="D18" s="912"/>
      <c r="E18" s="912"/>
      <c r="F18" s="912"/>
      <c r="G18" s="912"/>
      <c r="H18" s="912"/>
      <c r="I18" s="226"/>
    </row>
    <row r="19" spans="1:9" ht="35.25" customHeight="1">
      <c r="A19" s="915" t="s">
        <v>337</v>
      </c>
      <c r="B19" s="915"/>
      <c r="C19" s="916" t="s">
        <v>2234</v>
      </c>
      <c r="D19" s="916"/>
      <c r="E19" s="916"/>
      <c r="F19" s="916"/>
      <c r="G19" s="916"/>
      <c r="H19" s="917"/>
      <c r="I19" s="226"/>
    </row>
    <row r="20" spans="1:9" ht="10.35" customHeight="1">
      <c r="A20" s="226"/>
      <c r="B20" s="226"/>
      <c r="C20" s="226"/>
      <c r="D20" s="226"/>
      <c r="E20" s="226"/>
      <c r="F20" s="226"/>
      <c r="G20" s="226"/>
      <c r="H20" s="226"/>
      <c r="I20" s="226"/>
    </row>
    <row r="21" spans="1:9" ht="15" customHeight="1">
      <c r="A21" s="918" t="s">
        <v>339</v>
      </c>
      <c r="B21" s="918"/>
      <c r="C21" s="918"/>
      <c r="D21" s="918"/>
      <c r="E21" s="226"/>
      <c r="F21" s="226"/>
      <c r="G21" s="226"/>
      <c r="H21" s="226"/>
      <c r="I21" s="226"/>
    </row>
    <row r="22" spans="1:9">
      <c r="A22" s="919" t="s">
        <v>141</v>
      </c>
      <c r="B22" s="920" t="s">
        <v>142</v>
      </c>
      <c r="C22" s="920"/>
      <c r="D22" s="920"/>
      <c r="E22" s="920"/>
      <c r="F22" s="920"/>
      <c r="G22" s="920" t="s">
        <v>340</v>
      </c>
      <c r="H22" s="921"/>
      <c r="I22" s="226"/>
    </row>
    <row r="23" spans="1:9" ht="31.5" customHeight="1">
      <c r="A23" s="919"/>
      <c r="B23" s="920"/>
      <c r="C23" s="920"/>
      <c r="D23" s="920"/>
      <c r="E23" s="920"/>
      <c r="F23" s="920"/>
      <c r="G23" s="478" t="s">
        <v>341</v>
      </c>
      <c r="H23" s="479" t="s">
        <v>145</v>
      </c>
      <c r="I23" s="226"/>
    </row>
    <row r="24" spans="1:9" ht="17.850000000000001" customHeight="1">
      <c r="A24" s="919" t="s">
        <v>146</v>
      </c>
      <c r="B24" s="920"/>
      <c r="C24" s="920"/>
      <c r="D24" s="920"/>
      <c r="E24" s="920"/>
      <c r="F24" s="920"/>
      <c r="G24" s="920"/>
      <c r="H24" s="921"/>
      <c r="I24" s="226"/>
    </row>
    <row r="25" spans="1:9" ht="45.75" customHeight="1">
      <c r="A25" s="477" t="s">
        <v>2235</v>
      </c>
      <c r="B25" s="819" t="s">
        <v>2236</v>
      </c>
      <c r="C25" s="819"/>
      <c r="D25" s="819"/>
      <c r="E25" s="819"/>
      <c r="F25" s="819"/>
      <c r="G25" s="468" t="s">
        <v>159</v>
      </c>
      <c r="H25" s="258" t="s">
        <v>154</v>
      </c>
      <c r="I25" s="226"/>
    </row>
    <row r="26" spans="1:9" ht="54" customHeight="1">
      <c r="A26" s="477" t="s">
        <v>2237</v>
      </c>
      <c r="B26" s="1106" t="s">
        <v>2238</v>
      </c>
      <c r="C26" s="1107"/>
      <c r="D26" s="1107"/>
      <c r="E26" s="1107"/>
      <c r="F26" s="1108"/>
      <c r="G26" s="468" t="s">
        <v>176</v>
      </c>
      <c r="H26" s="258" t="s">
        <v>154</v>
      </c>
      <c r="I26" s="226"/>
    </row>
    <row r="27" spans="1:9" ht="17.850000000000001" customHeight="1">
      <c r="A27" s="919" t="s">
        <v>255</v>
      </c>
      <c r="B27" s="920"/>
      <c r="C27" s="920"/>
      <c r="D27" s="920"/>
      <c r="E27" s="920"/>
      <c r="F27" s="920"/>
      <c r="G27" s="920"/>
      <c r="H27" s="921"/>
      <c r="I27" s="226"/>
    </row>
    <row r="28" spans="1:9" ht="37.5" customHeight="1">
      <c r="A28" s="477" t="s">
        <v>2239</v>
      </c>
      <c r="B28" s="783" t="s">
        <v>2240</v>
      </c>
      <c r="C28" s="783"/>
      <c r="D28" s="783"/>
      <c r="E28" s="783"/>
      <c r="F28" s="783"/>
      <c r="G28" s="468" t="s">
        <v>202</v>
      </c>
      <c r="H28" s="258" t="s">
        <v>154</v>
      </c>
      <c r="I28" s="226"/>
    </row>
    <row r="29" spans="1:9" ht="48" customHeight="1">
      <c r="A29" s="477" t="s">
        <v>2241</v>
      </c>
      <c r="B29" s="784" t="s">
        <v>2242</v>
      </c>
      <c r="C29" s="801"/>
      <c r="D29" s="801"/>
      <c r="E29" s="801"/>
      <c r="F29" s="798"/>
      <c r="G29" s="468" t="s">
        <v>206</v>
      </c>
      <c r="H29" s="258" t="s">
        <v>150</v>
      </c>
      <c r="I29" s="226"/>
    </row>
    <row r="30" spans="1:9" ht="17.850000000000001" customHeight="1">
      <c r="A30" s="919" t="s">
        <v>352</v>
      </c>
      <c r="B30" s="920"/>
      <c r="C30" s="920"/>
      <c r="D30" s="920"/>
      <c r="E30" s="920"/>
      <c r="F30" s="920"/>
      <c r="G30" s="920"/>
      <c r="H30" s="921"/>
      <c r="I30" s="226"/>
    </row>
    <row r="31" spans="1:9" ht="49.5" customHeight="1">
      <c r="A31" s="477" t="s">
        <v>2243</v>
      </c>
      <c r="B31" s="792" t="s">
        <v>2244</v>
      </c>
      <c r="C31" s="790"/>
      <c r="D31" s="790"/>
      <c r="E31" s="790"/>
      <c r="F31" s="956"/>
      <c r="G31" s="468" t="s">
        <v>2245</v>
      </c>
      <c r="H31" s="258" t="s">
        <v>150</v>
      </c>
      <c r="I31" s="226"/>
    </row>
    <row r="32" spans="1:9" ht="10.35" customHeight="1">
      <c r="A32" s="226"/>
      <c r="B32" s="226"/>
      <c r="C32" s="226"/>
      <c r="D32" s="226"/>
      <c r="E32" s="226"/>
      <c r="F32" s="226"/>
      <c r="G32" s="226"/>
      <c r="H32" s="226"/>
      <c r="I32" s="226"/>
    </row>
    <row r="33" spans="1:9" ht="15" customHeight="1">
      <c r="A33" s="476" t="s">
        <v>355</v>
      </c>
      <c r="B33" s="226"/>
      <c r="C33" s="226"/>
      <c r="D33" s="226"/>
      <c r="E33" s="226"/>
      <c r="F33" s="226"/>
      <c r="G33" s="226"/>
      <c r="H33" s="226"/>
      <c r="I33" s="226"/>
    </row>
    <row r="34" spans="1:9" s="348" customFormat="1" ht="17.850000000000001" customHeight="1">
      <c r="A34" s="923" t="s">
        <v>356</v>
      </c>
      <c r="B34" s="923"/>
      <c r="C34" s="923"/>
      <c r="D34" s="923"/>
      <c r="E34" s="923"/>
      <c r="F34" s="923"/>
      <c r="G34" s="308">
        <v>20</v>
      </c>
      <c r="H34" s="461" t="s">
        <v>357</v>
      </c>
      <c r="I34" s="260"/>
    </row>
    <row r="35" spans="1:9" ht="69" customHeight="1">
      <c r="A35" s="924" t="s">
        <v>358</v>
      </c>
      <c r="B35" s="792" t="s">
        <v>2246</v>
      </c>
      <c r="C35" s="790"/>
      <c r="D35" s="790"/>
      <c r="E35" s="790"/>
      <c r="F35" s="790"/>
      <c r="G35" s="790"/>
      <c r="H35" s="790"/>
      <c r="I35" s="226"/>
    </row>
    <row r="36" spans="1:9" ht="39.75" customHeight="1">
      <c r="A36" s="925"/>
      <c r="B36" s="792" t="s">
        <v>2247</v>
      </c>
      <c r="C36" s="790"/>
      <c r="D36" s="790"/>
      <c r="E36" s="790"/>
      <c r="F36" s="790"/>
      <c r="G36" s="790"/>
      <c r="H36" s="790"/>
      <c r="I36" s="226"/>
    </row>
    <row r="37" spans="1:9" ht="52.5" customHeight="1">
      <c r="A37" s="925"/>
      <c r="B37" s="792" t="s">
        <v>2248</v>
      </c>
      <c r="C37" s="790"/>
      <c r="D37" s="790"/>
      <c r="E37" s="790"/>
      <c r="F37" s="790"/>
      <c r="G37" s="790"/>
      <c r="H37" s="790"/>
      <c r="I37" s="226"/>
    </row>
    <row r="38" spans="1:9" ht="51.75" customHeight="1">
      <c r="A38" s="925"/>
      <c r="B38" s="792" t="s">
        <v>2249</v>
      </c>
      <c r="C38" s="790"/>
      <c r="D38" s="790"/>
      <c r="E38" s="790"/>
      <c r="F38" s="790"/>
      <c r="G38" s="790"/>
      <c r="H38" s="790"/>
      <c r="I38" s="226"/>
    </row>
    <row r="39" spans="1:9" ht="35.25" customHeight="1">
      <c r="A39" s="925"/>
      <c r="B39" s="771" t="s">
        <v>2250</v>
      </c>
      <c r="C39" s="814"/>
      <c r="D39" s="814"/>
      <c r="E39" s="814"/>
      <c r="F39" s="814"/>
      <c r="G39" s="814"/>
      <c r="H39" s="814"/>
      <c r="I39" s="226"/>
    </row>
    <row r="40" spans="1:9" ht="24.9" customHeight="1">
      <c r="A40" s="938" t="s">
        <v>366</v>
      </c>
      <c r="B40" s="939"/>
      <c r="C40" s="939"/>
      <c r="D40" s="785" t="s">
        <v>2251</v>
      </c>
      <c r="E40" s="785"/>
      <c r="F40" s="785"/>
      <c r="G40" s="785"/>
      <c r="H40" s="786"/>
      <c r="I40" s="226"/>
    </row>
    <row r="41" spans="1:9" ht="40.5" customHeight="1">
      <c r="A41" s="940" t="s">
        <v>367</v>
      </c>
      <c r="B41" s="941"/>
      <c r="C41" s="941"/>
      <c r="D41" s="783" t="s">
        <v>2252</v>
      </c>
      <c r="E41" s="783"/>
      <c r="F41" s="783"/>
      <c r="G41" s="783"/>
      <c r="H41" s="783"/>
      <c r="I41" s="763"/>
    </row>
    <row r="42" spans="1:9" s="348" customFormat="1" ht="17.850000000000001" customHeight="1">
      <c r="A42" s="923" t="s">
        <v>613</v>
      </c>
      <c r="B42" s="923"/>
      <c r="C42" s="923"/>
      <c r="D42" s="923"/>
      <c r="E42" s="923"/>
      <c r="F42" s="923"/>
      <c r="G42" s="308">
        <v>25</v>
      </c>
      <c r="H42" s="461" t="s">
        <v>357</v>
      </c>
      <c r="I42" s="260"/>
    </row>
    <row r="43" spans="1:9" ht="65.25" customHeight="1">
      <c r="A43" s="924" t="s">
        <v>358</v>
      </c>
      <c r="B43" s="791" t="s">
        <v>2253</v>
      </c>
      <c r="C43" s="791"/>
      <c r="D43" s="791"/>
      <c r="E43" s="791"/>
      <c r="F43" s="791"/>
      <c r="G43" s="791"/>
      <c r="H43" s="792"/>
      <c r="I43" s="226"/>
    </row>
    <row r="44" spans="1:9" ht="65.25" customHeight="1">
      <c r="A44" s="925"/>
      <c r="B44" s="791" t="s">
        <v>2254</v>
      </c>
      <c r="C44" s="791"/>
      <c r="D44" s="791"/>
      <c r="E44" s="791"/>
      <c r="F44" s="791"/>
      <c r="G44" s="791"/>
      <c r="H44" s="792"/>
      <c r="I44" s="226"/>
    </row>
    <row r="45" spans="1:9" ht="65.25" customHeight="1">
      <c r="A45" s="925"/>
      <c r="B45" s="791" t="s">
        <v>2255</v>
      </c>
      <c r="C45" s="791"/>
      <c r="D45" s="791"/>
      <c r="E45" s="791"/>
      <c r="F45" s="791"/>
      <c r="G45" s="791"/>
      <c r="H45" s="792"/>
      <c r="I45" s="226"/>
    </row>
    <row r="46" spans="1:9" ht="65.25" customHeight="1">
      <c r="A46" s="925"/>
      <c r="B46" s="791" t="s">
        <v>2256</v>
      </c>
      <c r="C46" s="791"/>
      <c r="D46" s="791"/>
      <c r="E46" s="791"/>
      <c r="F46" s="791"/>
      <c r="G46" s="791"/>
      <c r="H46" s="792"/>
      <c r="I46" s="226"/>
    </row>
    <row r="47" spans="1:9" ht="25.5" customHeight="1">
      <c r="A47" s="1071"/>
      <c r="B47" s="771" t="s">
        <v>2257</v>
      </c>
      <c r="C47" s="814"/>
      <c r="D47" s="814"/>
      <c r="E47" s="814"/>
      <c r="F47" s="814"/>
      <c r="G47" s="814"/>
      <c r="H47" s="814"/>
      <c r="I47" s="226"/>
    </row>
    <row r="48" spans="1:9" ht="23.4" customHeight="1">
      <c r="A48" s="938" t="s">
        <v>366</v>
      </c>
      <c r="B48" s="939"/>
      <c r="C48" s="939"/>
      <c r="D48" s="785" t="s">
        <v>2258</v>
      </c>
      <c r="E48" s="785"/>
      <c r="F48" s="785"/>
      <c r="G48" s="785"/>
      <c r="H48" s="786"/>
      <c r="I48" s="226"/>
    </row>
    <row r="49" spans="1:9" ht="73.5" customHeight="1">
      <c r="A49" s="940" t="s">
        <v>367</v>
      </c>
      <c r="B49" s="941"/>
      <c r="C49" s="941"/>
      <c r="D49" s="792" t="s">
        <v>3041</v>
      </c>
      <c r="E49" s="790"/>
      <c r="F49" s="790"/>
      <c r="G49" s="790"/>
      <c r="H49" s="790"/>
      <c r="I49" s="40"/>
    </row>
    <row r="50" spans="1:9" ht="17.25" customHeight="1">
      <c r="A50" s="226"/>
      <c r="B50" s="226"/>
      <c r="C50" s="226"/>
      <c r="D50" s="226"/>
      <c r="E50" s="226"/>
      <c r="F50" s="226"/>
      <c r="G50" s="226"/>
      <c r="H50" s="226"/>
      <c r="I50" s="226"/>
    </row>
    <row r="51" spans="1:9" ht="15" customHeight="1">
      <c r="A51" s="476" t="s">
        <v>369</v>
      </c>
      <c r="B51" s="226"/>
      <c r="C51" s="226"/>
      <c r="D51" s="226"/>
      <c r="E51" s="226"/>
      <c r="F51" s="226"/>
      <c r="G51" s="226"/>
      <c r="H51" s="226"/>
      <c r="I51" s="226"/>
    </row>
    <row r="52" spans="1:9" ht="39" customHeight="1">
      <c r="A52" s="947" t="s">
        <v>370</v>
      </c>
      <c r="B52" s="904"/>
      <c r="C52" s="792" t="s">
        <v>2259</v>
      </c>
      <c r="D52" s="790"/>
      <c r="E52" s="790"/>
      <c r="F52" s="790"/>
      <c r="G52" s="790"/>
      <c r="H52" s="790"/>
      <c r="I52" s="226"/>
    </row>
    <row r="53" spans="1:9" ht="37.5" customHeight="1">
      <c r="A53" s="947"/>
      <c r="B53" s="904"/>
      <c r="C53" s="847" t="s">
        <v>2260</v>
      </c>
      <c r="D53" s="846"/>
      <c r="E53" s="846"/>
      <c r="F53" s="846"/>
      <c r="G53" s="846"/>
      <c r="H53" s="846"/>
      <c r="I53" s="226"/>
    </row>
    <row r="54" spans="1:9" ht="36.9" customHeight="1">
      <c r="A54" s="947"/>
      <c r="B54" s="904"/>
      <c r="C54" s="791" t="s">
        <v>2261</v>
      </c>
      <c r="D54" s="791"/>
      <c r="E54" s="791"/>
      <c r="F54" s="791"/>
      <c r="G54" s="791"/>
      <c r="H54" s="792"/>
      <c r="I54" s="226"/>
    </row>
    <row r="55" spans="1:9" ht="54" customHeight="1">
      <c r="A55" s="1067" t="s">
        <v>373</v>
      </c>
      <c r="B55" s="1072"/>
      <c r="C55" s="792" t="s">
        <v>2262</v>
      </c>
      <c r="D55" s="790"/>
      <c r="E55" s="790"/>
      <c r="F55" s="790"/>
      <c r="G55" s="790"/>
      <c r="H55" s="790"/>
      <c r="I55" s="226"/>
    </row>
    <row r="56" spans="1:9" ht="45.75" customHeight="1">
      <c r="A56" s="953"/>
      <c r="B56" s="954"/>
      <c r="C56" s="792" t="s">
        <v>2263</v>
      </c>
      <c r="D56" s="790"/>
      <c r="E56" s="790"/>
      <c r="F56" s="790"/>
      <c r="G56" s="790"/>
      <c r="H56" s="790"/>
      <c r="I56" s="226"/>
    </row>
    <row r="57" spans="1:9" ht="10.35" customHeight="1">
      <c r="A57" s="226"/>
      <c r="B57" s="226"/>
      <c r="C57" s="226"/>
      <c r="D57" s="226"/>
      <c r="E57" s="226"/>
      <c r="F57" s="226"/>
      <c r="G57" s="226"/>
      <c r="H57" s="226"/>
      <c r="I57" s="226"/>
    </row>
    <row r="58" spans="1:9" ht="15" customHeight="1">
      <c r="A58" s="260" t="s">
        <v>375</v>
      </c>
      <c r="B58" s="260"/>
      <c r="C58" s="260"/>
      <c r="D58" s="260"/>
      <c r="E58" s="260"/>
      <c r="F58" s="260"/>
      <c r="G58" s="226"/>
      <c r="H58" s="226"/>
      <c r="I58" s="226"/>
    </row>
    <row r="59" spans="1:9" ht="16.2">
      <c r="A59" s="863" t="s">
        <v>376</v>
      </c>
      <c r="B59" s="863"/>
      <c r="C59" s="863"/>
      <c r="D59" s="863"/>
      <c r="E59" s="863"/>
      <c r="F59" s="863"/>
      <c r="G59" s="261">
        <v>3.7</v>
      </c>
      <c r="H59" s="262" t="s">
        <v>582</v>
      </c>
      <c r="I59" s="226"/>
    </row>
    <row r="60" spans="1:9" ht="16.2">
      <c r="A60" s="863" t="s">
        <v>378</v>
      </c>
      <c r="B60" s="863"/>
      <c r="C60" s="863"/>
      <c r="D60" s="863"/>
      <c r="E60" s="863"/>
      <c r="F60" s="863"/>
      <c r="G60" s="261">
        <v>0.3</v>
      </c>
      <c r="H60" s="262" t="s">
        <v>582</v>
      </c>
      <c r="I60" s="226"/>
    </row>
    <row r="61" spans="1:9">
      <c r="A61" s="462"/>
      <c r="B61" s="462"/>
      <c r="C61" s="462"/>
      <c r="D61" s="462"/>
      <c r="E61" s="462"/>
      <c r="F61" s="462"/>
      <c r="G61" s="263"/>
      <c r="H61" s="262"/>
      <c r="I61" s="226"/>
    </row>
    <row r="62" spans="1:9">
      <c r="A62" s="946" t="s">
        <v>379</v>
      </c>
      <c r="B62" s="946"/>
      <c r="C62" s="946"/>
      <c r="D62" s="946"/>
      <c r="E62" s="946"/>
      <c r="F62" s="946"/>
      <c r="G62" s="264"/>
      <c r="H62" s="263"/>
      <c r="I62" s="226"/>
    </row>
    <row r="63" spans="1:9" ht="17.850000000000001" customHeight="1">
      <c r="A63" s="915" t="s">
        <v>380</v>
      </c>
      <c r="B63" s="915"/>
      <c r="C63" s="915"/>
      <c r="D63" s="915"/>
      <c r="E63" s="372">
        <f>SUM(E64:E69)</f>
        <v>50</v>
      </c>
      <c r="F63" s="372" t="s">
        <v>357</v>
      </c>
      <c r="G63" s="373">
        <f>E63/25</f>
        <v>2</v>
      </c>
      <c r="H63" s="262" t="s">
        <v>582</v>
      </c>
      <c r="I63" s="226"/>
    </row>
    <row r="64" spans="1:9" ht="17.850000000000001" customHeight="1">
      <c r="A64" s="397" t="s">
        <v>12</v>
      </c>
      <c r="B64" s="947" t="s">
        <v>14</v>
      </c>
      <c r="C64" s="947"/>
      <c r="D64" s="947"/>
      <c r="E64" s="372">
        <v>20</v>
      </c>
      <c r="F64" s="372" t="s">
        <v>357</v>
      </c>
      <c r="G64" s="474"/>
      <c r="H64" s="393"/>
      <c r="I64" s="226"/>
    </row>
    <row r="65" spans="1:11" ht="17.850000000000001" customHeight="1">
      <c r="A65" s="226"/>
      <c r="B65" s="947" t="s">
        <v>381</v>
      </c>
      <c r="C65" s="947"/>
      <c r="D65" s="947"/>
      <c r="E65" s="372">
        <v>25</v>
      </c>
      <c r="F65" s="372" t="s">
        <v>357</v>
      </c>
      <c r="G65" s="304"/>
      <c r="H65" s="456"/>
      <c r="I65" s="226"/>
    </row>
    <row r="66" spans="1:11" ht="17.850000000000001" customHeight="1">
      <c r="A66" s="226"/>
      <c r="B66" s="947" t="s">
        <v>382</v>
      </c>
      <c r="C66" s="947"/>
      <c r="D66" s="947"/>
      <c r="E66" s="372">
        <v>2</v>
      </c>
      <c r="F66" s="372" t="s">
        <v>357</v>
      </c>
      <c r="G66" s="304"/>
      <c r="H66" s="456"/>
      <c r="I66" s="226"/>
      <c r="J66" s="303"/>
      <c r="K66" s="303"/>
    </row>
    <row r="67" spans="1:11" ht="17.850000000000001" customHeight="1">
      <c r="A67" s="226"/>
      <c r="B67" s="947" t="s">
        <v>383</v>
      </c>
      <c r="C67" s="947"/>
      <c r="D67" s="947"/>
      <c r="E67" s="372">
        <v>0</v>
      </c>
      <c r="F67" s="372" t="s">
        <v>357</v>
      </c>
      <c r="G67" s="304"/>
      <c r="H67" s="456"/>
      <c r="I67" s="226"/>
    </row>
    <row r="68" spans="1:11" ht="17.850000000000001" customHeight="1">
      <c r="A68" s="226"/>
      <c r="B68" s="947" t="s">
        <v>384</v>
      </c>
      <c r="C68" s="947"/>
      <c r="D68" s="947"/>
      <c r="E68" s="372">
        <v>0</v>
      </c>
      <c r="F68" s="372" t="s">
        <v>357</v>
      </c>
      <c r="G68" s="304"/>
      <c r="H68" s="456"/>
      <c r="I68" s="226"/>
    </row>
    <row r="69" spans="1:11" ht="17.850000000000001" customHeight="1">
      <c r="A69" s="226"/>
      <c r="B69" s="947" t="s">
        <v>385</v>
      </c>
      <c r="C69" s="947"/>
      <c r="D69" s="947"/>
      <c r="E69" s="372">
        <v>3</v>
      </c>
      <c r="F69" s="372" t="s">
        <v>357</v>
      </c>
      <c r="G69" s="474"/>
      <c r="H69" s="393"/>
      <c r="I69" s="226"/>
    </row>
    <row r="70" spans="1:11" ht="31.35" customHeight="1">
      <c r="A70" s="915" t="s">
        <v>386</v>
      </c>
      <c r="B70" s="915"/>
      <c r="C70" s="915"/>
      <c r="D70" s="915"/>
      <c r="E70" s="372">
        <v>0</v>
      </c>
      <c r="F70" s="372" t="s">
        <v>357</v>
      </c>
      <c r="G70" s="373">
        <f>E70/25</f>
        <v>0</v>
      </c>
      <c r="H70" s="262" t="s">
        <v>582</v>
      </c>
      <c r="I70" s="226"/>
    </row>
    <row r="71" spans="1:11" ht="17.850000000000001" customHeight="1">
      <c r="A71" s="947" t="s">
        <v>387</v>
      </c>
      <c r="B71" s="947"/>
      <c r="C71" s="947"/>
      <c r="D71" s="947"/>
      <c r="E71" s="372">
        <f>G71*25</f>
        <v>50</v>
      </c>
      <c r="F71" s="372" t="s">
        <v>357</v>
      </c>
      <c r="G71" s="373">
        <f>D6-G70-G63</f>
        <v>2</v>
      </c>
      <c r="H71" s="262" t="s">
        <v>582</v>
      </c>
      <c r="I71" s="226"/>
    </row>
    <row r="72" spans="1:11" ht="10.35" customHeight="1"/>
    <row r="73" spans="1:11" s="306" customFormat="1"/>
    <row r="75" spans="1:11">
      <c r="A75" s="306" t="s">
        <v>388</v>
      </c>
      <c r="B75" s="306"/>
      <c r="C75" s="306"/>
      <c r="D75" s="306"/>
      <c r="E75" s="306"/>
      <c r="F75" s="306"/>
      <c r="G75" s="306"/>
      <c r="H75" s="306"/>
      <c r="I75" s="306"/>
    </row>
    <row r="76" spans="1:11" ht="15.6">
      <c r="A76" s="1147" t="s">
        <v>2264</v>
      </c>
      <c r="B76" s="1147"/>
      <c r="C76" s="1147"/>
      <c r="D76" s="1147"/>
      <c r="E76" s="1147"/>
      <c r="F76" s="1147"/>
      <c r="G76" s="1147"/>
      <c r="H76" s="1147"/>
      <c r="I76" s="1147"/>
    </row>
    <row r="77" spans="1:11">
      <c r="A77" s="306" t="s">
        <v>390</v>
      </c>
      <c r="B77" s="306"/>
      <c r="C77" s="306"/>
      <c r="D77" s="306"/>
      <c r="E77" s="306"/>
      <c r="F77" s="306"/>
      <c r="G77" s="306"/>
      <c r="H77" s="306"/>
      <c r="I77" s="306"/>
    </row>
    <row r="78" spans="1:11">
      <c r="A78" s="306"/>
      <c r="B78" s="306"/>
      <c r="C78" s="306"/>
      <c r="D78" s="306"/>
      <c r="E78" s="306"/>
      <c r="F78" s="306"/>
      <c r="G78" s="306"/>
      <c r="H78" s="306"/>
      <c r="I78" s="306"/>
    </row>
    <row r="79" spans="1:11">
      <c r="A79" s="1148" t="s">
        <v>391</v>
      </c>
      <c r="B79" s="1148"/>
      <c r="C79" s="1148"/>
      <c r="D79" s="1148"/>
      <c r="E79" s="1148"/>
      <c r="F79" s="1148"/>
      <c r="G79" s="1148"/>
      <c r="H79" s="1148"/>
      <c r="I79" s="1148"/>
    </row>
    <row r="80" spans="1:11">
      <c r="A80" s="1148"/>
      <c r="B80" s="1148"/>
      <c r="C80" s="1148"/>
      <c r="D80" s="1148"/>
      <c r="E80" s="1148"/>
      <c r="F80" s="1148"/>
      <c r="G80" s="1148"/>
      <c r="H80" s="1148"/>
      <c r="I80" s="1148"/>
    </row>
    <row r="81" spans="1:9">
      <c r="A81" s="1148"/>
      <c r="B81" s="1148"/>
      <c r="C81" s="1148"/>
      <c r="D81" s="1148"/>
      <c r="E81" s="1148"/>
      <c r="F81" s="1148"/>
      <c r="G81" s="1148"/>
      <c r="H81" s="1148"/>
      <c r="I81" s="1148"/>
    </row>
    <row r="82" spans="1:9">
      <c r="A82" s="306"/>
      <c r="B82" s="306"/>
      <c r="C82" s="306"/>
      <c r="D82" s="306"/>
      <c r="E82" s="306"/>
      <c r="F82" s="306"/>
      <c r="G82" s="306"/>
      <c r="H82" s="306"/>
      <c r="I82" s="306"/>
    </row>
  </sheetData>
  <mergeCells count="78">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34:F34"/>
    <mergeCell ref="A35:A39"/>
    <mergeCell ref="B35:H35"/>
    <mergeCell ref="B36:H36"/>
    <mergeCell ref="B37:H37"/>
    <mergeCell ref="B38:H38"/>
    <mergeCell ref="B39:H39"/>
    <mergeCell ref="A40:C40"/>
    <mergeCell ref="D40:H40"/>
    <mergeCell ref="A41:C41"/>
    <mergeCell ref="D41:I41"/>
    <mergeCell ref="A42:F42"/>
    <mergeCell ref="B47:H47"/>
    <mergeCell ref="A48:C48"/>
    <mergeCell ref="D48:H48"/>
    <mergeCell ref="A49:C49"/>
    <mergeCell ref="A52:B54"/>
    <mergeCell ref="C52:H52"/>
    <mergeCell ref="C53:H53"/>
    <mergeCell ref="C54:H54"/>
    <mergeCell ref="A43:A47"/>
    <mergeCell ref="B43:H43"/>
    <mergeCell ref="B44:H44"/>
    <mergeCell ref="B45:H45"/>
    <mergeCell ref="B46:H46"/>
    <mergeCell ref="D49:H49"/>
    <mergeCell ref="B67:D67"/>
    <mergeCell ref="B68:D68"/>
    <mergeCell ref="A55:B56"/>
    <mergeCell ref="C55:H55"/>
    <mergeCell ref="C56:H56"/>
    <mergeCell ref="A59:F59"/>
    <mergeCell ref="A60:F60"/>
    <mergeCell ref="A62:F62"/>
    <mergeCell ref="A63:D63"/>
    <mergeCell ref="B64:D64"/>
    <mergeCell ref="B65:D65"/>
    <mergeCell ref="B66:D66"/>
    <mergeCell ref="B69:D69"/>
    <mergeCell ref="A70:D70"/>
    <mergeCell ref="A71:D71"/>
    <mergeCell ref="A76:I76"/>
    <mergeCell ref="A79:I81"/>
  </mergeCells>
  <pageMargins left="0.25" right="0.25" top="0.75" bottom="0.75" header="0.3" footer="0.3"/>
  <pageSetup paperSize="9" orientation="portrait" r:id="rId1"/>
  <rowBreaks count="1" manualBreakCount="1">
    <brk id="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Normal="100" zoomScaleSheetLayoutView="184" workbookViewId="0"/>
  </sheetViews>
  <sheetFormatPr defaultColWidth="8.88671875" defaultRowHeight="14.4"/>
  <cols>
    <col min="1" max="1" width="9.109375" style="191" customWidth="1"/>
    <col min="2" max="2" width="11.88671875" style="191" customWidth="1"/>
    <col min="3" max="3" width="5.88671875" style="191" customWidth="1"/>
    <col min="4" max="4" width="21.88671875" style="191" customWidth="1"/>
    <col min="5" max="5" width="9.109375" style="191" customWidth="1"/>
    <col min="6" max="6" width="8.88671875" style="191" customWidth="1"/>
    <col min="7" max="7" width="12.88671875" style="191" customWidth="1"/>
    <col min="8" max="8" width="9.88671875" style="191" customWidth="1"/>
    <col min="9" max="10" width="8.88671875" style="191"/>
    <col min="11" max="12" width="8.88671875" style="192"/>
    <col min="13" max="16382" width="8.88671875" style="191"/>
    <col min="16383" max="16384" width="11.5546875" style="191" customWidth="1"/>
  </cols>
  <sheetData>
    <row r="1" spans="1:12" ht="9.75" customHeight="1"/>
    <row r="2" spans="1:12" s="193" customFormat="1">
      <c r="A2" s="707" t="s">
        <v>326</v>
      </c>
      <c r="B2" s="707"/>
      <c r="C2" s="707"/>
      <c r="D2" s="707"/>
      <c r="E2" s="707"/>
      <c r="F2" s="707"/>
      <c r="G2" s="707"/>
      <c r="H2" s="707"/>
      <c r="K2" s="194"/>
      <c r="L2" s="194"/>
    </row>
    <row r="3" spans="1:12" ht="9.75" customHeight="1"/>
    <row r="4" spans="1:12" ht="15" customHeight="1">
      <c r="A4" s="193" t="s">
        <v>327</v>
      </c>
    </row>
    <row r="5" spans="1:12" s="195" customFormat="1" ht="17.25" customHeight="1">
      <c r="A5" s="708" t="s">
        <v>24</v>
      </c>
      <c r="B5" s="708"/>
      <c r="C5" s="708"/>
      <c r="D5" s="708"/>
      <c r="E5" s="708"/>
      <c r="F5" s="708"/>
      <c r="G5" s="708"/>
      <c r="H5" s="708"/>
      <c r="K5" s="194"/>
      <c r="L5" s="194"/>
    </row>
    <row r="6" spans="1:12" ht="17.25" customHeight="1">
      <c r="A6" s="709" t="s">
        <v>10</v>
      </c>
      <c r="B6" s="709"/>
      <c r="C6" s="709"/>
      <c r="D6" s="710">
        <v>6</v>
      </c>
      <c r="E6" s="710"/>
      <c r="F6" s="710"/>
      <c r="G6" s="710"/>
      <c r="H6" s="710"/>
    </row>
    <row r="7" spans="1:12">
      <c r="A7" s="709" t="s">
        <v>9</v>
      </c>
      <c r="B7" s="709"/>
      <c r="C7" s="709"/>
      <c r="D7" s="711" t="s">
        <v>328</v>
      </c>
      <c r="E7" s="711"/>
      <c r="F7" s="711"/>
      <c r="G7" s="711"/>
      <c r="H7" s="711"/>
    </row>
    <row r="8" spans="1:12" ht="17.25" customHeight="1">
      <c r="A8" s="709" t="s">
        <v>13</v>
      </c>
      <c r="B8" s="709"/>
      <c r="C8" s="709"/>
      <c r="D8" s="712" t="s">
        <v>329</v>
      </c>
      <c r="E8" s="712"/>
      <c r="F8" s="712"/>
      <c r="G8" s="712"/>
      <c r="H8" s="712"/>
    </row>
    <row r="9" spans="1:12" ht="17.25" customHeight="1">
      <c r="A9" s="709" t="s">
        <v>330</v>
      </c>
      <c r="B9" s="709"/>
      <c r="C9" s="709"/>
      <c r="D9" s="712" t="s">
        <v>331</v>
      </c>
      <c r="E9" s="712"/>
      <c r="F9" s="712"/>
      <c r="G9" s="712"/>
      <c r="H9" s="712"/>
    </row>
    <row r="10" spans="1:12" ht="9.75" customHeight="1">
      <c r="A10" s="544"/>
      <c r="B10" s="544"/>
      <c r="C10" s="544"/>
      <c r="D10" s="544"/>
      <c r="E10" s="544"/>
      <c r="F10" s="544"/>
      <c r="G10" s="544"/>
      <c r="H10" s="544"/>
    </row>
    <row r="11" spans="1:12" ht="15" customHeight="1">
      <c r="A11" s="713" t="s">
        <v>138</v>
      </c>
      <c r="B11" s="713"/>
      <c r="C11" s="713"/>
      <c r="D11" s="713"/>
      <c r="E11" s="713"/>
      <c r="F11" s="713"/>
      <c r="G11" s="713"/>
      <c r="H11" s="713"/>
    </row>
    <row r="12" spans="1:12" s="195" customFormat="1" ht="17.25" customHeight="1">
      <c r="A12" s="706" t="s">
        <v>2916</v>
      </c>
      <c r="B12" s="706"/>
      <c r="C12" s="706"/>
      <c r="D12" s="706"/>
      <c r="E12" s="706"/>
      <c r="F12" s="706"/>
      <c r="G12" s="706"/>
      <c r="H12" s="706"/>
      <c r="K12" s="194"/>
      <c r="L12" s="194"/>
    </row>
    <row r="13" spans="1:12" ht="17.25" customHeight="1">
      <c r="A13" s="709" t="s">
        <v>277</v>
      </c>
      <c r="B13" s="709"/>
      <c r="C13" s="709"/>
      <c r="D13" s="709"/>
      <c r="E13" s="710" t="s">
        <v>139</v>
      </c>
      <c r="F13" s="710"/>
      <c r="G13" s="710"/>
      <c r="H13" s="710"/>
    </row>
    <row r="14" spans="1:12" ht="17.25" customHeight="1">
      <c r="A14" s="709" t="s">
        <v>332</v>
      </c>
      <c r="B14" s="709"/>
      <c r="C14" s="709"/>
      <c r="D14" s="709"/>
      <c r="E14" s="710" t="s">
        <v>333</v>
      </c>
      <c r="F14" s="710"/>
      <c r="G14" s="710"/>
      <c r="H14" s="710"/>
    </row>
    <row r="15" spans="1:12" ht="17.25" customHeight="1">
      <c r="A15" s="709" t="s">
        <v>334</v>
      </c>
      <c r="B15" s="709"/>
      <c r="C15" s="709"/>
      <c r="D15" s="709"/>
      <c r="E15" s="714" t="s">
        <v>335</v>
      </c>
      <c r="F15" s="714"/>
      <c r="G15" s="714"/>
      <c r="H15" s="714"/>
    </row>
    <row r="16" spans="1:12" ht="17.25" customHeight="1">
      <c r="A16" s="709" t="s">
        <v>282</v>
      </c>
      <c r="B16" s="709"/>
      <c r="C16" s="709"/>
      <c r="D16" s="709"/>
      <c r="E16" s="710" t="s">
        <v>283</v>
      </c>
      <c r="F16" s="710"/>
      <c r="G16" s="710"/>
      <c r="H16" s="710"/>
    </row>
    <row r="17" spans="1:8" ht="9.75" customHeight="1">
      <c r="A17" s="544"/>
      <c r="B17" s="544"/>
      <c r="C17" s="544"/>
      <c r="D17" s="544"/>
      <c r="E17" s="544"/>
      <c r="F17" s="544"/>
      <c r="G17" s="544"/>
      <c r="H17" s="544"/>
    </row>
    <row r="18" spans="1:8" ht="15" customHeight="1">
      <c r="A18" s="713" t="s">
        <v>336</v>
      </c>
      <c r="B18" s="713"/>
      <c r="C18" s="713"/>
      <c r="D18" s="713"/>
      <c r="E18" s="713"/>
      <c r="F18" s="713"/>
      <c r="G18" s="713"/>
      <c r="H18" s="713"/>
    </row>
    <row r="19" spans="1:8" ht="30.75" customHeight="1">
      <c r="A19" s="715" t="s">
        <v>337</v>
      </c>
      <c r="B19" s="715"/>
      <c r="C19" s="716" t="s">
        <v>338</v>
      </c>
      <c r="D19" s="716"/>
      <c r="E19" s="716"/>
      <c r="F19" s="716"/>
      <c r="G19" s="716"/>
      <c r="H19" s="716"/>
    </row>
    <row r="20" spans="1:8" ht="9.75" customHeight="1">
      <c r="A20" s="544"/>
      <c r="B20" s="544"/>
      <c r="C20" s="544"/>
      <c r="D20" s="544"/>
      <c r="E20" s="544"/>
      <c r="F20" s="544"/>
      <c r="G20" s="544"/>
      <c r="H20" s="544"/>
    </row>
    <row r="21" spans="1:8" ht="15" customHeight="1">
      <c r="A21" s="718" t="s">
        <v>339</v>
      </c>
      <c r="B21" s="718"/>
      <c r="C21" s="718"/>
      <c r="D21" s="718"/>
      <c r="E21" s="544"/>
      <c r="F21" s="544"/>
      <c r="G21" s="544"/>
      <c r="H21" s="544"/>
    </row>
    <row r="22" spans="1:8" ht="16.5" customHeight="1">
      <c r="A22" s="719" t="s">
        <v>141</v>
      </c>
      <c r="B22" s="720" t="s">
        <v>142</v>
      </c>
      <c r="C22" s="720"/>
      <c r="D22" s="720"/>
      <c r="E22" s="720"/>
      <c r="F22" s="720"/>
      <c r="G22" s="721" t="s">
        <v>340</v>
      </c>
      <c r="H22" s="721"/>
    </row>
    <row r="23" spans="1:8" ht="39" customHeight="1">
      <c r="A23" s="719"/>
      <c r="B23" s="720"/>
      <c r="C23" s="720"/>
      <c r="D23" s="720"/>
      <c r="E23" s="720"/>
      <c r="F23" s="720"/>
      <c r="G23" s="545" t="s">
        <v>341</v>
      </c>
      <c r="H23" s="546" t="s">
        <v>145</v>
      </c>
    </row>
    <row r="24" spans="1:8" ht="17.25" customHeight="1">
      <c r="A24" s="717" t="s">
        <v>146</v>
      </c>
      <c r="B24" s="717"/>
      <c r="C24" s="717"/>
      <c r="D24" s="717"/>
      <c r="E24" s="717"/>
      <c r="F24" s="717"/>
      <c r="G24" s="717"/>
      <c r="H24" s="717"/>
    </row>
    <row r="25" spans="1:8" ht="29.25" customHeight="1">
      <c r="A25" s="547" t="s">
        <v>342</v>
      </c>
      <c r="B25" s="722" t="s">
        <v>343</v>
      </c>
      <c r="C25" s="722"/>
      <c r="D25" s="722"/>
      <c r="E25" s="722"/>
      <c r="F25" s="722"/>
      <c r="G25" s="545" t="s">
        <v>147</v>
      </c>
      <c r="H25" s="548" t="s">
        <v>150</v>
      </c>
    </row>
    <row r="26" spans="1:8" ht="49.5" customHeight="1">
      <c r="A26" s="547" t="s">
        <v>344</v>
      </c>
      <c r="B26" s="722" t="s">
        <v>345</v>
      </c>
      <c r="C26" s="722"/>
      <c r="D26" s="722"/>
      <c r="E26" s="722"/>
      <c r="F26" s="722"/>
      <c r="G26" s="545" t="s">
        <v>147</v>
      </c>
      <c r="H26" s="548" t="s">
        <v>150</v>
      </c>
    </row>
    <row r="27" spans="1:8" ht="17.25" customHeight="1">
      <c r="A27" s="717" t="s">
        <v>255</v>
      </c>
      <c r="B27" s="717"/>
      <c r="C27" s="717"/>
      <c r="D27" s="717"/>
      <c r="E27" s="717"/>
      <c r="F27" s="717"/>
      <c r="G27" s="717"/>
      <c r="H27" s="717"/>
    </row>
    <row r="28" spans="1:8" ht="56.25" customHeight="1">
      <c r="A28" s="547" t="s">
        <v>346</v>
      </c>
      <c r="B28" s="722" t="s">
        <v>347</v>
      </c>
      <c r="C28" s="722"/>
      <c r="D28" s="722"/>
      <c r="E28" s="722"/>
      <c r="F28" s="722"/>
      <c r="G28" s="545" t="s">
        <v>187</v>
      </c>
      <c r="H28" s="548" t="s">
        <v>150</v>
      </c>
    </row>
    <row r="29" spans="1:8" ht="39" customHeight="1">
      <c r="A29" s="547" t="s">
        <v>348</v>
      </c>
      <c r="B29" s="722" t="s">
        <v>349</v>
      </c>
      <c r="C29" s="722"/>
      <c r="D29" s="722"/>
      <c r="E29" s="722"/>
      <c r="F29" s="722"/>
      <c r="G29" s="545" t="s">
        <v>187</v>
      </c>
      <c r="H29" s="548" t="s">
        <v>150</v>
      </c>
    </row>
    <row r="30" spans="1:8" ht="43.5" customHeight="1">
      <c r="A30" s="547" t="s">
        <v>350</v>
      </c>
      <c r="B30" s="722" t="s">
        <v>351</v>
      </c>
      <c r="C30" s="722"/>
      <c r="D30" s="722"/>
      <c r="E30" s="722"/>
      <c r="F30" s="722"/>
      <c r="G30" s="545" t="s">
        <v>187</v>
      </c>
      <c r="H30" s="548" t="s">
        <v>150</v>
      </c>
    </row>
    <row r="31" spans="1:8" ht="17.25" customHeight="1">
      <c r="A31" s="717" t="s">
        <v>352</v>
      </c>
      <c r="B31" s="717"/>
      <c r="C31" s="717"/>
      <c r="D31" s="717"/>
      <c r="E31" s="717"/>
      <c r="F31" s="717"/>
      <c r="G31" s="717"/>
      <c r="H31" s="717"/>
    </row>
    <row r="32" spans="1:8" ht="58.5" customHeight="1">
      <c r="A32" s="547" t="s">
        <v>353</v>
      </c>
      <c r="B32" s="722" t="s">
        <v>354</v>
      </c>
      <c r="C32" s="722"/>
      <c r="D32" s="722"/>
      <c r="E32" s="722"/>
      <c r="F32" s="722"/>
      <c r="G32" s="545" t="s">
        <v>233</v>
      </c>
      <c r="H32" s="548" t="s">
        <v>150</v>
      </c>
    </row>
    <row r="33" spans="1:12" ht="9.75" customHeight="1">
      <c r="A33" s="544"/>
      <c r="B33" s="544"/>
      <c r="C33" s="544"/>
      <c r="D33" s="544"/>
      <c r="E33" s="544"/>
      <c r="F33" s="544"/>
      <c r="G33" s="544"/>
      <c r="H33" s="544"/>
    </row>
    <row r="34" spans="1:12" ht="15" customHeight="1">
      <c r="A34" s="449" t="s">
        <v>355</v>
      </c>
      <c r="B34" s="544"/>
      <c r="C34" s="544"/>
      <c r="D34" s="544"/>
      <c r="E34" s="544"/>
      <c r="F34" s="544"/>
      <c r="G34" s="544"/>
      <c r="H34" s="544"/>
    </row>
    <row r="35" spans="1:12" ht="17.25" customHeight="1">
      <c r="A35" s="723" t="s">
        <v>356</v>
      </c>
      <c r="B35" s="723"/>
      <c r="C35" s="723"/>
      <c r="D35" s="723"/>
      <c r="E35" s="723"/>
      <c r="F35" s="723"/>
      <c r="G35" s="549">
        <v>15</v>
      </c>
      <c r="H35" s="550" t="s">
        <v>357</v>
      </c>
      <c r="I35" s="193"/>
      <c r="J35" s="193"/>
    </row>
    <row r="36" spans="1:12" ht="57" customHeight="1">
      <c r="A36" s="724" t="s">
        <v>358</v>
      </c>
      <c r="B36" s="725" t="s">
        <v>359</v>
      </c>
      <c r="C36" s="725"/>
      <c r="D36" s="725"/>
      <c r="E36" s="725"/>
      <c r="F36" s="725"/>
      <c r="G36" s="725"/>
      <c r="H36" s="725"/>
    </row>
    <row r="37" spans="1:12" s="193" customFormat="1" ht="54.75" customHeight="1">
      <c r="A37" s="724"/>
      <c r="B37" s="716" t="s">
        <v>360</v>
      </c>
      <c r="C37" s="716"/>
      <c r="D37" s="716"/>
      <c r="E37" s="716"/>
      <c r="F37" s="716"/>
      <c r="G37" s="716"/>
      <c r="H37" s="716"/>
      <c r="I37" s="191"/>
      <c r="J37" s="191"/>
      <c r="K37" s="194"/>
      <c r="L37" s="194"/>
    </row>
    <row r="38" spans="1:12" ht="33.75" customHeight="1">
      <c r="A38" s="724"/>
      <c r="B38" s="716" t="s">
        <v>361</v>
      </c>
      <c r="C38" s="716"/>
      <c r="D38" s="716"/>
      <c r="E38" s="716"/>
      <c r="F38" s="716"/>
      <c r="G38" s="716"/>
      <c r="H38" s="716"/>
    </row>
    <row r="39" spans="1:12" ht="49.5" customHeight="1">
      <c r="A39" s="724"/>
      <c r="B39" s="716" t="s">
        <v>362</v>
      </c>
      <c r="C39" s="716"/>
      <c r="D39" s="716"/>
      <c r="E39" s="716"/>
      <c r="F39" s="716"/>
      <c r="G39" s="716"/>
      <c r="H39" s="716"/>
    </row>
    <row r="40" spans="1:12" ht="49.5" customHeight="1">
      <c r="A40" s="724"/>
      <c r="B40" s="716" t="s">
        <v>363</v>
      </c>
      <c r="C40" s="716"/>
      <c r="D40" s="716"/>
      <c r="E40" s="716"/>
      <c r="F40" s="716"/>
      <c r="G40" s="716"/>
      <c r="H40" s="716"/>
    </row>
    <row r="41" spans="1:12" ht="48" customHeight="1">
      <c r="A41" s="724"/>
      <c r="B41" s="716" t="s">
        <v>364</v>
      </c>
      <c r="C41" s="716"/>
      <c r="D41" s="716"/>
      <c r="E41" s="716"/>
      <c r="F41" s="716"/>
      <c r="G41" s="716"/>
      <c r="H41" s="716"/>
    </row>
    <row r="42" spans="1:12" ht="46.5" customHeight="1">
      <c r="A42" s="724"/>
      <c r="B42" s="716" t="s">
        <v>365</v>
      </c>
      <c r="C42" s="716"/>
      <c r="D42" s="716"/>
      <c r="E42" s="716"/>
      <c r="F42" s="716"/>
      <c r="G42" s="716"/>
      <c r="H42" s="716"/>
    </row>
    <row r="43" spans="1:12" ht="20.25" customHeight="1">
      <c r="A43" s="726" t="s">
        <v>366</v>
      </c>
      <c r="B43" s="726"/>
      <c r="C43" s="726"/>
      <c r="D43" s="712" t="s">
        <v>468</v>
      </c>
      <c r="E43" s="712"/>
      <c r="F43" s="712"/>
      <c r="G43" s="712"/>
      <c r="H43" s="712"/>
    </row>
    <row r="44" spans="1:12" ht="51" customHeight="1">
      <c r="A44" s="724" t="s">
        <v>367</v>
      </c>
      <c r="B44" s="724"/>
      <c r="C44" s="724"/>
      <c r="D44" s="711" t="s">
        <v>2969</v>
      </c>
      <c r="E44" s="711"/>
      <c r="F44" s="711"/>
      <c r="G44" s="711"/>
      <c r="H44" s="711"/>
    </row>
    <row r="45" spans="1:12" ht="17.25" customHeight="1">
      <c r="A45" s="723" t="s">
        <v>368</v>
      </c>
      <c r="B45" s="723"/>
      <c r="C45" s="723"/>
      <c r="D45" s="723"/>
      <c r="E45" s="723"/>
      <c r="F45" s="723"/>
      <c r="G45" s="549">
        <v>30</v>
      </c>
      <c r="H45" s="550" t="s">
        <v>357</v>
      </c>
      <c r="I45" s="193"/>
      <c r="J45" s="193"/>
    </row>
    <row r="46" spans="1:12" ht="24.9" customHeight="1">
      <c r="A46" s="724" t="s">
        <v>358</v>
      </c>
      <c r="B46" s="725" t="s">
        <v>392</v>
      </c>
      <c r="C46" s="725"/>
      <c r="D46" s="725"/>
      <c r="E46" s="725"/>
      <c r="F46" s="725"/>
      <c r="G46" s="725"/>
      <c r="H46" s="725"/>
    </row>
    <row r="47" spans="1:12" ht="24.9" customHeight="1">
      <c r="A47" s="724"/>
      <c r="B47" s="725" t="s">
        <v>393</v>
      </c>
      <c r="C47" s="725"/>
      <c r="D47" s="725"/>
      <c r="E47" s="725"/>
      <c r="F47" s="725"/>
      <c r="G47" s="725"/>
      <c r="H47" s="725"/>
    </row>
    <row r="48" spans="1:12" ht="35.25" customHeight="1">
      <c r="A48" s="724"/>
      <c r="B48" s="725" t="s">
        <v>394</v>
      </c>
      <c r="C48" s="725"/>
      <c r="D48" s="725"/>
      <c r="E48" s="725"/>
      <c r="F48" s="725"/>
      <c r="G48" s="725"/>
      <c r="H48" s="725"/>
    </row>
    <row r="49" spans="1:12" ht="24.9" customHeight="1">
      <c r="A49" s="724"/>
      <c r="B49" s="725" t="s">
        <v>395</v>
      </c>
      <c r="C49" s="725"/>
      <c r="D49" s="725"/>
      <c r="E49" s="725"/>
      <c r="F49" s="725"/>
      <c r="G49" s="725"/>
      <c r="H49" s="725"/>
    </row>
    <row r="50" spans="1:12" ht="37.5" customHeight="1">
      <c r="A50" s="724"/>
      <c r="B50" s="725" t="s">
        <v>396</v>
      </c>
      <c r="C50" s="725"/>
      <c r="D50" s="725"/>
      <c r="E50" s="725"/>
      <c r="F50" s="725"/>
      <c r="G50" s="725"/>
      <c r="H50" s="725"/>
    </row>
    <row r="51" spans="1:12" ht="24.9" customHeight="1">
      <c r="A51" s="724"/>
      <c r="B51" s="725" t="s">
        <v>397</v>
      </c>
      <c r="C51" s="725"/>
      <c r="D51" s="725"/>
      <c r="E51" s="725"/>
      <c r="F51" s="725"/>
      <c r="G51" s="725"/>
      <c r="H51" s="725"/>
    </row>
    <row r="52" spans="1:12" ht="24.9" customHeight="1">
      <c r="A52" s="724"/>
      <c r="B52" s="725" t="s">
        <v>398</v>
      </c>
      <c r="C52" s="725"/>
      <c r="D52" s="725"/>
      <c r="E52" s="725"/>
      <c r="F52" s="725"/>
      <c r="G52" s="725"/>
      <c r="H52" s="725"/>
    </row>
    <row r="53" spans="1:12" ht="24.9" customHeight="1">
      <c r="A53" s="724"/>
      <c r="B53" s="725" t="s">
        <v>399</v>
      </c>
      <c r="C53" s="725"/>
      <c r="D53" s="725"/>
      <c r="E53" s="725"/>
      <c r="F53" s="725"/>
      <c r="G53" s="725"/>
      <c r="H53" s="725"/>
    </row>
    <row r="54" spans="1:12" ht="24.9" customHeight="1">
      <c r="A54" s="724"/>
      <c r="B54" s="716" t="s">
        <v>400</v>
      </c>
      <c r="C54" s="716"/>
      <c r="D54" s="716"/>
      <c r="E54" s="716"/>
      <c r="F54" s="716"/>
      <c r="G54" s="716"/>
      <c r="H54" s="716"/>
    </row>
    <row r="55" spans="1:12" s="193" customFormat="1" ht="24.9" customHeight="1">
      <c r="A55" s="724"/>
      <c r="B55" s="716" t="s">
        <v>401</v>
      </c>
      <c r="C55" s="716"/>
      <c r="D55" s="716"/>
      <c r="E55" s="716"/>
      <c r="F55" s="716"/>
      <c r="G55" s="716"/>
      <c r="H55" s="716"/>
      <c r="I55" s="191"/>
      <c r="J55" s="191"/>
      <c r="K55" s="194"/>
      <c r="L55" s="194"/>
    </row>
    <row r="56" spans="1:12" ht="24.9" customHeight="1">
      <c r="A56" s="724"/>
      <c r="B56" s="716" t="s">
        <v>402</v>
      </c>
      <c r="C56" s="716"/>
      <c r="D56" s="716"/>
      <c r="E56" s="716"/>
      <c r="F56" s="716"/>
      <c r="G56" s="716"/>
      <c r="H56" s="716"/>
    </row>
    <row r="57" spans="1:12" ht="25.5" customHeight="1">
      <c r="A57" s="726" t="s">
        <v>366</v>
      </c>
      <c r="B57" s="726"/>
      <c r="C57" s="726"/>
      <c r="D57" s="712" t="s">
        <v>467</v>
      </c>
      <c r="E57" s="712"/>
      <c r="F57" s="712"/>
      <c r="G57" s="712"/>
      <c r="H57" s="712"/>
    </row>
    <row r="58" spans="1:12" ht="64.5" customHeight="1">
      <c r="A58" s="724" t="s">
        <v>367</v>
      </c>
      <c r="B58" s="724"/>
      <c r="C58" s="724"/>
      <c r="D58" s="711" t="s">
        <v>2970</v>
      </c>
      <c r="E58" s="711"/>
      <c r="F58" s="711"/>
      <c r="G58" s="711"/>
      <c r="H58" s="711"/>
    </row>
    <row r="59" spans="1:12" ht="9.75" customHeight="1">
      <c r="A59" s="544"/>
      <c r="B59" s="544"/>
      <c r="C59" s="544"/>
      <c r="D59" s="544"/>
      <c r="E59" s="544"/>
      <c r="F59" s="544"/>
      <c r="G59" s="544"/>
      <c r="H59" s="544"/>
    </row>
    <row r="60" spans="1:12" ht="15" customHeight="1">
      <c r="A60" s="449" t="s">
        <v>369</v>
      </c>
      <c r="B60" s="544"/>
      <c r="C60" s="544"/>
      <c r="D60" s="544"/>
      <c r="E60" s="544"/>
      <c r="F60" s="544"/>
      <c r="G60" s="544"/>
      <c r="H60" s="544"/>
    </row>
    <row r="61" spans="1:12" ht="34.5" customHeight="1">
      <c r="A61" s="709" t="s">
        <v>370</v>
      </c>
      <c r="B61" s="709"/>
      <c r="C61" s="716" t="s">
        <v>371</v>
      </c>
      <c r="D61" s="716"/>
      <c r="E61" s="716"/>
      <c r="F61" s="716"/>
      <c r="G61" s="716"/>
      <c r="H61" s="716"/>
    </row>
    <row r="62" spans="1:12" ht="32.25" customHeight="1">
      <c r="A62" s="709"/>
      <c r="B62" s="709"/>
      <c r="C62" s="725" t="s">
        <v>372</v>
      </c>
      <c r="D62" s="725"/>
      <c r="E62" s="725"/>
      <c r="F62" s="725"/>
      <c r="G62" s="725"/>
      <c r="H62" s="725"/>
    </row>
    <row r="63" spans="1:12" ht="32.25" customHeight="1">
      <c r="A63" s="709" t="s">
        <v>373</v>
      </c>
      <c r="B63" s="709"/>
      <c r="C63" s="716" t="s">
        <v>374</v>
      </c>
      <c r="D63" s="716"/>
      <c r="E63" s="716"/>
      <c r="F63" s="716"/>
      <c r="G63" s="716"/>
      <c r="H63" s="716"/>
    </row>
    <row r="64" spans="1:12" s="193" customFormat="1" ht="9.75" customHeight="1">
      <c r="A64" s="544"/>
      <c r="B64" s="544"/>
      <c r="C64" s="544"/>
      <c r="D64" s="544"/>
      <c r="E64" s="544"/>
      <c r="F64" s="544"/>
      <c r="G64" s="544"/>
      <c r="H64" s="544"/>
      <c r="I64" s="191"/>
      <c r="J64" s="191"/>
      <c r="K64" s="194"/>
      <c r="L64" s="194"/>
    </row>
    <row r="65" spans="1:10" ht="15" customHeight="1">
      <c r="A65" s="449" t="s">
        <v>375</v>
      </c>
      <c r="B65" s="551"/>
      <c r="C65" s="551"/>
      <c r="D65" s="551"/>
      <c r="E65" s="551"/>
      <c r="F65" s="551"/>
      <c r="G65" s="544"/>
      <c r="H65" s="544"/>
    </row>
    <row r="66" spans="1:10" ht="16.2">
      <c r="A66" s="727" t="s">
        <v>376</v>
      </c>
      <c r="B66" s="727"/>
      <c r="C66" s="727"/>
      <c r="D66" s="727"/>
      <c r="E66" s="727"/>
      <c r="F66" s="727"/>
      <c r="G66" s="552">
        <v>5</v>
      </c>
      <c r="H66" s="553" t="s">
        <v>377</v>
      </c>
    </row>
    <row r="67" spans="1:10" ht="16.2">
      <c r="A67" s="727" t="s">
        <v>378</v>
      </c>
      <c r="B67" s="727"/>
      <c r="C67" s="727"/>
      <c r="D67" s="727"/>
      <c r="E67" s="727"/>
      <c r="F67" s="727"/>
      <c r="G67" s="552">
        <v>1</v>
      </c>
      <c r="H67" s="553" t="s">
        <v>377</v>
      </c>
    </row>
    <row r="68" spans="1:10">
      <c r="A68" s="448"/>
      <c r="B68" s="448"/>
      <c r="C68" s="448"/>
      <c r="D68" s="448"/>
      <c r="E68" s="448"/>
      <c r="F68" s="448"/>
      <c r="G68" s="196"/>
      <c r="H68" s="197"/>
    </row>
    <row r="69" spans="1:10">
      <c r="A69" s="728" t="s">
        <v>379</v>
      </c>
      <c r="B69" s="728"/>
      <c r="C69" s="728"/>
      <c r="D69" s="728"/>
      <c r="E69" s="728"/>
      <c r="F69" s="728"/>
      <c r="G69" s="198"/>
      <c r="H69" s="199"/>
    </row>
    <row r="70" spans="1:10" ht="17.25" customHeight="1">
      <c r="A70" s="715" t="s">
        <v>380</v>
      </c>
      <c r="B70" s="715"/>
      <c r="C70" s="715"/>
      <c r="D70" s="715"/>
      <c r="E70" s="553">
        <f>SUM(E71:E76)</f>
        <v>50</v>
      </c>
      <c r="F70" s="553" t="s">
        <v>357</v>
      </c>
      <c r="G70" s="554">
        <f>E70/25</f>
        <v>2</v>
      </c>
      <c r="H70" s="553" t="s">
        <v>377</v>
      </c>
    </row>
    <row r="71" spans="1:10" ht="17.25" customHeight="1">
      <c r="A71" s="544" t="s">
        <v>12</v>
      </c>
      <c r="B71" s="727" t="s">
        <v>14</v>
      </c>
      <c r="C71" s="727"/>
      <c r="D71" s="727"/>
      <c r="E71" s="553">
        <v>15</v>
      </c>
      <c r="F71" s="553" t="s">
        <v>357</v>
      </c>
      <c r="G71" s="555"/>
      <c r="H71" s="197"/>
    </row>
    <row r="72" spans="1:10" ht="17.25" customHeight="1">
      <c r="A72" s="544"/>
      <c r="B72" s="727" t="s">
        <v>381</v>
      </c>
      <c r="C72" s="727"/>
      <c r="D72" s="727"/>
      <c r="E72" s="553">
        <v>30</v>
      </c>
      <c r="F72" s="553" t="s">
        <v>357</v>
      </c>
      <c r="G72" s="555"/>
      <c r="H72" s="197"/>
    </row>
    <row r="73" spans="1:10" ht="17.25" customHeight="1">
      <c r="A73" s="544"/>
      <c r="B73" s="727" t="s">
        <v>382</v>
      </c>
      <c r="C73" s="727"/>
      <c r="D73" s="727"/>
      <c r="E73" s="553">
        <v>2</v>
      </c>
      <c r="F73" s="553" t="s">
        <v>357</v>
      </c>
      <c r="G73" s="555"/>
      <c r="H73" s="197"/>
      <c r="I73" s="200"/>
      <c r="J73" s="200"/>
    </row>
    <row r="74" spans="1:10" ht="17.25" customHeight="1">
      <c r="A74" s="544"/>
      <c r="B74" s="727" t="s">
        <v>383</v>
      </c>
      <c r="C74" s="727"/>
      <c r="D74" s="727"/>
      <c r="E74" s="553">
        <v>0</v>
      </c>
      <c r="F74" s="553" t="s">
        <v>357</v>
      </c>
      <c r="G74" s="555"/>
      <c r="H74" s="197"/>
    </row>
    <row r="75" spans="1:10" ht="17.25" customHeight="1">
      <c r="A75" s="544"/>
      <c r="B75" s="727" t="s">
        <v>384</v>
      </c>
      <c r="C75" s="727"/>
      <c r="D75" s="727"/>
      <c r="E75" s="553">
        <v>0</v>
      </c>
      <c r="F75" s="553" t="s">
        <v>357</v>
      </c>
      <c r="G75" s="555"/>
      <c r="H75" s="197"/>
    </row>
    <row r="76" spans="1:10" ht="17.25" customHeight="1">
      <c r="A76" s="544"/>
      <c r="B76" s="727" t="s">
        <v>385</v>
      </c>
      <c r="C76" s="727"/>
      <c r="D76" s="727"/>
      <c r="E76" s="553">
        <v>3</v>
      </c>
      <c r="F76" s="553" t="s">
        <v>357</v>
      </c>
      <c r="G76" s="555"/>
      <c r="H76" s="197"/>
    </row>
    <row r="77" spans="1:10" ht="30.75" customHeight="1">
      <c r="A77" s="715" t="s">
        <v>386</v>
      </c>
      <c r="B77" s="715"/>
      <c r="C77" s="715"/>
      <c r="D77" s="715"/>
      <c r="E77" s="553">
        <v>0</v>
      </c>
      <c r="F77" s="553" t="s">
        <v>357</v>
      </c>
      <c r="G77" s="554">
        <v>0</v>
      </c>
      <c r="H77" s="553" t="s">
        <v>377</v>
      </c>
    </row>
    <row r="78" spans="1:10" ht="17.25" customHeight="1">
      <c r="A78" s="727" t="s">
        <v>387</v>
      </c>
      <c r="B78" s="727"/>
      <c r="C78" s="727"/>
      <c r="D78" s="727"/>
      <c r="E78" s="553">
        <f>G78*25</f>
        <v>100</v>
      </c>
      <c r="F78" s="553" t="s">
        <v>357</v>
      </c>
      <c r="G78" s="554">
        <f>D6-G77-G70</f>
        <v>4</v>
      </c>
      <c r="H78" s="553" t="s">
        <v>377</v>
      </c>
    </row>
    <row r="79" spans="1:10" ht="9.75" customHeight="1"/>
    <row r="82" spans="1:12">
      <c r="A82" s="191" t="s">
        <v>388</v>
      </c>
    </row>
    <row r="83" spans="1:12" ht="16.2">
      <c r="A83" s="706" t="s">
        <v>389</v>
      </c>
      <c r="B83" s="706"/>
      <c r="C83" s="706"/>
      <c r="D83" s="706"/>
      <c r="E83" s="706"/>
      <c r="F83" s="706"/>
      <c r="G83" s="706"/>
      <c r="H83" s="706"/>
    </row>
    <row r="84" spans="1:12">
      <c r="A84" s="191" t="s">
        <v>390</v>
      </c>
    </row>
    <row r="86" spans="1:12" ht="14.1" customHeight="1">
      <c r="A86" s="729" t="s">
        <v>391</v>
      </c>
      <c r="B86" s="729"/>
      <c r="C86" s="729"/>
      <c r="D86" s="729"/>
      <c r="E86" s="729"/>
      <c r="F86" s="729"/>
      <c r="G86" s="729"/>
      <c r="H86" s="729"/>
    </row>
    <row r="87" spans="1:12">
      <c r="A87" s="729"/>
      <c r="B87" s="729"/>
      <c r="C87" s="729"/>
      <c r="D87" s="729"/>
      <c r="E87" s="729"/>
      <c r="F87" s="729"/>
      <c r="G87" s="729"/>
      <c r="H87" s="729"/>
    </row>
    <row r="88" spans="1:12">
      <c r="A88" s="729"/>
      <c r="B88" s="729"/>
      <c r="C88" s="729"/>
      <c r="D88" s="729"/>
      <c r="E88" s="729"/>
      <c r="F88" s="729"/>
      <c r="G88" s="729"/>
      <c r="H88" s="729"/>
    </row>
    <row r="95" spans="1:12">
      <c r="K95" s="194"/>
      <c r="L95" s="194"/>
    </row>
  </sheetData>
  <mergeCells count="85">
    <mergeCell ref="A77:D77"/>
    <mergeCell ref="A78:D78"/>
    <mergeCell ref="A83:H83"/>
    <mergeCell ref="A86:H88"/>
    <mergeCell ref="B71:D71"/>
    <mergeCell ref="B72:D72"/>
    <mergeCell ref="B73:D73"/>
    <mergeCell ref="B74:D74"/>
    <mergeCell ref="B75:D75"/>
    <mergeCell ref="B76:D76"/>
    <mergeCell ref="A70:D70"/>
    <mergeCell ref="B56:H56"/>
    <mergeCell ref="A57:C57"/>
    <mergeCell ref="D57:H57"/>
    <mergeCell ref="A58:C58"/>
    <mergeCell ref="D58:H58"/>
    <mergeCell ref="A61:B62"/>
    <mergeCell ref="C61:H61"/>
    <mergeCell ref="C62:H62"/>
    <mergeCell ref="A63:B63"/>
    <mergeCell ref="C63:H63"/>
    <mergeCell ref="A66:F66"/>
    <mergeCell ref="A67:F67"/>
    <mergeCell ref="A69:F69"/>
    <mergeCell ref="B55:H55"/>
    <mergeCell ref="A43:C43"/>
    <mergeCell ref="D43:H43"/>
    <mergeCell ref="A44:C44"/>
    <mergeCell ref="D44:H44"/>
    <mergeCell ref="A45:F45"/>
    <mergeCell ref="A46:A56"/>
    <mergeCell ref="B46:H46"/>
    <mergeCell ref="B47:H47"/>
    <mergeCell ref="B48:H48"/>
    <mergeCell ref="B49:H49"/>
    <mergeCell ref="B50:H50"/>
    <mergeCell ref="B51:H51"/>
    <mergeCell ref="B52:H52"/>
    <mergeCell ref="B53:H53"/>
    <mergeCell ref="B54:H54"/>
    <mergeCell ref="B32:F32"/>
    <mergeCell ref="A35:F35"/>
    <mergeCell ref="A36:A42"/>
    <mergeCell ref="B36:H36"/>
    <mergeCell ref="B37:H37"/>
    <mergeCell ref="B38:H38"/>
    <mergeCell ref="B39:H39"/>
    <mergeCell ref="B40:H40"/>
    <mergeCell ref="B41:H41"/>
    <mergeCell ref="B42:H42"/>
    <mergeCell ref="A31:H31"/>
    <mergeCell ref="A21:D21"/>
    <mergeCell ref="A22:A23"/>
    <mergeCell ref="B22:F23"/>
    <mergeCell ref="G22:H22"/>
    <mergeCell ref="A24:H24"/>
    <mergeCell ref="B25:F25"/>
    <mergeCell ref="B26:F26"/>
    <mergeCell ref="A27:H27"/>
    <mergeCell ref="B28:F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zoomScaleSheetLayoutView="136"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105</v>
      </c>
      <c r="B5" s="732"/>
      <c r="C5" s="732"/>
      <c r="D5" s="732"/>
      <c r="E5" s="732"/>
      <c r="F5" s="732"/>
      <c r="G5" s="732"/>
      <c r="H5" s="732"/>
    </row>
    <row r="6" spans="1:8" ht="17.850000000000001" customHeight="1">
      <c r="A6" s="780" t="s">
        <v>10</v>
      </c>
      <c r="B6" s="781"/>
      <c r="C6" s="781"/>
      <c r="D6" s="781">
        <v>4</v>
      </c>
      <c r="E6" s="781"/>
      <c r="F6" s="781"/>
      <c r="G6" s="781"/>
      <c r="H6" s="782"/>
    </row>
    <row r="7" spans="1:8">
      <c r="A7" s="780" t="s">
        <v>9</v>
      </c>
      <c r="B7" s="781"/>
      <c r="C7" s="781"/>
      <c r="D7" s="783" t="s">
        <v>1636</v>
      </c>
      <c r="E7" s="783"/>
      <c r="F7" s="783"/>
      <c r="G7" s="783"/>
      <c r="H7" s="784"/>
    </row>
    <row r="8" spans="1:8" ht="17.850000000000001" customHeight="1">
      <c r="A8" s="780" t="s">
        <v>13</v>
      </c>
      <c r="B8" s="781"/>
      <c r="C8" s="781"/>
      <c r="D8" s="785" t="s">
        <v>329</v>
      </c>
      <c r="E8" s="785"/>
      <c r="F8" s="785"/>
      <c r="G8" s="785"/>
      <c r="H8" s="786"/>
    </row>
    <row r="9" spans="1:8" ht="17.850000000000001" customHeight="1">
      <c r="A9" s="780" t="s">
        <v>330</v>
      </c>
      <c r="B9" s="781"/>
      <c r="C9" s="781"/>
      <c r="D9" s="785" t="s">
        <v>1418</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1989</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9.6" customHeight="1">
      <c r="A19" s="790" t="s">
        <v>337</v>
      </c>
      <c r="B19" s="790"/>
      <c r="C19" s="791" t="s">
        <v>586</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37.5"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52.5" customHeight="1">
      <c r="A25" s="467" t="s">
        <v>2287</v>
      </c>
      <c r="B25" s="791" t="s">
        <v>2265</v>
      </c>
      <c r="C25" s="791"/>
      <c r="D25" s="791"/>
      <c r="E25" s="791"/>
      <c r="F25" s="791"/>
      <c r="G25" s="468" t="s">
        <v>169</v>
      </c>
      <c r="H25" s="250" t="s">
        <v>150</v>
      </c>
    </row>
    <row r="26" spans="1:8" ht="45" customHeight="1">
      <c r="A26" s="467" t="s">
        <v>2288</v>
      </c>
      <c r="B26" s="791" t="s">
        <v>2284</v>
      </c>
      <c r="C26" s="791"/>
      <c r="D26" s="791"/>
      <c r="E26" s="791"/>
      <c r="F26" s="791"/>
      <c r="G26" s="468" t="s">
        <v>165</v>
      </c>
      <c r="H26" s="250" t="s">
        <v>154</v>
      </c>
    </row>
    <row r="27" spans="1:8" ht="17.850000000000001" customHeight="1">
      <c r="A27" s="751" t="s">
        <v>255</v>
      </c>
      <c r="B27" s="794"/>
      <c r="C27" s="794"/>
      <c r="D27" s="794"/>
      <c r="E27" s="794"/>
      <c r="F27" s="794"/>
      <c r="G27" s="794"/>
      <c r="H27" s="752"/>
    </row>
    <row r="28" spans="1:8" ht="55.5" customHeight="1">
      <c r="A28" s="467" t="s">
        <v>2289</v>
      </c>
      <c r="B28" s="791" t="s">
        <v>2285</v>
      </c>
      <c r="C28" s="791"/>
      <c r="D28" s="791"/>
      <c r="E28" s="791"/>
      <c r="F28" s="791"/>
      <c r="G28" s="468" t="s">
        <v>194</v>
      </c>
      <c r="H28" s="250" t="s">
        <v>154</v>
      </c>
    </row>
    <row r="29" spans="1:8" ht="41.4" customHeight="1">
      <c r="A29" s="467" t="s">
        <v>2290</v>
      </c>
      <c r="B29" s="791" t="s">
        <v>2286</v>
      </c>
      <c r="C29" s="791"/>
      <c r="D29" s="791"/>
      <c r="E29" s="791"/>
      <c r="F29" s="791"/>
      <c r="G29" s="468" t="s">
        <v>202</v>
      </c>
      <c r="H29" s="250" t="s">
        <v>150</v>
      </c>
    </row>
    <row r="30" spans="1:8" ht="17.850000000000001" customHeight="1">
      <c r="A30" s="751" t="s">
        <v>352</v>
      </c>
      <c r="B30" s="794"/>
      <c r="C30" s="794"/>
      <c r="D30" s="794"/>
      <c r="E30" s="794"/>
      <c r="F30" s="794"/>
      <c r="G30" s="794"/>
      <c r="H30" s="752"/>
    </row>
    <row r="31" spans="1:8" ht="51" customHeight="1">
      <c r="A31" s="467" t="s">
        <v>2291</v>
      </c>
      <c r="B31" s="791" t="s">
        <v>2266</v>
      </c>
      <c r="C31" s="791"/>
      <c r="D31" s="791"/>
      <c r="E31" s="791"/>
      <c r="F31" s="791"/>
      <c r="G31" s="468" t="s">
        <v>2267</v>
      </c>
      <c r="H31" s="250" t="s">
        <v>150</v>
      </c>
    </row>
    <row r="32" spans="1:8" ht="10.35" customHeight="1">
      <c r="A32" s="502"/>
      <c r="B32" s="502"/>
      <c r="C32" s="502"/>
      <c r="D32" s="502"/>
      <c r="E32" s="502"/>
      <c r="F32" s="502"/>
      <c r="G32" s="502"/>
      <c r="H32" s="502"/>
    </row>
    <row r="33" spans="1:8" ht="15" customHeight="1">
      <c r="A33" s="494" t="s">
        <v>355</v>
      </c>
      <c r="B33" s="502"/>
      <c r="C33" s="502"/>
      <c r="D33" s="502"/>
      <c r="E33" s="502"/>
      <c r="F33" s="502"/>
      <c r="G33" s="502"/>
      <c r="H33" s="502"/>
    </row>
    <row r="34" spans="1:8" s="334" customFormat="1" ht="17.850000000000001" customHeight="1">
      <c r="A34" s="795" t="s">
        <v>356</v>
      </c>
      <c r="B34" s="795"/>
      <c r="C34" s="795"/>
      <c r="D34" s="795"/>
      <c r="E34" s="795"/>
      <c r="F34" s="795"/>
      <c r="G34" s="242">
        <v>20</v>
      </c>
      <c r="H34" s="464" t="s">
        <v>357</v>
      </c>
    </row>
    <row r="35" spans="1:8" ht="69.75" customHeight="1">
      <c r="A35" s="796" t="s">
        <v>358</v>
      </c>
      <c r="B35" s="791" t="s">
        <v>2268</v>
      </c>
      <c r="C35" s="791"/>
      <c r="D35" s="791"/>
      <c r="E35" s="791"/>
      <c r="F35" s="791"/>
      <c r="G35" s="791"/>
      <c r="H35" s="792"/>
    </row>
    <row r="36" spans="1:8" ht="40.5" customHeight="1">
      <c r="A36" s="754"/>
      <c r="B36" s="792" t="s">
        <v>2269</v>
      </c>
      <c r="C36" s="790"/>
      <c r="D36" s="790"/>
      <c r="E36" s="790"/>
      <c r="F36" s="790"/>
      <c r="G36" s="790"/>
      <c r="H36" s="790"/>
    </row>
    <row r="37" spans="1:8" ht="25.5" customHeight="1">
      <c r="A37" s="797" t="s">
        <v>366</v>
      </c>
      <c r="B37" s="785"/>
      <c r="C37" s="785"/>
      <c r="D37" s="785" t="s">
        <v>2292</v>
      </c>
      <c r="E37" s="785"/>
      <c r="F37" s="785"/>
      <c r="G37" s="785"/>
      <c r="H37" s="786"/>
    </row>
    <row r="38" spans="1:8" ht="36.9" customHeight="1">
      <c r="A38" s="798" t="s">
        <v>367</v>
      </c>
      <c r="B38" s="783"/>
      <c r="C38" s="783"/>
      <c r="D38" s="792" t="s">
        <v>2270</v>
      </c>
      <c r="E38" s="790"/>
      <c r="F38" s="790"/>
      <c r="G38" s="790"/>
      <c r="H38" s="790"/>
    </row>
    <row r="39" spans="1:8" s="334" customFormat="1" ht="17.850000000000001" customHeight="1">
      <c r="A39" s="795" t="s">
        <v>613</v>
      </c>
      <c r="B39" s="795"/>
      <c r="C39" s="795"/>
      <c r="D39" s="795"/>
      <c r="E39" s="795"/>
      <c r="F39" s="795"/>
      <c r="G39" s="242">
        <v>25</v>
      </c>
      <c r="H39" s="464" t="s">
        <v>357</v>
      </c>
    </row>
    <row r="40" spans="1:8" ht="42.75" customHeight="1">
      <c r="A40" s="796" t="s">
        <v>358</v>
      </c>
      <c r="B40" s="784" t="s">
        <v>2271</v>
      </c>
      <c r="C40" s="801"/>
      <c r="D40" s="801"/>
      <c r="E40" s="801"/>
      <c r="F40" s="801"/>
      <c r="G40" s="801"/>
      <c r="H40" s="801"/>
    </row>
    <row r="41" spans="1:8" ht="42.75" customHeight="1">
      <c r="A41" s="754"/>
      <c r="B41" s="784" t="s">
        <v>2272</v>
      </c>
      <c r="C41" s="801"/>
      <c r="D41" s="801"/>
      <c r="E41" s="801"/>
      <c r="F41" s="801"/>
      <c r="G41" s="801"/>
      <c r="H41" s="801"/>
    </row>
    <row r="42" spans="1:8" ht="42.75" customHeight="1">
      <c r="A42" s="754"/>
      <c r="B42" s="784" t="s">
        <v>2273</v>
      </c>
      <c r="C42" s="801"/>
      <c r="D42" s="801"/>
      <c r="E42" s="801"/>
      <c r="F42" s="801"/>
      <c r="G42" s="801"/>
      <c r="H42" s="801"/>
    </row>
    <row r="43" spans="1:8" ht="42.75" customHeight="1">
      <c r="A43" s="754"/>
      <c r="B43" s="784" t="s">
        <v>2274</v>
      </c>
      <c r="C43" s="801"/>
      <c r="D43" s="801"/>
      <c r="E43" s="801"/>
      <c r="F43" s="801"/>
      <c r="G43" s="801"/>
      <c r="H43" s="801"/>
    </row>
    <row r="44" spans="1:8" ht="17.25" customHeight="1">
      <c r="A44" s="754"/>
      <c r="B44" s="783" t="s">
        <v>2275</v>
      </c>
      <c r="C44" s="783"/>
      <c r="D44" s="783"/>
      <c r="E44" s="783"/>
      <c r="F44" s="783"/>
      <c r="G44" s="783"/>
      <c r="H44" s="784"/>
    </row>
    <row r="45" spans="1:8" ht="38.25" customHeight="1">
      <c r="A45" s="754"/>
      <c r="B45" s="783" t="s">
        <v>2276</v>
      </c>
      <c r="C45" s="783"/>
      <c r="D45" s="783"/>
      <c r="E45" s="783"/>
      <c r="F45" s="783"/>
      <c r="G45" s="783"/>
      <c r="H45" s="784"/>
    </row>
    <row r="46" spans="1:8" ht="27.9" customHeight="1">
      <c r="A46" s="797" t="s">
        <v>366</v>
      </c>
      <c r="B46" s="785"/>
      <c r="C46" s="785"/>
      <c r="D46" s="785" t="s">
        <v>2293</v>
      </c>
      <c r="E46" s="785"/>
      <c r="F46" s="785"/>
      <c r="G46" s="785"/>
      <c r="H46" s="786"/>
    </row>
    <row r="47" spans="1:8" ht="40.5" customHeight="1">
      <c r="A47" s="798" t="s">
        <v>367</v>
      </c>
      <c r="B47" s="783"/>
      <c r="C47" s="783"/>
      <c r="D47" s="792" t="s">
        <v>2277</v>
      </c>
      <c r="E47" s="790"/>
      <c r="F47" s="790"/>
      <c r="G47" s="790"/>
      <c r="H47" s="790"/>
    </row>
    <row r="48" spans="1:8" ht="10.35" customHeight="1">
      <c r="A48" s="502"/>
      <c r="B48" s="502"/>
      <c r="C48" s="502"/>
      <c r="D48" s="502"/>
      <c r="E48" s="502"/>
      <c r="F48" s="502"/>
      <c r="G48" s="502"/>
      <c r="H48" s="502"/>
    </row>
    <row r="49" spans="1:8" ht="15" customHeight="1">
      <c r="A49" s="494" t="s">
        <v>369</v>
      </c>
      <c r="B49" s="502"/>
      <c r="C49" s="502"/>
      <c r="D49" s="502"/>
      <c r="E49" s="502"/>
      <c r="F49" s="502"/>
      <c r="G49" s="502"/>
      <c r="H49" s="502"/>
    </row>
    <row r="50" spans="1:8" ht="32.1" customHeight="1">
      <c r="A50" s="807" t="s">
        <v>370</v>
      </c>
      <c r="B50" s="780"/>
      <c r="C50" s="792" t="s">
        <v>2278</v>
      </c>
      <c r="D50" s="790"/>
      <c r="E50" s="790"/>
      <c r="F50" s="790"/>
      <c r="G50" s="790"/>
      <c r="H50" s="790"/>
    </row>
    <row r="51" spans="1:8" ht="19.5" customHeight="1">
      <c r="A51" s="807"/>
      <c r="B51" s="780"/>
      <c r="C51" s="791" t="s">
        <v>2279</v>
      </c>
      <c r="D51" s="791"/>
      <c r="E51" s="791"/>
      <c r="F51" s="791"/>
      <c r="G51" s="791"/>
      <c r="H51" s="792"/>
    </row>
    <row r="52" spans="1:8" ht="34.5" customHeight="1">
      <c r="A52" s="807"/>
      <c r="B52" s="780"/>
      <c r="C52" s="791" t="s">
        <v>2280</v>
      </c>
      <c r="D52" s="791"/>
      <c r="E52" s="791"/>
      <c r="F52" s="791"/>
      <c r="G52" s="791"/>
      <c r="H52" s="792"/>
    </row>
    <row r="53" spans="1:8" ht="50.25" customHeight="1">
      <c r="A53" s="808" t="s">
        <v>373</v>
      </c>
      <c r="B53" s="809"/>
      <c r="C53" s="791" t="s">
        <v>2281</v>
      </c>
      <c r="D53" s="791"/>
      <c r="E53" s="791"/>
      <c r="F53" s="791"/>
      <c r="G53" s="791"/>
      <c r="H53" s="792"/>
    </row>
    <row r="54" spans="1:8" ht="36" customHeight="1">
      <c r="A54" s="779"/>
      <c r="B54" s="870"/>
      <c r="C54" s="792" t="s">
        <v>2282</v>
      </c>
      <c r="D54" s="790"/>
      <c r="E54" s="790"/>
      <c r="F54" s="790"/>
      <c r="G54" s="790"/>
      <c r="H54" s="790"/>
    </row>
    <row r="55" spans="1:8" ht="69" customHeight="1">
      <c r="A55" s="732"/>
      <c r="B55" s="810"/>
      <c r="C55" s="791" t="s">
        <v>2283</v>
      </c>
      <c r="D55" s="791"/>
      <c r="E55" s="791"/>
      <c r="F55" s="791"/>
      <c r="G55" s="791"/>
      <c r="H55" s="792"/>
    </row>
    <row r="56" spans="1:8" ht="10.35" customHeight="1">
      <c r="A56" s="502"/>
      <c r="B56" s="502"/>
      <c r="C56" s="502"/>
      <c r="D56" s="502"/>
      <c r="E56" s="502"/>
      <c r="F56" s="502"/>
      <c r="G56" s="502"/>
      <c r="H56" s="502"/>
    </row>
    <row r="57" spans="1:8" ht="15" customHeight="1">
      <c r="A57" s="494" t="s">
        <v>375</v>
      </c>
      <c r="B57" s="494"/>
      <c r="C57" s="494"/>
      <c r="D57" s="494"/>
      <c r="E57" s="494"/>
      <c r="F57" s="494"/>
      <c r="G57" s="502"/>
      <c r="H57" s="502"/>
    </row>
    <row r="58" spans="1:8" ht="16.2">
      <c r="A58" s="807" t="s">
        <v>376</v>
      </c>
      <c r="B58" s="807"/>
      <c r="C58" s="807"/>
      <c r="D58" s="807"/>
      <c r="E58" s="807"/>
      <c r="F58" s="807"/>
      <c r="G58" s="251">
        <v>3.8</v>
      </c>
      <c r="H58" s="465" t="s">
        <v>435</v>
      </c>
    </row>
    <row r="59" spans="1:8" ht="16.2">
      <c r="A59" s="807" t="s">
        <v>378</v>
      </c>
      <c r="B59" s="807"/>
      <c r="C59" s="807"/>
      <c r="D59" s="807"/>
      <c r="E59" s="807"/>
      <c r="F59" s="807"/>
      <c r="G59" s="251">
        <v>0.2</v>
      </c>
      <c r="H59" s="465" t="s">
        <v>435</v>
      </c>
    </row>
    <row r="60" spans="1:8">
      <c r="A60" s="457"/>
      <c r="B60" s="457"/>
      <c r="C60" s="457"/>
      <c r="D60" s="457"/>
      <c r="E60" s="457"/>
      <c r="F60" s="457"/>
      <c r="G60" s="458"/>
      <c r="H60" s="471"/>
    </row>
    <row r="61" spans="1:8">
      <c r="A61" s="1149" t="s">
        <v>379</v>
      </c>
      <c r="B61" s="1149"/>
      <c r="C61" s="1149"/>
      <c r="D61" s="1149"/>
      <c r="E61" s="1149"/>
      <c r="F61" s="1149"/>
      <c r="G61" s="305"/>
      <c r="H61" s="452"/>
    </row>
    <row r="62" spans="1:8" ht="17.850000000000001" customHeight="1">
      <c r="A62" s="790" t="s">
        <v>380</v>
      </c>
      <c r="B62" s="790"/>
      <c r="C62" s="790"/>
      <c r="D62" s="790"/>
      <c r="E62" s="465">
        <f>SUM(E63:E68)</f>
        <v>51</v>
      </c>
      <c r="F62" s="465" t="s">
        <v>357</v>
      </c>
      <c r="G62" s="254">
        <f>E62/25</f>
        <v>2.04</v>
      </c>
      <c r="H62" s="465" t="s">
        <v>435</v>
      </c>
    </row>
    <row r="63" spans="1:8" ht="17.850000000000001" customHeight="1">
      <c r="A63" s="502" t="s">
        <v>12</v>
      </c>
      <c r="B63" s="807" t="s">
        <v>14</v>
      </c>
      <c r="C63" s="807"/>
      <c r="D63" s="807"/>
      <c r="E63" s="465">
        <v>20</v>
      </c>
      <c r="F63" s="465" t="s">
        <v>357</v>
      </c>
      <c r="G63" s="40"/>
      <c r="H63" s="471"/>
    </row>
    <row r="64" spans="1:8" ht="17.850000000000001" customHeight="1">
      <c r="A64" s="502"/>
      <c r="B64" s="807" t="s">
        <v>381</v>
      </c>
      <c r="C64" s="807"/>
      <c r="D64" s="807"/>
      <c r="E64" s="465">
        <v>25</v>
      </c>
      <c r="F64" s="465" t="s">
        <v>357</v>
      </c>
      <c r="G64" s="40"/>
      <c r="H64" s="471"/>
    </row>
    <row r="65" spans="1:8" ht="17.850000000000001" customHeight="1">
      <c r="A65" s="502"/>
      <c r="B65" s="807" t="s">
        <v>382</v>
      </c>
      <c r="C65" s="807"/>
      <c r="D65" s="807"/>
      <c r="E65" s="465">
        <v>3</v>
      </c>
      <c r="F65" s="465" t="s">
        <v>357</v>
      </c>
      <c r="G65" s="40"/>
      <c r="H65" s="471"/>
    </row>
    <row r="66" spans="1:8" ht="17.850000000000001" customHeight="1">
      <c r="A66" s="502"/>
      <c r="B66" s="807" t="s">
        <v>383</v>
      </c>
      <c r="C66" s="807"/>
      <c r="D66" s="807"/>
      <c r="E66" s="465">
        <v>0</v>
      </c>
      <c r="F66" s="465" t="s">
        <v>357</v>
      </c>
      <c r="G66" s="40"/>
      <c r="H66" s="471"/>
    </row>
    <row r="67" spans="1:8" ht="17.850000000000001" customHeight="1">
      <c r="A67" s="502"/>
      <c r="B67" s="807" t="s">
        <v>384</v>
      </c>
      <c r="C67" s="807"/>
      <c r="D67" s="807"/>
      <c r="E67" s="465">
        <v>0</v>
      </c>
      <c r="F67" s="465" t="s">
        <v>357</v>
      </c>
      <c r="G67" s="40"/>
      <c r="H67" s="471"/>
    </row>
    <row r="68" spans="1:8" ht="17.850000000000001" customHeight="1">
      <c r="A68" s="502"/>
      <c r="B68" s="807" t="s">
        <v>385</v>
      </c>
      <c r="C68" s="807"/>
      <c r="D68" s="807"/>
      <c r="E68" s="465">
        <v>3</v>
      </c>
      <c r="F68" s="465" t="s">
        <v>357</v>
      </c>
      <c r="G68" s="40"/>
      <c r="H68" s="471"/>
    </row>
    <row r="69" spans="1:8" ht="31.35" customHeight="1">
      <c r="A69" s="790" t="s">
        <v>386</v>
      </c>
      <c r="B69" s="790"/>
      <c r="C69" s="790"/>
      <c r="D69" s="790"/>
      <c r="E69" s="465">
        <v>20</v>
      </c>
      <c r="F69" s="465" t="s">
        <v>357</v>
      </c>
      <c r="G69" s="254">
        <v>0</v>
      </c>
      <c r="H69" s="465" t="s">
        <v>435</v>
      </c>
    </row>
    <row r="70" spans="1:8" ht="17.850000000000001" customHeight="1">
      <c r="A70" s="807" t="s">
        <v>387</v>
      </c>
      <c r="B70" s="807"/>
      <c r="C70" s="807"/>
      <c r="D70" s="807"/>
      <c r="E70" s="465">
        <f>G70*25</f>
        <v>49</v>
      </c>
      <c r="F70" s="465" t="s">
        <v>357</v>
      </c>
      <c r="G70" s="254">
        <f>D6-G69-G62</f>
        <v>1.96</v>
      </c>
      <c r="H70" s="465" t="s">
        <v>435</v>
      </c>
    </row>
    <row r="71" spans="1:8" ht="10.35" customHeight="1"/>
    <row r="74" spans="1:8">
      <c r="A74" s="206" t="s">
        <v>388</v>
      </c>
    </row>
    <row r="75" spans="1:8" ht="16.2">
      <c r="A75" s="730" t="s">
        <v>436</v>
      </c>
      <c r="B75" s="730"/>
      <c r="C75" s="730"/>
      <c r="D75" s="730"/>
      <c r="E75" s="730"/>
      <c r="F75" s="730"/>
      <c r="G75" s="730"/>
      <c r="H75" s="730"/>
    </row>
    <row r="76" spans="1:8">
      <c r="A76" s="206" t="s">
        <v>390</v>
      </c>
    </row>
    <row r="78" spans="1:8">
      <c r="A78" s="766" t="s">
        <v>391</v>
      </c>
      <c r="B78" s="766"/>
      <c r="C78" s="766"/>
      <c r="D78" s="766"/>
      <c r="E78" s="766"/>
      <c r="F78" s="766"/>
      <c r="G78" s="766"/>
      <c r="H78" s="766"/>
    </row>
    <row r="79" spans="1:8">
      <c r="A79" s="766"/>
      <c r="B79" s="766"/>
      <c r="C79" s="766"/>
      <c r="D79" s="766"/>
      <c r="E79" s="766"/>
      <c r="F79" s="766"/>
      <c r="G79" s="766"/>
      <c r="H79" s="766"/>
    </row>
    <row r="80" spans="1:8">
      <c r="A80" s="766"/>
      <c r="B80" s="766"/>
      <c r="C80" s="766"/>
      <c r="D80" s="766"/>
      <c r="E80" s="766"/>
      <c r="F80" s="766"/>
      <c r="G80" s="766"/>
      <c r="H80" s="766"/>
    </row>
  </sheetData>
  <mergeCells count="77">
    <mergeCell ref="A12:H12"/>
    <mergeCell ref="A2:H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34:F34"/>
    <mergeCell ref="A35:A36"/>
    <mergeCell ref="B35:H35"/>
    <mergeCell ref="B36:H36"/>
    <mergeCell ref="A37:C37"/>
    <mergeCell ref="D37:H37"/>
    <mergeCell ref="A38:C38"/>
    <mergeCell ref="D38:H38"/>
    <mergeCell ref="A39:F39"/>
    <mergeCell ref="A40:A45"/>
    <mergeCell ref="B40:H40"/>
    <mergeCell ref="B41:H41"/>
    <mergeCell ref="B42:H42"/>
    <mergeCell ref="B43:H43"/>
    <mergeCell ref="B44:H44"/>
    <mergeCell ref="B45:H45"/>
    <mergeCell ref="A59:F59"/>
    <mergeCell ref="A46:C46"/>
    <mergeCell ref="D46:H46"/>
    <mergeCell ref="A47:C47"/>
    <mergeCell ref="D47:H47"/>
    <mergeCell ref="A50:B52"/>
    <mergeCell ref="C50:H50"/>
    <mergeCell ref="C51:H51"/>
    <mergeCell ref="C52:H52"/>
    <mergeCell ref="A53:B55"/>
    <mergeCell ref="C53:H53"/>
    <mergeCell ref="C54:H54"/>
    <mergeCell ref="C55:H55"/>
    <mergeCell ref="A58:F58"/>
    <mergeCell ref="A78:H80"/>
    <mergeCell ref="A61:F61"/>
    <mergeCell ref="A62:D62"/>
    <mergeCell ref="B63:D63"/>
    <mergeCell ref="B64:D64"/>
    <mergeCell ref="B65:D65"/>
    <mergeCell ref="B66:D66"/>
    <mergeCell ref="B67:D67"/>
    <mergeCell ref="B68:D68"/>
    <mergeCell ref="A69:D69"/>
    <mergeCell ref="A70:D70"/>
    <mergeCell ref="A75:H75"/>
  </mergeCells>
  <pageMargins left="0.25" right="0.25" top="0.75" bottom="0.75" header="0.3" footer="0.3"/>
  <pageSetup paperSize="9" orientation="portrait" r:id="rId1"/>
  <rowBreaks count="1" manualBreakCount="1">
    <brk id="32"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Normal="100" zoomScaleSheetLayoutView="136"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9" width="2.88671875" style="206" customWidth="1"/>
    <col min="10" max="16384" width="8.88671875" style="206"/>
  </cols>
  <sheetData>
    <row r="1" spans="1:9" ht="10.35" customHeight="1"/>
    <row r="2" spans="1:9" s="334" customFormat="1">
      <c r="A2" s="731" t="s">
        <v>326</v>
      </c>
      <c r="B2" s="731"/>
      <c r="C2" s="731"/>
      <c r="D2" s="731"/>
      <c r="E2" s="731"/>
      <c r="F2" s="731"/>
      <c r="G2" s="731"/>
      <c r="H2" s="731"/>
      <c r="I2" s="731"/>
    </row>
    <row r="3" spans="1:9" ht="10.35" customHeight="1"/>
    <row r="4" spans="1:9" ht="15" customHeight="1">
      <c r="A4" s="334" t="s">
        <v>327</v>
      </c>
    </row>
    <row r="5" spans="1:9" ht="17.850000000000001" customHeight="1">
      <c r="A5" s="732" t="s">
        <v>106</v>
      </c>
      <c r="B5" s="732"/>
      <c r="C5" s="732"/>
      <c r="D5" s="732"/>
      <c r="E5" s="732"/>
      <c r="F5" s="732"/>
      <c r="G5" s="732"/>
      <c r="H5" s="732"/>
    </row>
    <row r="6" spans="1:9" ht="20.100000000000001" customHeight="1">
      <c r="A6" s="780" t="s">
        <v>10</v>
      </c>
      <c r="B6" s="781"/>
      <c r="C6" s="781"/>
      <c r="D6" s="781">
        <v>4</v>
      </c>
      <c r="E6" s="781"/>
      <c r="F6" s="781"/>
      <c r="G6" s="781"/>
      <c r="H6" s="782"/>
      <c r="I6" s="502"/>
    </row>
    <row r="7" spans="1:9" ht="20.100000000000001" customHeight="1">
      <c r="A7" s="780" t="s">
        <v>9</v>
      </c>
      <c r="B7" s="781"/>
      <c r="C7" s="781"/>
      <c r="D7" s="783" t="s">
        <v>1665</v>
      </c>
      <c r="E7" s="783"/>
      <c r="F7" s="783"/>
      <c r="G7" s="783"/>
      <c r="H7" s="784"/>
      <c r="I7" s="502"/>
    </row>
    <row r="8" spans="1:9" ht="20.100000000000001" customHeight="1">
      <c r="A8" s="780" t="s">
        <v>13</v>
      </c>
      <c r="B8" s="781"/>
      <c r="C8" s="781"/>
      <c r="D8" s="785" t="s">
        <v>329</v>
      </c>
      <c r="E8" s="785"/>
      <c r="F8" s="785"/>
      <c r="G8" s="785"/>
      <c r="H8" s="786"/>
      <c r="I8" s="502"/>
    </row>
    <row r="9" spans="1:9" ht="20.100000000000001" customHeight="1">
      <c r="A9" s="780" t="s">
        <v>330</v>
      </c>
      <c r="B9" s="781"/>
      <c r="C9" s="781"/>
      <c r="D9" s="785" t="s">
        <v>2294</v>
      </c>
      <c r="E9" s="785"/>
      <c r="F9" s="785"/>
      <c r="G9" s="785"/>
      <c r="H9" s="786"/>
      <c r="I9" s="502"/>
    </row>
    <row r="10" spans="1:9" ht="10.35" customHeight="1">
      <c r="A10" s="502"/>
      <c r="B10" s="502"/>
      <c r="C10" s="502"/>
      <c r="D10" s="502"/>
      <c r="E10" s="502"/>
      <c r="F10" s="502"/>
      <c r="G10" s="502"/>
      <c r="H10" s="502"/>
      <c r="I10" s="502"/>
    </row>
    <row r="11" spans="1:9" ht="15" customHeight="1">
      <c r="A11" s="787" t="s">
        <v>138</v>
      </c>
      <c r="B11" s="787"/>
      <c r="C11" s="787"/>
      <c r="D11" s="787"/>
      <c r="E11" s="787"/>
      <c r="F11" s="787"/>
      <c r="G11" s="787"/>
      <c r="H11" s="787"/>
      <c r="I11" s="502"/>
    </row>
    <row r="12" spans="1:9" ht="17.850000000000001" customHeight="1">
      <c r="A12" s="779" t="s">
        <v>2916</v>
      </c>
      <c r="B12" s="779"/>
      <c r="C12" s="779"/>
      <c r="D12" s="779"/>
      <c r="E12" s="779"/>
      <c r="F12" s="779"/>
      <c r="G12" s="779"/>
      <c r="H12" s="779"/>
      <c r="I12" s="502"/>
    </row>
    <row r="13" spans="1:9" ht="17.850000000000001" customHeight="1">
      <c r="A13" s="780" t="s">
        <v>277</v>
      </c>
      <c r="B13" s="781"/>
      <c r="C13" s="781"/>
      <c r="D13" s="781"/>
      <c r="E13" s="781" t="s">
        <v>139</v>
      </c>
      <c r="F13" s="781"/>
      <c r="G13" s="781"/>
      <c r="H13" s="782"/>
      <c r="I13" s="502"/>
    </row>
    <row r="14" spans="1:9" ht="17.850000000000001" customHeight="1">
      <c r="A14" s="780" t="s">
        <v>332</v>
      </c>
      <c r="B14" s="781"/>
      <c r="C14" s="781"/>
      <c r="D14" s="781"/>
      <c r="E14" s="781" t="s">
        <v>333</v>
      </c>
      <c r="F14" s="781"/>
      <c r="G14" s="781"/>
      <c r="H14" s="782"/>
      <c r="I14" s="502"/>
    </row>
    <row r="15" spans="1:9" ht="17.850000000000001" customHeight="1">
      <c r="A15" s="780" t="s">
        <v>334</v>
      </c>
      <c r="B15" s="781"/>
      <c r="C15" s="781"/>
      <c r="D15" s="781"/>
      <c r="E15" s="788" t="s">
        <v>1989</v>
      </c>
      <c r="F15" s="788"/>
      <c r="G15" s="788"/>
      <c r="H15" s="789"/>
      <c r="I15" s="502"/>
    </row>
    <row r="16" spans="1:9" ht="17.850000000000001" customHeight="1">
      <c r="A16" s="780" t="s">
        <v>282</v>
      </c>
      <c r="B16" s="781"/>
      <c r="C16" s="781"/>
      <c r="D16" s="781"/>
      <c r="E16" s="781" t="s">
        <v>283</v>
      </c>
      <c r="F16" s="781"/>
      <c r="G16" s="781"/>
      <c r="H16" s="782"/>
      <c r="I16" s="502"/>
    </row>
    <row r="17" spans="1:9" ht="10.35" customHeight="1">
      <c r="A17" s="502"/>
      <c r="B17" s="502"/>
      <c r="C17" s="502"/>
      <c r="D17" s="502"/>
      <c r="E17" s="502"/>
      <c r="F17" s="502"/>
      <c r="G17" s="502"/>
      <c r="H17" s="502"/>
      <c r="I17" s="502"/>
    </row>
    <row r="18" spans="1:9" ht="15" customHeight="1">
      <c r="A18" s="787" t="s">
        <v>336</v>
      </c>
      <c r="B18" s="787"/>
      <c r="C18" s="787"/>
      <c r="D18" s="787"/>
      <c r="E18" s="787"/>
      <c r="F18" s="787"/>
      <c r="G18" s="787"/>
      <c r="H18" s="787"/>
      <c r="I18" s="502"/>
    </row>
    <row r="19" spans="1:9" ht="31.35" customHeight="1">
      <c r="A19" s="790" t="s">
        <v>337</v>
      </c>
      <c r="B19" s="790"/>
      <c r="C19" s="791" t="s">
        <v>554</v>
      </c>
      <c r="D19" s="791"/>
      <c r="E19" s="791"/>
      <c r="F19" s="791"/>
      <c r="G19" s="791"/>
      <c r="H19" s="792"/>
      <c r="I19" s="502"/>
    </row>
    <row r="20" spans="1:9" ht="10.35" customHeight="1">
      <c r="A20" s="502"/>
      <c r="B20" s="502"/>
      <c r="C20" s="502"/>
      <c r="D20" s="502"/>
      <c r="E20" s="502"/>
      <c r="F20" s="502"/>
      <c r="G20" s="502"/>
      <c r="H20" s="502"/>
      <c r="I20" s="502"/>
    </row>
    <row r="21" spans="1:9" ht="15" customHeight="1">
      <c r="A21" s="793" t="s">
        <v>339</v>
      </c>
      <c r="B21" s="793"/>
      <c r="C21" s="793"/>
      <c r="D21" s="793"/>
      <c r="E21" s="502"/>
      <c r="F21" s="502"/>
      <c r="G21" s="502"/>
      <c r="H21" s="502"/>
      <c r="I21" s="502"/>
    </row>
    <row r="22" spans="1:9">
      <c r="A22" s="751" t="s">
        <v>141</v>
      </c>
      <c r="B22" s="794" t="s">
        <v>142</v>
      </c>
      <c r="C22" s="794"/>
      <c r="D22" s="794"/>
      <c r="E22" s="794"/>
      <c r="F22" s="794"/>
      <c r="G22" s="794" t="s">
        <v>340</v>
      </c>
      <c r="H22" s="752"/>
      <c r="I22" s="502"/>
    </row>
    <row r="23" spans="1:9" ht="31.5" customHeight="1">
      <c r="A23" s="751"/>
      <c r="B23" s="794"/>
      <c r="C23" s="794"/>
      <c r="D23" s="794"/>
      <c r="E23" s="794"/>
      <c r="F23" s="794"/>
      <c r="G23" s="468" t="s">
        <v>341</v>
      </c>
      <c r="H23" s="469" t="s">
        <v>145</v>
      </c>
      <c r="I23" s="502"/>
    </row>
    <row r="24" spans="1:9" ht="17.25" customHeight="1">
      <c r="A24" s="751" t="s">
        <v>146</v>
      </c>
      <c r="B24" s="794"/>
      <c r="C24" s="794"/>
      <c r="D24" s="794"/>
      <c r="E24" s="794"/>
      <c r="F24" s="794"/>
      <c r="G24" s="794"/>
      <c r="H24" s="752"/>
      <c r="I24" s="502"/>
    </row>
    <row r="25" spans="1:9" ht="48.75" customHeight="1">
      <c r="A25" s="467" t="s">
        <v>2295</v>
      </c>
      <c r="B25" s="791" t="s">
        <v>2296</v>
      </c>
      <c r="C25" s="791"/>
      <c r="D25" s="791"/>
      <c r="E25" s="791"/>
      <c r="F25" s="791"/>
      <c r="G25" s="468" t="s">
        <v>159</v>
      </c>
      <c r="H25" s="250" t="s">
        <v>154</v>
      </c>
      <c r="I25" s="502"/>
    </row>
    <row r="26" spans="1:9" ht="39.75" customHeight="1">
      <c r="A26" s="467" t="s">
        <v>2297</v>
      </c>
      <c r="B26" s="791" t="s">
        <v>2298</v>
      </c>
      <c r="C26" s="791"/>
      <c r="D26" s="791"/>
      <c r="E26" s="791"/>
      <c r="F26" s="791"/>
      <c r="G26" s="468" t="s">
        <v>161</v>
      </c>
      <c r="H26" s="250" t="s">
        <v>154</v>
      </c>
      <c r="I26" s="502"/>
    </row>
    <row r="27" spans="1:9" ht="17.850000000000001" customHeight="1">
      <c r="A27" s="751" t="s">
        <v>255</v>
      </c>
      <c r="B27" s="794"/>
      <c r="C27" s="794"/>
      <c r="D27" s="794"/>
      <c r="E27" s="794"/>
      <c r="F27" s="794"/>
      <c r="G27" s="794"/>
      <c r="H27" s="752"/>
      <c r="I27" s="502"/>
    </row>
    <row r="28" spans="1:9" ht="54.75" customHeight="1">
      <c r="A28" s="467" t="s">
        <v>2299</v>
      </c>
      <c r="B28" s="791" t="s">
        <v>2300</v>
      </c>
      <c r="C28" s="791"/>
      <c r="D28" s="791"/>
      <c r="E28" s="791"/>
      <c r="F28" s="791"/>
      <c r="G28" s="468" t="s">
        <v>187</v>
      </c>
      <c r="H28" s="250" t="s">
        <v>150</v>
      </c>
      <c r="I28" s="502"/>
    </row>
    <row r="29" spans="1:9" ht="60" customHeight="1">
      <c r="A29" s="467" t="s">
        <v>2301</v>
      </c>
      <c r="B29" s="791" t="s">
        <v>2302</v>
      </c>
      <c r="C29" s="791"/>
      <c r="D29" s="791"/>
      <c r="E29" s="791"/>
      <c r="F29" s="791"/>
      <c r="G29" s="468" t="s">
        <v>221</v>
      </c>
      <c r="H29" s="250" t="s">
        <v>150</v>
      </c>
      <c r="I29" s="502"/>
    </row>
    <row r="30" spans="1:9" ht="17.850000000000001" customHeight="1">
      <c r="A30" s="751" t="s">
        <v>352</v>
      </c>
      <c r="B30" s="794"/>
      <c r="C30" s="794"/>
      <c r="D30" s="794"/>
      <c r="E30" s="794"/>
      <c r="F30" s="794"/>
      <c r="G30" s="794"/>
      <c r="H30" s="752"/>
      <c r="I30" s="502"/>
    </row>
    <row r="31" spans="1:9" ht="87" customHeight="1">
      <c r="A31" s="467" t="s">
        <v>2303</v>
      </c>
      <c r="B31" s="791" t="s">
        <v>2304</v>
      </c>
      <c r="C31" s="791"/>
      <c r="D31" s="791"/>
      <c r="E31" s="791"/>
      <c r="F31" s="791"/>
      <c r="G31" s="468" t="s">
        <v>2305</v>
      </c>
      <c r="H31" s="250" t="s">
        <v>150</v>
      </c>
      <c r="I31" s="502"/>
    </row>
    <row r="32" spans="1:9" ht="10.35" customHeight="1">
      <c r="A32" s="502"/>
      <c r="B32" s="502"/>
      <c r="C32" s="502"/>
      <c r="D32" s="502"/>
      <c r="E32" s="502"/>
      <c r="F32" s="502"/>
      <c r="G32" s="502"/>
      <c r="H32" s="502"/>
      <c r="I32" s="502"/>
    </row>
    <row r="33" spans="1:9" ht="15" customHeight="1">
      <c r="A33" s="494" t="s">
        <v>355</v>
      </c>
      <c r="B33" s="502"/>
      <c r="C33" s="502"/>
      <c r="D33" s="502"/>
      <c r="E33" s="502"/>
      <c r="F33" s="502"/>
      <c r="G33" s="502"/>
      <c r="H33" s="502"/>
      <c r="I33" s="502"/>
    </row>
    <row r="34" spans="1:9" s="334" customFormat="1" ht="17.850000000000001" customHeight="1">
      <c r="A34" s="795" t="s">
        <v>356</v>
      </c>
      <c r="B34" s="795"/>
      <c r="C34" s="795"/>
      <c r="D34" s="795"/>
      <c r="E34" s="795"/>
      <c r="F34" s="795"/>
      <c r="G34" s="242">
        <v>20</v>
      </c>
      <c r="H34" s="464" t="s">
        <v>357</v>
      </c>
      <c r="I34" s="494"/>
    </row>
    <row r="35" spans="1:9" ht="20.100000000000001" customHeight="1">
      <c r="A35" s="796" t="s">
        <v>358</v>
      </c>
      <c r="B35" s="781" t="s">
        <v>2306</v>
      </c>
      <c r="C35" s="781"/>
      <c r="D35" s="781"/>
      <c r="E35" s="781"/>
      <c r="F35" s="781"/>
      <c r="G35" s="781"/>
      <c r="H35" s="782"/>
      <c r="I35" s="502"/>
    </row>
    <row r="36" spans="1:9" ht="20.100000000000001" customHeight="1">
      <c r="A36" s="754"/>
      <c r="B36" s="791" t="s">
        <v>2307</v>
      </c>
      <c r="C36" s="791"/>
      <c r="D36" s="791"/>
      <c r="E36" s="791"/>
      <c r="F36" s="791"/>
      <c r="G36" s="791"/>
      <c r="H36" s="792"/>
      <c r="I36" s="502"/>
    </row>
    <row r="37" spans="1:9" ht="20.100000000000001" customHeight="1">
      <c r="A37" s="754"/>
      <c r="B37" s="791" t="s">
        <v>2308</v>
      </c>
      <c r="C37" s="791"/>
      <c r="D37" s="791"/>
      <c r="E37" s="791"/>
      <c r="F37" s="791"/>
      <c r="G37" s="791"/>
      <c r="H37" s="792"/>
      <c r="I37" s="502"/>
    </row>
    <row r="38" spans="1:9" ht="20.100000000000001" customHeight="1">
      <c r="A38" s="754"/>
      <c r="B38" s="791" t="s">
        <v>2309</v>
      </c>
      <c r="C38" s="791"/>
      <c r="D38" s="791"/>
      <c r="E38" s="791"/>
      <c r="F38" s="791"/>
      <c r="G38" s="791"/>
      <c r="H38" s="792"/>
      <c r="I38" s="502"/>
    </row>
    <row r="39" spans="1:9" ht="20.100000000000001" customHeight="1">
      <c r="A39" s="754"/>
      <c r="B39" s="791" t="s">
        <v>2310</v>
      </c>
      <c r="C39" s="791"/>
      <c r="D39" s="791"/>
      <c r="E39" s="791"/>
      <c r="F39" s="791"/>
      <c r="G39" s="791"/>
      <c r="H39" s="792"/>
      <c r="I39" s="502"/>
    </row>
    <row r="40" spans="1:9" ht="20.100000000000001" customHeight="1">
      <c r="A40" s="754"/>
      <c r="B40" s="792" t="s">
        <v>2311</v>
      </c>
      <c r="C40" s="790"/>
      <c r="D40" s="790"/>
      <c r="E40" s="790"/>
      <c r="F40" s="790"/>
      <c r="G40" s="790"/>
      <c r="H40" s="790"/>
      <c r="I40" s="502"/>
    </row>
    <row r="41" spans="1:9" ht="20.100000000000001" customHeight="1">
      <c r="A41" s="754"/>
      <c r="B41" s="792" t="s">
        <v>2312</v>
      </c>
      <c r="C41" s="790"/>
      <c r="D41" s="790"/>
      <c r="E41" s="790"/>
      <c r="F41" s="790"/>
      <c r="G41" s="790"/>
      <c r="H41" s="790"/>
      <c r="I41" s="502"/>
    </row>
    <row r="42" spans="1:9" ht="35.4" customHeight="1">
      <c r="A42" s="754"/>
      <c r="B42" s="791" t="s">
        <v>2313</v>
      </c>
      <c r="C42" s="791"/>
      <c r="D42" s="791"/>
      <c r="E42" s="791"/>
      <c r="F42" s="791"/>
      <c r="G42" s="791"/>
      <c r="H42" s="792"/>
      <c r="I42" s="502"/>
    </row>
    <row r="43" spans="1:9" ht="20.100000000000001" customHeight="1">
      <c r="A43" s="754"/>
      <c r="B43" s="792" t="s">
        <v>2314</v>
      </c>
      <c r="C43" s="790"/>
      <c r="D43" s="790"/>
      <c r="E43" s="790"/>
      <c r="F43" s="790"/>
      <c r="G43" s="790"/>
      <c r="H43" s="790"/>
      <c r="I43" s="502"/>
    </row>
    <row r="44" spans="1:9" ht="20.100000000000001" customHeight="1">
      <c r="A44" s="754"/>
      <c r="B44" s="792" t="s">
        <v>2315</v>
      </c>
      <c r="C44" s="790"/>
      <c r="D44" s="790"/>
      <c r="E44" s="790"/>
      <c r="F44" s="790"/>
      <c r="G44" s="790"/>
      <c r="H44" s="790"/>
      <c r="I44" s="502"/>
    </row>
    <row r="45" spans="1:9" ht="20.100000000000001" customHeight="1">
      <c r="A45" s="754"/>
      <c r="B45" s="792" t="s">
        <v>2316</v>
      </c>
      <c r="C45" s="790"/>
      <c r="D45" s="790"/>
      <c r="E45" s="790"/>
      <c r="F45" s="790"/>
      <c r="G45" s="790"/>
      <c r="H45" s="790"/>
      <c r="I45" s="502"/>
    </row>
    <row r="46" spans="1:9" ht="20.100000000000001" customHeight="1">
      <c r="A46" s="755"/>
      <c r="B46" s="791" t="s">
        <v>2317</v>
      </c>
      <c r="C46" s="791"/>
      <c r="D46" s="791"/>
      <c r="E46" s="791"/>
      <c r="F46" s="791"/>
      <c r="G46" s="791"/>
      <c r="H46" s="792"/>
      <c r="I46" s="502"/>
    </row>
    <row r="47" spans="1:9" ht="23.4" customHeight="1">
      <c r="A47" s="797" t="s">
        <v>366</v>
      </c>
      <c r="B47" s="785"/>
      <c r="C47" s="785"/>
      <c r="D47" s="785" t="s">
        <v>2318</v>
      </c>
      <c r="E47" s="785"/>
      <c r="F47" s="785"/>
      <c r="G47" s="785"/>
      <c r="H47" s="786"/>
      <c r="I47" s="502"/>
    </row>
    <row r="48" spans="1:9" ht="41.1" customHeight="1">
      <c r="A48" s="798" t="s">
        <v>367</v>
      </c>
      <c r="B48" s="783"/>
      <c r="C48" s="783"/>
      <c r="D48" s="783" t="s">
        <v>2319</v>
      </c>
      <c r="E48" s="783"/>
      <c r="F48" s="783"/>
      <c r="G48" s="783"/>
      <c r="H48" s="783"/>
      <c r="I48" s="763"/>
    </row>
    <row r="49" spans="1:9" s="334" customFormat="1" ht="17.850000000000001" customHeight="1">
      <c r="A49" s="795" t="s">
        <v>613</v>
      </c>
      <c r="B49" s="795"/>
      <c r="C49" s="795"/>
      <c r="D49" s="795"/>
      <c r="E49" s="795"/>
      <c r="F49" s="795"/>
      <c r="G49" s="242">
        <v>25</v>
      </c>
      <c r="H49" s="464" t="s">
        <v>357</v>
      </c>
      <c r="I49" s="494"/>
    </row>
    <row r="50" spans="1:9" ht="20.100000000000001" customHeight="1">
      <c r="A50" s="796" t="s">
        <v>358</v>
      </c>
      <c r="B50" s="781" t="s">
        <v>2320</v>
      </c>
      <c r="C50" s="781"/>
      <c r="D50" s="781"/>
      <c r="E50" s="781"/>
      <c r="F50" s="781"/>
      <c r="G50" s="781"/>
      <c r="H50" s="782"/>
      <c r="I50" s="502"/>
    </row>
    <row r="51" spans="1:9" ht="20.100000000000001" customHeight="1">
      <c r="A51" s="754"/>
      <c r="B51" s="781" t="s">
        <v>2321</v>
      </c>
      <c r="C51" s="781"/>
      <c r="D51" s="781"/>
      <c r="E51" s="781"/>
      <c r="F51" s="781"/>
      <c r="G51" s="781"/>
      <c r="H51" s="782"/>
      <c r="I51" s="502"/>
    </row>
    <row r="52" spans="1:9" ht="20.100000000000001" customHeight="1">
      <c r="A52" s="754"/>
      <c r="B52" s="781" t="s">
        <v>2322</v>
      </c>
      <c r="C52" s="781"/>
      <c r="D52" s="781"/>
      <c r="E52" s="781"/>
      <c r="F52" s="781"/>
      <c r="G52" s="781"/>
      <c r="H52" s="782"/>
      <c r="I52" s="502"/>
    </row>
    <row r="53" spans="1:9" ht="20.100000000000001" customHeight="1">
      <c r="A53" s="754"/>
      <c r="B53" s="781" t="s">
        <v>2323</v>
      </c>
      <c r="C53" s="781"/>
      <c r="D53" s="781"/>
      <c r="E53" s="781"/>
      <c r="F53" s="781"/>
      <c r="G53" s="781"/>
      <c r="H53" s="782"/>
      <c r="I53" s="502"/>
    </row>
    <row r="54" spans="1:9" ht="20.100000000000001" customHeight="1">
      <c r="A54" s="754"/>
      <c r="B54" s="782" t="s">
        <v>2324</v>
      </c>
      <c r="C54" s="807"/>
      <c r="D54" s="807"/>
      <c r="E54" s="807"/>
      <c r="F54" s="807"/>
      <c r="G54" s="807"/>
      <c r="H54" s="807"/>
      <c r="I54" s="502"/>
    </row>
    <row r="55" spans="1:9" ht="20.100000000000001" customHeight="1">
      <c r="A55" s="754"/>
      <c r="B55" s="782" t="s">
        <v>2325</v>
      </c>
      <c r="C55" s="807"/>
      <c r="D55" s="807"/>
      <c r="E55" s="807"/>
      <c r="F55" s="807"/>
      <c r="G55" s="807"/>
      <c r="H55" s="807"/>
      <c r="I55" s="502"/>
    </row>
    <row r="56" spans="1:9" ht="33" customHeight="1">
      <c r="A56" s="755"/>
      <c r="B56" s="869" t="s">
        <v>2326</v>
      </c>
      <c r="C56" s="869"/>
      <c r="D56" s="869"/>
      <c r="E56" s="869"/>
      <c r="F56" s="869"/>
      <c r="G56" s="869"/>
      <c r="H56" s="772"/>
      <c r="I56" s="502"/>
    </row>
    <row r="57" spans="1:9" ht="22.5" customHeight="1">
      <c r="A57" s="797" t="s">
        <v>366</v>
      </c>
      <c r="B57" s="785"/>
      <c r="C57" s="785"/>
      <c r="D57" s="785" t="s">
        <v>2327</v>
      </c>
      <c r="E57" s="785"/>
      <c r="F57" s="785"/>
      <c r="G57" s="785"/>
      <c r="H57" s="786"/>
      <c r="I57" s="502"/>
    </row>
    <row r="58" spans="1:9" ht="36.9" customHeight="1">
      <c r="A58" s="798" t="s">
        <v>367</v>
      </c>
      <c r="B58" s="783"/>
      <c r="C58" s="783"/>
      <c r="D58" s="783" t="s">
        <v>2333</v>
      </c>
      <c r="E58" s="783"/>
      <c r="F58" s="783"/>
      <c r="G58" s="783"/>
      <c r="H58" s="783"/>
      <c r="I58" s="763"/>
    </row>
    <row r="59" spans="1:9" ht="10.35" customHeight="1">
      <c r="A59" s="502"/>
      <c r="B59" s="502"/>
      <c r="C59" s="502"/>
      <c r="D59" s="502"/>
      <c r="E59" s="502"/>
      <c r="F59" s="502"/>
      <c r="G59" s="502"/>
      <c r="H59" s="502"/>
      <c r="I59" s="502"/>
    </row>
    <row r="60" spans="1:9" ht="15" customHeight="1">
      <c r="A60" s="494" t="s">
        <v>369</v>
      </c>
      <c r="B60" s="502"/>
      <c r="C60" s="502"/>
      <c r="D60" s="502"/>
      <c r="E60" s="502"/>
      <c r="F60" s="502"/>
      <c r="G60" s="502"/>
      <c r="H60" s="502"/>
      <c r="I60" s="502"/>
    </row>
    <row r="61" spans="1:9" ht="35.25" customHeight="1">
      <c r="A61" s="807" t="s">
        <v>370</v>
      </c>
      <c r="B61" s="780"/>
      <c r="C61" s="784" t="s">
        <v>2328</v>
      </c>
      <c r="D61" s="801"/>
      <c r="E61" s="801"/>
      <c r="F61" s="801"/>
      <c r="G61" s="801"/>
      <c r="H61" s="801"/>
      <c r="I61" s="502"/>
    </row>
    <row r="62" spans="1:9" ht="35.1" customHeight="1">
      <c r="A62" s="807"/>
      <c r="B62" s="780"/>
      <c r="C62" s="783" t="s">
        <v>2329</v>
      </c>
      <c r="D62" s="783"/>
      <c r="E62" s="783"/>
      <c r="F62" s="783"/>
      <c r="G62" s="783"/>
      <c r="H62" s="784"/>
      <c r="I62" s="502"/>
    </row>
    <row r="63" spans="1:9" ht="96" customHeight="1">
      <c r="A63" s="807"/>
      <c r="B63" s="780"/>
      <c r="C63" s="783" t="s">
        <v>2330</v>
      </c>
      <c r="D63" s="783"/>
      <c r="E63" s="783"/>
      <c r="F63" s="783"/>
      <c r="G63" s="783"/>
      <c r="H63" s="784"/>
      <c r="I63" s="502"/>
    </row>
    <row r="64" spans="1:9" ht="48.6" customHeight="1">
      <c r="A64" s="1150" t="s">
        <v>3042</v>
      </c>
      <c r="B64" s="1095"/>
      <c r="C64" s="783" t="s">
        <v>2331</v>
      </c>
      <c r="D64" s="783"/>
      <c r="E64" s="783"/>
      <c r="F64" s="783"/>
      <c r="G64" s="783"/>
      <c r="H64" s="784"/>
      <c r="I64" s="502"/>
    </row>
    <row r="65" spans="1:9" ht="51" customHeight="1">
      <c r="A65" s="1096"/>
      <c r="B65" s="1097"/>
      <c r="C65" s="783" t="s">
        <v>2332</v>
      </c>
      <c r="D65" s="783"/>
      <c r="E65" s="783"/>
      <c r="F65" s="783"/>
      <c r="G65" s="783"/>
      <c r="H65" s="784"/>
      <c r="I65" s="502"/>
    </row>
    <row r="66" spans="1:9" ht="10.35" customHeight="1">
      <c r="A66" s="502"/>
      <c r="B66" s="502"/>
      <c r="C66" s="502"/>
      <c r="D66" s="502"/>
      <c r="E66" s="502"/>
      <c r="F66" s="502"/>
      <c r="G66" s="502"/>
      <c r="H66" s="502"/>
      <c r="I66" s="502"/>
    </row>
    <row r="67" spans="1:9" ht="15" customHeight="1">
      <c r="A67" s="494" t="s">
        <v>375</v>
      </c>
      <c r="B67" s="494"/>
      <c r="C67" s="494"/>
      <c r="D67" s="494"/>
      <c r="E67" s="494"/>
      <c r="F67" s="494"/>
      <c r="G67" s="502"/>
      <c r="H67" s="502"/>
      <c r="I67" s="502"/>
    </row>
    <row r="68" spans="1:9" ht="16.2">
      <c r="A68" s="807" t="s">
        <v>376</v>
      </c>
      <c r="B68" s="807"/>
      <c r="C68" s="807"/>
      <c r="D68" s="807"/>
      <c r="E68" s="807"/>
      <c r="F68" s="807"/>
      <c r="G68" s="251">
        <v>3</v>
      </c>
      <c r="H68" s="465" t="s">
        <v>435</v>
      </c>
      <c r="I68" s="502"/>
    </row>
    <row r="69" spans="1:9" ht="16.2">
      <c r="A69" s="807" t="s">
        <v>378</v>
      </c>
      <c r="B69" s="807"/>
      <c r="C69" s="807"/>
      <c r="D69" s="807"/>
      <c r="E69" s="807"/>
      <c r="F69" s="807"/>
      <c r="G69" s="251">
        <v>1</v>
      </c>
      <c r="H69" s="465" t="s">
        <v>435</v>
      </c>
      <c r="I69" s="502"/>
    </row>
    <row r="70" spans="1:9">
      <c r="A70" s="463"/>
      <c r="B70" s="463"/>
      <c r="C70" s="463"/>
      <c r="D70" s="463"/>
      <c r="E70" s="463"/>
      <c r="F70" s="463"/>
      <c r="G70" s="253"/>
      <c r="H70" s="465"/>
      <c r="I70" s="502"/>
    </row>
    <row r="71" spans="1:9">
      <c r="A71" s="811" t="s">
        <v>379</v>
      </c>
      <c r="B71" s="811"/>
      <c r="C71" s="811"/>
      <c r="D71" s="811"/>
      <c r="E71" s="811"/>
      <c r="F71" s="811"/>
      <c r="G71" s="480"/>
      <c r="H71" s="253"/>
      <c r="I71" s="502"/>
    </row>
    <row r="72" spans="1:9" ht="17.850000000000001" customHeight="1">
      <c r="A72" s="790" t="s">
        <v>380</v>
      </c>
      <c r="B72" s="790"/>
      <c r="C72" s="790"/>
      <c r="D72" s="790"/>
      <c r="E72" s="465">
        <f>SUM(E73:E78)</f>
        <v>49</v>
      </c>
      <c r="F72" s="465" t="s">
        <v>357</v>
      </c>
      <c r="G72" s="254">
        <f>E72/25</f>
        <v>1.96</v>
      </c>
      <c r="H72" s="465" t="s">
        <v>435</v>
      </c>
      <c r="I72" s="502"/>
    </row>
    <row r="73" spans="1:9" ht="17.850000000000001" customHeight="1">
      <c r="A73" s="502" t="s">
        <v>12</v>
      </c>
      <c r="B73" s="807" t="s">
        <v>14</v>
      </c>
      <c r="C73" s="807"/>
      <c r="D73" s="807"/>
      <c r="E73" s="465">
        <v>20</v>
      </c>
      <c r="F73" s="465" t="s">
        <v>357</v>
      </c>
      <c r="G73" s="40"/>
      <c r="H73" s="471"/>
      <c r="I73" s="502"/>
    </row>
    <row r="74" spans="1:9" ht="17.850000000000001" customHeight="1">
      <c r="A74" s="502"/>
      <c r="B74" s="807" t="s">
        <v>381</v>
      </c>
      <c r="C74" s="807"/>
      <c r="D74" s="807"/>
      <c r="E74" s="465">
        <v>25</v>
      </c>
      <c r="F74" s="465" t="s">
        <v>357</v>
      </c>
      <c r="G74" s="40"/>
      <c r="H74" s="471"/>
      <c r="I74" s="502"/>
    </row>
    <row r="75" spans="1:9" ht="17.850000000000001" customHeight="1">
      <c r="A75" s="502"/>
      <c r="B75" s="807" t="s">
        <v>382</v>
      </c>
      <c r="C75" s="807"/>
      <c r="D75" s="807"/>
      <c r="E75" s="465">
        <v>2</v>
      </c>
      <c r="F75" s="465" t="s">
        <v>357</v>
      </c>
      <c r="G75" s="40"/>
      <c r="H75" s="471"/>
      <c r="I75" s="502"/>
    </row>
    <row r="76" spans="1:9" ht="17.850000000000001" customHeight="1">
      <c r="A76" s="502"/>
      <c r="B76" s="807" t="s">
        <v>383</v>
      </c>
      <c r="C76" s="807"/>
      <c r="D76" s="807"/>
      <c r="E76" s="465">
        <v>0</v>
      </c>
      <c r="F76" s="465" t="s">
        <v>357</v>
      </c>
      <c r="G76" s="40"/>
      <c r="H76" s="471"/>
      <c r="I76" s="502"/>
    </row>
    <row r="77" spans="1:9" ht="17.850000000000001" customHeight="1">
      <c r="A77" s="502"/>
      <c r="B77" s="807" t="s">
        <v>384</v>
      </c>
      <c r="C77" s="807"/>
      <c r="D77" s="807"/>
      <c r="E77" s="465">
        <v>0</v>
      </c>
      <c r="F77" s="465" t="s">
        <v>357</v>
      </c>
      <c r="G77" s="40"/>
      <c r="H77" s="471"/>
      <c r="I77" s="502"/>
    </row>
    <row r="78" spans="1:9" ht="17.850000000000001" customHeight="1">
      <c r="A78" s="502"/>
      <c r="B78" s="807" t="s">
        <v>385</v>
      </c>
      <c r="C78" s="807"/>
      <c r="D78" s="807"/>
      <c r="E78" s="465">
        <v>2</v>
      </c>
      <c r="F78" s="465" t="s">
        <v>357</v>
      </c>
      <c r="G78" s="40"/>
      <c r="H78" s="471"/>
      <c r="I78" s="502"/>
    </row>
    <row r="79" spans="1:9" ht="31.35" customHeight="1">
      <c r="A79" s="790" t="s">
        <v>386</v>
      </c>
      <c r="B79" s="790"/>
      <c r="C79" s="790"/>
      <c r="D79" s="790"/>
      <c r="E79" s="465">
        <v>0</v>
      </c>
      <c r="F79" s="465" t="s">
        <v>357</v>
      </c>
      <c r="G79" s="254">
        <v>0</v>
      </c>
      <c r="H79" s="465" t="s">
        <v>435</v>
      </c>
      <c r="I79" s="502"/>
    </row>
    <row r="80" spans="1:9" ht="17.850000000000001" customHeight="1">
      <c r="A80" s="807" t="s">
        <v>387</v>
      </c>
      <c r="B80" s="807"/>
      <c r="C80" s="807"/>
      <c r="D80" s="807"/>
      <c r="E80" s="465">
        <f>G80*25</f>
        <v>51</v>
      </c>
      <c r="F80" s="465" t="s">
        <v>357</v>
      </c>
      <c r="G80" s="254">
        <f>D6-G79-G72</f>
        <v>2.04</v>
      </c>
      <c r="H80" s="465" t="s">
        <v>435</v>
      </c>
      <c r="I80" s="502"/>
    </row>
    <row r="81" spans="1:9" ht="10.35" customHeight="1"/>
    <row r="84" spans="1:9">
      <c r="A84" s="206" t="s">
        <v>388</v>
      </c>
    </row>
    <row r="85" spans="1:9" ht="16.2">
      <c r="A85" s="730" t="s">
        <v>436</v>
      </c>
      <c r="B85" s="730"/>
      <c r="C85" s="730"/>
      <c r="D85" s="730"/>
      <c r="E85" s="730"/>
      <c r="F85" s="730"/>
      <c r="G85" s="730"/>
      <c r="H85" s="730"/>
      <c r="I85" s="730"/>
    </row>
    <row r="86" spans="1:9">
      <c r="A86" s="206" t="s">
        <v>390</v>
      </c>
    </row>
    <row r="88" spans="1:9">
      <c r="A88" s="766" t="s">
        <v>391</v>
      </c>
      <c r="B88" s="766"/>
      <c r="C88" s="766"/>
      <c r="D88" s="766"/>
      <c r="E88" s="766"/>
      <c r="F88" s="766"/>
      <c r="G88" s="766"/>
      <c r="H88" s="766"/>
      <c r="I88" s="766"/>
    </row>
    <row r="89" spans="1:9">
      <c r="A89" s="766"/>
      <c r="B89" s="766"/>
      <c r="C89" s="766"/>
      <c r="D89" s="766"/>
      <c r="E89" s="766"/>
      <c r="F89" s="766"/>
      <c r="G89" s="766"/>
      <c r="H89" s="766"/>
      <c r="I89" s="766"/>
    </row>
    <row r="90" spans="1:9">
      <c r="A90" s="766"/>
      <c r="B90" s="766"/>
      <c r="C90" s="766"/>
      <c r="D90" s="766"/>
      <c r="E90" s="766"/>
      <c r="F90" s="766"/>
      <c r="G90" s="766"/>
      <c r="H90" s="766"/>
      <c r="I90" s="766"/>
    </row>
  </sheetData>
  <mergeCells count="87">
    <mergeCell ref="A12:H12"/>
    <mergeCell ref="A2:I2"/>
    <mergeCell ref="A5:H5"/>
    <mergeCell ref="A6:C6"/>
    <mergeCell ref="D6:H6"/>
    <mergeCell ref="A7:C7"/>
    <mergeCell ref="D7:H7"/>
    <mergeCell ref="A8:C8"/>
    <mergeCell ref="D8:H8"/>
    <mergeCell ref="A9:C9"/>
    <mergeCell ref="D9:H9"/>
    <mergeCell ref="A11:H11"/>
    <mergeCell ref="A13:D13"/>
    <mergeCell ref="E13:H13"/>
    <mergeCell ref="A14:D14"/>
    <mergeCell ref="E14:H14"/>
    <mergeCell ref="A15:D15"/>
    <mergeCell ref="E15:H15"/>
    <mergeCell ref="A16:D16"/>
    <mergeCell ref="E16:H16"/>
    <mergeCell ref="A18:H18"/>
    <mergeCell ref="A19:B19"/>
    <mergeCell ref="C19:H19"/>
    <mergeCell ref="B31:F31"/>
    <mergeCell ref="A21:D21"/>
    <mergeCell ref="A22:A23"/>
    <mergeCell ref="B22:F23"/>
    <mergeCell ref="G22:H22"/>
    <mergeCell ref="A24:H24"/>
    <mergeCell ref="B25:F25"/>
    <mergeCell ref="B26:F26"/>
    <mergeCell ref="A27:H27"/>
    <mergeCell ref="B28:F28"/>
    <mergeCell ref="B29:F29"/>
    <mergeCell ref="A30:H30"/>
    <mergeCell ref="A34:F34"/>
    <mergeCell ref="A35:A46"/>
    <mergeCell ref="B35:H35"/>
    <mergeCell ref="B36:H36"/>
    <mergeCell ref="B37:H37"/>
    <mergeCell ref="B38:H38"/>
    <mergeCell ref="B39:H39"/>
    <mergeCell ref="B40:H40"/>
    <mergeCell ref="B41:H41"/>
    <mergeCell ref="B42:H42"/>
    <mergeCell ref="B43:H43"/>
    <mergeCell ref="B44:H44"/>
    <mergeCell ref="B45:H45"/>
    <mergeCell ref="B46:H46"/>
    <mergeCell ref="A47:C47"/>
    <mergeCell ref="D47:H47"/>
    <mergeCell ref="A61:B63"/>
    <mergeCell ref="C61:H61"/>
    <mergeCell ref="C62:H62"/>
    <mergeCell ref="C63:H63"/>
    <mergeCell ref="A48:C48"/>
    <mergeCell ref="D48:I48"/>
    <mergeCell ref="A49:F49"/>
    <mergeCell ref="A50:A56"/>
    <mergeCell ref="B50:H50"/>
    <mergeCell ref="B51:H51"/>
    <mergeCell ref="B52:H52"/>
    <mergeCell ref="B53:H53"/>
    <mergeCell ref="B54:H54"/>
    <mergeCell ref="B55:H55"/>
    <mergeCell ref="B56:H56"/>
    <mergeCell ref="A57:C57"/>
    <mergeCell ref="D57:H57"/>
    <mergeCell ref="A58:C58"/>
    <mergeCell ref="D58:I58"/>
    <mergeCell ref="B77:D77"/>
    <mergeCell ref="A64:B65"/>
    <mergeCell ref="C64:H64"/>
    <mergeCell ref="C65:H65"/>
    <mergeCell ref="A68:F68"/>
    <mergeCell ref="A69:F69"/>
    <mergeCell ref="A71:F71"/>
    <mergeCell ref="A72:D72"/>
    <mergeCell ref="B73:D73"/>
    <mergeCell ref="B74:D74"/>
    <mergeCell ref="B75:D75"/>
    <mergeCell ref="B76:D76"/>
    <mergeCell ref="B78:D78"/>
    <mergeCell ref="A79:D79"/>
    <mergeCell ref="A80:D80"/>
    <mergeCell ref="A85:I85"/>
    <mergeCell ref="A88:I90"/>
  </mergeCells>
  <pageMargins left="0.25" right="0.25"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Normal="100" zoomScaleSheetLayoutView="154" workbookViewId="0"/>
  </sheetViews>
  <sheetFormatPr defaultColWidth="9.109375" defaultRowHeight="14.4"/>
  <cols>
    <col min="1" max="7" width="9.109375" style="192"/>
    <col min="8" max="8" width="11.5546875" style="192" customWidth="1"/>
    <col min="9" max="9" width="9.109375" style="192"/>
    <col min="10" max="10" width="10.88671875" style="192" customWidth="1"/>
    <col min="11" max="16384" width="9.109375" style="192"/>
  </cols>
  <sheetData>
    <row r="1" spans="1:9">
      <c r="A1" s="225" t="s">
        <v>327</v>
      </c>
      <c r="B1" s="222"/>
      <c r="C1" s="222"/>
      <c r="D1" s="222"/>
      <c r="E1" s="222"/>
      <c r="F1" s="222"/>
      <c r="G1" s="222"/>
      <c r="H1" s="222"/>
      <c r="I1" s="222"/>
    </row>
    <row r="2" spans="1:9" ht="17.399999999999999" customHeight="1">
      <c r="A2" s="1189" t="s">
        <v>107</v>
      </c>
      <c r="B2" s="1189"/>
      <c r="C2" s="1189"/>
      <c r="D2" s="1189"/>
      <c r="E2" s="1189"/>
      <c r="F2" s="1189"/>
      <c r="G2" s="1189"/>
      <c r="H2" s="1189"/>
      <c r="I2" s="1189"/>
    </row>
    <row r="3" spans="1:9" ht="17.399999999999999" customHeight="1">
      <c r="A3" s="1124" t="s">
        <v>10</v>
      </c>
      <c r="B3" s="1125"/>
      <c r="C3" s="1125"/>
      <c r="D3" s="1125">
        <v>4</v>
      </c>
      <c r="E3" s="1125"/>
      <c r="F3" s="1125"/>
      <c r="G3" s="1125"/>
      <c r="H3" s="1125"/>
      <c r="I3" s="1135"/>
    </row>
    <row r="4" spans="1:9" ht="17.399999999999999" customHeight="1">
      <c r="A4" s="1124" t="s">
        <v>9</v>
      </c>
      <c r="B4" s="1125"/>
      <c r="C4" s="1125"/>
      <c r="D4" s="1135" t="s">
        <v>1665</v>
      </c>
      <c r="E4" s="1135"/>
      <c r="F4" s="1135"/>
      <c r="G4" s="1135"/>
      <c r="H4" s="1135"/>
      <c r="I4" s="1135"/>
    </row>
    <row r="5" spans="1:9" ht="17.399999999999999" customHeight="1">
      <c r="A5" s="1124" t="s">
        <v>13</v>
      </c>
      <c r="B5" s="1125"/>
      <c r="C5" s="1125"/>
      <c r="D5" s="1125" t="s">
        <v>403</v>
      </c>
      <c r="E5" s="1125"/>
      <c r="F5" s="1125"/>
      <c r="G5" s="1125"/>
      <c r="H5" s="1125"/>
      <c r="I5" s="1135"/>
    </row>
    <row r="6" spans="1:9" ht="17.399999999999999" customHeight="1">
      <c r="A6" s="1184" t="s">
        <v>330</v>
      </c>
      <c r="B6" s="1185"/>
      <c r="C6" s="1185"/>
      <c r="D6" s="1186" t="s">
        <v>2334</v>
      </c>
      <c r="E6" s="1186"/>
      <c r="F6" s="1186"/>
      <c r="G6" s="1186"/>
      <c r="H6" s="1186"/>
      <c r="I6" s="1187"/>
    </row>
    <row r="7" spans="1:9">
      <c r="A7" s="223"/>
      <c r="B7" s="223"/>
      <c r="C7" s="223"/>
      <c r="D7" s="223"/>
      <c r="E7" s="223"/>
      <c r="F7" s="223"/>
      <c r="G7" s="223"/>
      <c r="H7" s="223"/>
      <c r="I7" s="223"/>
    </row>
    <row r="8" spans="1:9" ht="17.399999999999999" customHeight="1">
      <c r="A8" s="1126" t="s">
        <v>138</v>
      </c>
      <c r="B8" s="1126"/>
      <c r="C8" s="1126"/>
      <c r="D8" s="1126"/>
      <c r="E8" s="1126"/>
      <c r="F8" s="1126"/>
      <c r="G8" s="1126"/>
      <c r="H8" s="1126"/>
      <c r="I8" s="1126"/>
    </row>
    <row r="9" spans="1:9" ht="17.399999999999999" customHeight="1">
      <c r="A9" s="1188" t="s">
        <v>2916</v>
      </c>
      <c r="B9" s="1188"/>
      <c r="C9" s="1188"/>
      <c r="D9" s="1188"/>
      <c r="E9" s="1188"/>
      <c r="F9" s="1188"/>
      <c r="G9" s="1188"/>
      <c r="H9" s="1188"/>
      <c r="I9" s="1188"/>
    </row>
    <row r="10" spans="1:9" ht="17.399999999999999" customHeight="1">
      <c r="A10" s="1124" t="s">
        <v>277</v>
      </c>
      <c r="B10" s="1125"/>
      <c r="C10" s="1125"/>
      <c r="D10" s="1125"/>
      <c r="E10" s="1125"/>
      <c r="F10" s="1125" t="s">
        <v>139</v>
      </c>
      <c r="G10" s="1125"/>
      <c r="H10" s="1125"/>
      <c r="I10" s="1135"/>
    </row>
    <row r="11" spans="1:9" ht="17.399999999999999" customHeight="1">
      <c r="A11" s="1124" t="s">
        <v>332</v>
      </c>
      <c r="B11" s="1125"/>
      <c r="C11" s="1125"/>
      <c r="D11" s="1125"/>
      <c r="E11" s="1125"/>
      <c r="F11" s="1125" t="s">
        <v>333</v>
      </c>
      <c r="G11" s="1125"/>
      <c r="H11" s="1125"/>
      <c r="I11" s="1135"/>
    </row>
    <row r="12" spans="1:9" ht="17.399999999999999" customHeight="1">
      <c r="A12" s="1124" t="s">
        <v>334</v>
      </c>
      <c r="B12" s="1125"/>
      <c r="C12" s="1125"/>
      <c r="D12" s="1125"/>
      <c r="E12" s="1125"/>
      <c r="F12" s="1125">
        <v>6</v>
      </c>
      <c r="G12" s="1125"/>
      <c r="H12" s="1125"/>
      <c r="I12" s="1135"/>
    </row>
    <row r="13" spans="1:9" ht="17.399999999999999" customHeight="1">
      <c r="A13" s="1124" t="s">
        <v>282</v>
      </c>
      <c r="B13" s="1125"/>
      <c r="C13" s="1125"/>
      <c r="D13" s="1125"/>
      <c r="E13" s="1125"/>
      <c r="F13" s="1125" t="s">
        <v>283</v>
      </c>
      <c r="G13" s="1125"/>
      <c r="H13" s="1125"/>
      <c r="I13" s="1135"/>
    </row>
    <row r="14" spans="1:9">
      <c r="A14" s="223"/>
      <c r="B14" s="223"/>
      <c r="C14" s="223"/>
      <c r="D14" s="223"/>
      <c r="E14" s="223"/>
      <c r="F14" s="223"/>
      <c r="G14" s="223"/>
      <c r="H14" s="223"/>
      <c r="I14" s="223"/>
    </row>
    <row r="15" spans="1:9">
      <c r="A15" s="1126" t="s">
        <v>336</v>
      </c>
      <c r="B15" s="1126"/>
      <c r="C15" s="1126"/>
      <c r="D15" s="1126"/>
      <c r="E15" s="1126"/>
      <c r="F15" s="1126"/>
      <c r="G15" s="1126"/>
      <c r="H15" s="1126"/>
      <c r="I15" s="1126"/>
    </row>
    <row r="16" spans="1:9" ht="47.4" customHeight="1">
      <c r="A16" s="1179" t="s">
        <v>337</v>
      </c>
      <c r="B16" s="1180"/>
      <c r="C16" s="1181" t="s">
        <v>2923</v>
      </c>
      <c r="D16" s="1182"/>
      <c r="E16" s="1182"/>
      <c r="F16" s="1182"/>
      <c r="G16" s="1182"/>
      <c r="H16" s="1182"/>
      <c r="I16" s="1183"/>
    </row>
    <row r="17" spans="1:9">
      <c r="A17" s="583"/>
      <c r="B17" s="583"/>
      <c r="C17" s="583"/>
      <c r="D17" s="583"/>
      <c r="E17" s="583"/>
      <c r="F17" s="583"/>
      <c r="G17" s="583"/>
      <c r="H17" s="583"/>
      <c r="I17" s="583"/>
    </row>
    <row r="18" spans="1:9">
      <c r="A18" s="1127" t="s">
        <v>339</v>
      </c>
      <c r="B18" s="1127"/>
      <c r="C18" s="1127"/>
      <c r="D18" s="1127"/>
      <c r="E18" s="583"/>
      <c r="F18" s="583"/>
      <c r="G18" s="583"/>
      <c r="H18" s="583"/>
      <c r="I18" s="583"/>
    </row>
    <row r="19" spans="1:9">
      <c r="A19" s="1130" t="s">
        <v>141</v>
      </c>
      <c r="B19" s="1131" t="s">
        <v>142</v>
      </c>
      <c r="C19" s="1131"/>
      <c r="D19" s="1131"/>
      <c r="E19" s="1131"/>
      <c r="F19" s="1131"/>
      <c r="G19" s="1131"/>
      <c r="H19" s="1131" t="s">
        <v>340</v>
      </c>
      <c r="I19" s="1132"/>
    </row>
    <row r="20" spans="1:9" ht="34.5" customHeight="1">
      <c r="A20" s="1130"/>
      <c r="B20" s="1131"/>
      <c r="C20" s="1131"/>
      <c r="D20" s="1131"/>
      <c r="E20" s="1131"/>
      <c r="F20" s="1131"/>
      <c r="G20" s="1131"/>
      <c r="H20" s="498" t="s">
        <v>341</v>
      </c>
      <c r="I20" s="499" t="s">
        <v>145</v>
      </c>
    </row>
    <row r="21" spans="1:9" ht="22.5" customHeight="1">
      <c r="A21" s="1172" t="s">
        <v>146</v>
      </c>
      <c r="B21" s="1173"/>
      <c r="C21" s="1173"/>
      <c r="D21" s="1173"/>
      <c r="E21" s="1173"/>
      <c r="F21" s="1173"/>
      <c r="G21" s="1173"/>
      <c r="H21" s="1173"/>
      <c r="I21" s="1174"/>
    </row>
    <row r="22" spans="1:9" ht="37.5" customHeight="1">
      <c r="A22" s="497" t="s">
        <v>2335</v>
      </c>
      <c r="B22" s="1175" t="s">
        <v>2336</v>
      </c>
      <c r="C22" s="1175"/>
      <c r="D22" s="1175"/>
      <c r="E22" s="1175"/>
      <c r="F22" s="1175"/>
      <c r="G22" s="1175"/>
      <c r="H22" s="244" t="s">
        <v>157</v>
      </c>
      <c r="I22" s="245" t="s">
        <v>150</v>
      </c>
    </row>
    <row r="23" spans="1:9" ht="30.9" customHeight="1">
      <c r="A23" s="497" t="s">
        <v>2337</v>
      </c>
      <c r="B23" s="1176" t="s">
        <v>2376</v>
      </c>
      <c r="C23" s="1177"/>
      <c r="D23" s="1177"/>
      <c r="E23" s="1177"/>
      <c r="F23" s="1177"/>
      <c r="G23" s="1178"/>
      <c r="H23" s="244" t="s">
        <v>159</v>
      </c>
      <c r="I23" s="245" t="s">
        <v>154</v>
      </c>
    </row>
    <row r="24" spans="1:9" ht="21.9" customHeight="1">
      <c r="A24" s="1172" t="s">
        <v>255</v>
      </c>
      <c r="B24" s="1173"/>
      <c r="C24" s="1173"/>
      <c r="D24" s="1173"/>
      <c r="E24" s="1173"/>
      <c r="F24" s="1173"/>
      <c r="G24" s="1173"/>
      <c r="H24" s="1173"/>
      <c r="I24" s="1174"/>
    </row>
    <row r="25" spans="1:9" ht="33.9" customHeight="1">
      <c r="A25" s="497" t="s">
        <v>2338</v>
      </c>
      <c r="B25" s="1140" t="s">
        <v>2339</v>
      </c>
      <c r="C25" s="1140"/>
      <c r="D25" s="1140"/>
      <c r="E25" s="1140"/>
      <c r="F25" s="1140"/>
      <c r="G25" s="1140"/>
      <c r="H25" s="244" t="s">
        <v>194</v>
      </c>
      <c r="I25" s="245" t="s">
        <v>154</v>
      </c>
    </row>
    <row r="26" spans="1:9" ht="32.1" customHeight="1">
      <c r="A26" s="497" t="s">
        <v>2340</v>
      </c>
      <c r="B26" s="1050" t="s">
        <v>2341</v>
      </c>
      <c r="C26" s="1051"/>
      <c r="D26" s="1051"/>
      <c r="E26" s="1051"/>
      <c r="F26" s="1051"/>
      <c r="G26" s="1139"/>
      <c r="H26" s="244" t="s">
        <v>217</v>
      </c>
      <c r="I26" s="245" t="s">
        <v>150</v>
      </c>
    </row>
    <row r="27" spans="1:9" ht="26.4" customHeight="1">
      <c r="A27" s="1172" t="s">
        <v>352</v>
      </c>
      <c r="B27" s="1173"/>
      <c r="C27" s="1173"/>
      <c r="D27" s="1173"/>
      <c r="E27" s="1173"/>
      <c r="F27" s="1173"/>
      <c r="G27" s="1173"/>
      <c r="H27" s="1173"/>
      <c r="I27" s="1174"/>
    </row>
    <row r="28" spans="1:9" ht="53.25" customHeight="1">
      <c r="A28" s="497" t="s">
        <v>2342</v>
      </c>
      <c r="B28" s="1027" t="s">
        <v>2343</v>
      </c>
      <c r="C28" s="1027"/>
      <c r="D28" s="1027"/>
      <c r="E28" s="1027"/>
      <c r="F28" s="1027"/>
      <c r="G28" s="1027"/>
      <c r="H28" s="244" t="s">
        <v>233</v>
      </c>
      <c r="I28" s="245" t="s">
        <v>150</v>
      </c>
    </row>
    <row r="29" spans="1:9" ht="51.75" customHeight="1">
      <c r="A29" s="497" t="s">
        <v>2344</v>
      </c>
      <c r="B29" s="1027" t="s">
        <v>2345</v>
      </c>
      <c r="C29" s="1027"/>
      <c r="D29" s="1027"/>
      <c r="E29" s="1027"/>
      <c r="F29" s="1027"/>
      <c r="G29" s="1027"/>
      <c r="H29" s="244" t="s">
        <v>242</v>
      </c>
      <c r="I29" s="245" t="s">
        <v>154</v>
      </c>
    </row>
    <row r="30" spans="1:9">
      <c r="A30" s="223"/>
      <c r="B30" s="223"/>
      <c r="C30" s="223"/>
      <c r="D30" s="223"/>
      <c r="E30" s="223"/>
      <c r="F30" s="223"/>
      <c r="G30" s="223"/>
      <c r="H30" s="223"/>
      <c r="I30" s="223"/>
    </row>
    <row r="31" spans="1:9">
      <c r="A31" s="501" t="s">
        <v>355</v>
      </c>
      <c r="B31" s="223"/>
      <c r="C31" s="223"/>
      <c r="D31" s="223"/>
      <c r="E31" s="223"/>
      <c r="F31" s="223"/>
      <c r="G31" s="223"/>
      <c r="H31" s="223"/>
      <c r="I31" s="223"/>
    </row>
    <row r="32" spans="1:9">
      <c r="A32" s="1129" t="s">
        <v>356</v>
      </c>
      <c r="B32" s="1129"/>
      <c r="C32" s="1129"/>
      <c r="D32" s="1129"/>
      <c r="E32" s="1129"/>
      <c r="F32" s="1129"/>
      <c r="G32" s="1129"/>
      <c r="H32" s="246">
        <v>15</v>
      </c>
      <c r="I32" s="496" t="s">
        <v>357</v>
      </c>
    </row>
    <row r="33" spans="1:9" ht="24.9" customHeight="1">
      <c r="A33" s="1133" t="s">
        <v>358</v>
      </c>
      <c r="B33" s="1170" t="s">
        <v>2346</v>
      </c>
      <c r="C33" s="1170"/>
      <c r="D33" s="1170"/>
      <c r="E33" s="1170"/>
      <c r="F33" s="1170"/>
      <c r="G33" s="1170"/>
      <c r="H33" s="1170"/>
      <c r="I33" s="1048"/>
    </row>
    <row r="34" spans="1:9" ht="24.9" customHeight="1">
      <c r="A34" s="1134"/>
      <c r="B34" s="1028" t="s">
        <v>2347</v>
      </c>
      <c r="C34" s="1029"/>
      <c r="D34" s="1029"/>
      <c r="E34" s="1029"/>
      <c r="F34" s="1029"/>
      <c r="G34" s="1029"/>
      <c r="H34" s="1029"/>
      <c r="I34" s="1029"/>
    </row>
    <row r="35" spans="1:9" ht="29.4" customHeight="1">
      <c r="A35" s="1134"/>
      <c r="B35" s="1034" t="s">
        <v>2348</v>
      </c>
      <c r="C35" s="1035"/>
      <c r="D35" s="1035"/>
      <c r="E35" s="1035"/>
      <c r="F35" s="1035"/>
      <c r="G35" s="1035"/>
      <c r="H35" s="1035"/>
      <c r="I35" s="1035"/>
    </row>
    <row r="36" spans="1:9" ht="24.9" customHeight="1">
      <c r="A36" s="1134"/>
      <c r="B36" s="1028" t="s">
        <v>2349</v>
      </c>
      <c r="C36" s="1029"/>
      <c r="D36" s="1029"/>
      <c r="E36" s="1029"/>
      <c r="F36" s="1029"/>
      <c r="G36" s="1029"/>
      <c r="H36" s="1029"/>
      <c r="I36" s="1029"/>
    </row>
    <row r="37" spans="1:9" ht="35.25" customHeight="1">
      <c r="A37" s="1134"/>
      <c r="B37" s="1115" t="s">
        <v>2350</v>
      </c>
      <c r="C37" s="1115"/>
      <c r="D37" s="1115"/>
      <c r="E37" s="1115"/>
      <c r="F37" s="1115"/>
      <c r="G37" s="1115"/>
      <c r="H37" s="1115"/>
      <c r="I37" s="1034"/>
    </row>
    <row r="38" spans="1:9" ht="24.9" customHeight="1">
      <c r="A38" s="1134"/>
      <c r="B38" s="1128" t="s">
        <v>2351</v>
      </c>
      <c r="C38" s="1128"/>
      <c r="D38" s="1128"/>
      <c r="E38" s="1128"/>
      <c r="F38" s="1128"/>
      <c r="G38" s="1128"/>
      <c r="H38" s="1128"/>
      <c r="I38" s="1028"/>
    </row>
    <row r="39" spans="1:9" ht="24.9" customHeight="1">
      <c r="A39" s="1134"/>
      <c r="B39" s="1034" t="s">
        <v>2352</v>
      </c>
      <c r="C39" s="1035"/>
      <c r="D39" s="1035"/>
      <c r="E39" s="1035"/>
      <c r="F39" s="1035"/>
      <c r="G39" s="1035"/>
      <c r="H39" s="1035"/>
      <c r="I39" s="1035"/>
    </row>
    <row r="40" spans="1:9" ht="30" customHeight="1">
      <c r="A40" s="1134"/>
      <c r="B40" s="1128" t="s">
        <v>2353</v>
      </c>
      <c r="C40" s="1128"/>
      <c r="D40" s="1128"/>
      <c r="E40" s="1128"/>
      <c r="F40" s="1128"/>
      <c r="G40" s="1128"/>
      <c r="H40" s="1128"/>
      <c r="I40" s="1028"/>
    </row>
    <row r="41" spans="1:9" ht="24.9" customHeight="1">
      <c r="A41" s="1169"/>
      <c r="B41" s="1171" t="s">
        <v>2354</v>
      </c>
      <c r="C41" s="1171"/>
      <c r="D41" s="1171"/>
      <c r="E41" s="1171"/>
      <c r="F41" s="1171"/>
      <c r="G41" s="1171"/>
      <c r="H41" s="1171"/>
      <c r="I41" s="1036"/>
    </row>
    <row r="42" spans="1:9" ht="23.1" customHeight="1">
      <c r="A42" s="1137" t="s">
        <v>366</v>
      </c>
      <c r="B42" s="1138"/>
      <c r="C42" s="1138"/>
      <c r="D42" s="1140" t="s">
        <v>2355</v>
      </c>
      <c r="E42" s="1140"/>
      <c r="F42" s="1140"/>
      <c r="G42" s="1140"/>
      <c r="H42" s="1140"/>
      <c r="I42" s="1050"/>
    </row>
    <row r="43" spans="1:9" ht="35.1" customHeight="1">
      <c r="A43" s="1139" t="s">
        <v>367</v>
      </c>
      <c r="B43" s="1140"/>
      <c r="C43" s="1140"/>
      <c r="D43" s="1140" t="s">
        <v>1653</v>
      </c>
      <c r="E43" s="1140"/>
      <c r="F43" s="1140"/>
      <c r="G43" s="1140"/>
      <c r="H43" s="1140"/>
      <c r="I43" s="1050"/>
    </row>
    <row r="44" spans="1:9" ht="20.399999999999999" customHeight="1">
      <c r="A44" s="1129" t="s">
        <v>368</v>
      </c>
      <c r="B44" s="1129"/>
      <c r="C44" s="1129"/>
      <c r="D44" s="1129"/>
      <c r="E44" s="1129"/>
      <c r="F44" s="1129"/>
      <c r="G44" s="1129"/>
      <c r="H44" s="246">
        <v>15</v>
      </c>
      <c r="I44" s="496" t="s">
        <v>357</v>
      </c>
    </row>
    <row r="45" spans="1:9" ht="20.25" customHeight="1">
      <c r="A45" s="1133" t="s">
        <v>358</v>
      </c>
      <c r="B45" s="1166" t="s">
        <v>2356</v>
      </c>
      <c r="C45" s="1166"/>
      <c r="D45" s="1166"/>
      <c r="E45" s="1166"/>
      <c r="F45" s="1166"/>
      <c r="G45" s="1166"/>
      <c r="H45" s="1166"/>
      <c r="I45" s="1167"/>
    </row>
    <row r="46" spans="1:9" ht="21" customHeight="1">
      <c r="A46" s="1134"/>
      <c r="B46" s="1159" t="s">
        <v>2357</v>
      </c>
      <c r="C46" s="1168"/>
      <c r="D46" s="1168"/>
      <c r="E46" s="1168"/>
      <c r="F46" s="1168"/>
      <c r="G46" s="1168"/>
      <c r="H46" s="1168"/>
      <c r="I46" s="1168"/>
    </row>
    <row r="47" spans="1:9" ht="29.25" customHeight="1">
      <c r="A47" s="1134"/>
      <c r="B47" s="1163" t="s">
        <v>2358</v>
      </c>
      <c r="C47" s="1164"/>
      <c r="D47" s="1164"/>
      <c r="E47" s="1164"/>
      <c r="F47" s="1164"/>
      <c r="G47" s="1164"/>
      <c r="H47" s="1164"/>
      <c r="I47" s="1164"/>
    </row>
    <row r="48" spans="1:9" ht="25.5" customHeight="1">
      <c r="A48" s="1134"/>
      <c r="B48" s="1159" t="s">
        <v>2359</v>
      </c>
      <c r="C48" s="1168"/>
      <c r="D48" s="1168"/>
      <c r="E48" s="1168"/>
      <c r="F48" s="1168"/>
      <c r="G48" s="1168"/>
      <c r="H48" s="1168"/>
      <c r="I48" s="1168"/>
    </row>
    <row r="49" spans="1:9" ht="25.5" customHeight="1">
      <c r="A49" s="1134"/>
      <c r="B49" s="1163" t="s">
        <v>2360</v>
      </c>
      <c r="C49" s="1164"/>
      <c r="D49" s="1164"/>
      <c r="E49" s="1164"/>
      <c r="F49" s="1164"/>
      <c r="G49" s="1164"/>
      <c r="H49" s="1164"/>
      <c r="I49" s="1164"/>
    </row>
    <row r="50" spans="1:9" ht="25.5" customHeight="1">
      <c r="A50" s="1134"/>
      <c r="B50" s="1159" t="s">
        <v>2361</v>
      </c>
      <c r="C50" s="1168"/>
      <c r="D50" s="1168"/>
      <c r="E50" s="1168"/>
      <c r="F50" s="1168"/>
      <c r="G50" s="1168"/>
      <c r="H50" s="1168"/>
      <c r="I50" s="1168"/>
    </row>
    <row r="51" spans="1:9" ht="21.75" customHeight="1">
      <c r="A51" s="1134"/>
      <c r="B51" s="1163" t="s">
        <v>2362</v>
      </c>
      <c r="C51" s="1164"/>
      <c r="D51" s="1164"/>
      <c r="E51" s="1164"/>
      <c r="F51" s="1164"/>
      <c r="G51" s="1164"/>
      <c r="H51" s="1164"/>
      <c r="I51" s="1164"/>
    </row>
    <row r="52" spans="1:9" ht="21" customHeight="1">
      <c r="A52" s="1137" t="s">
        <v>366</v>
      </c>
      <c r="B52" s="1138"/>
      <c r="C52" s="1138"/>
      <c r="D52" s="1138" t="s">
        <v>2363</v>
      </c>
      <c r="E52" s="1138"/>
      <c r="F52" s="1138"/>
      <c r="G52" s="1138"/>
      <c r="H52" s="1138"/>
      <c r="I52" s="1151"/>
    </row>
    <row r="53" spans="1:9" ht="36" customHeight="1">
      <c r="A53" s="1139" t="s">
        <v>367</v>
      </c>
      <c r="B53" s="1140"/>
      <c r="C53" s="1140"/>
      <c r="D53" s="1140" t="s">
        <v>2364</v>
      </c>
      <c r="E53" s="1140"/>
      <c r="F53" s="1140"/>
      <c r="G53" s="1140"/>
      <c r="H53" s="1140"/>
      <c r="I53" s="1050"/>
    </row>
    <row r="54" spans="1:9">
      <c r="A54" s="923" t="s">
        <v>2365</v>
      </c>
      <c r="B54" s="923"/>
      <c r="C54" s="923"/>
      <c r="D54" s="923"/>
      <c r="E54" s="923"/>
      <c r="F54" s="923"/>
      <c r="G54" s="923"/>
      <c r="H54" s="246">
        <v>15</v>
      </c>
      <c r="I54" s="496" t="s">
        <v>357</v>
      </c>
    </row>
    <row r="55" spans="1:9" ht="20.100000000000001" customHeight="1">
      <c r="A55" s="1133" t="s">
        <v>358</v>
      </c>
      <c r="B55" s="1165" t="s">
        <v>2366</v>
      </c>
      <c r="C55" s="1165"/>
      <c r="D55" s="1165"/>
      <c r="E55" s="1165"/>
      <c r="F55" s="1165"/>
      <c r="G55" s="1165"/>
      <c r="H55" s="1165"/>
      <c r="I55" s="1163"/>
    </row>
    <row r="56" spans="1:9" ht="20.100000000000001" customHeight="1">
      <c r="A56" s="1134"/>
      <c r="B56" s="1158" t="s">
        <v>2367</v>
      </c>
      <c r="C56" s="1158"/>
      <c r="D56" s="1158"/>
      <c r="E56" s="1158"/>
      <c r="F56" s="1158"/>
      <c r="G56" s="1158"/>
      <c r="H56" s="1158"/>
      <c r="I56" s="1159"/>
    </row>
    <row r="57" spans="1:9" ht="20.100000000000001" customHeight="1">
      <c r="A57" s="1134"/>
      <c r="B57" s="1163" t="s">
        <v>2368</v>
      </c>
      <c r="C57" s="1164"/>
      <c r="D57" s="1164"/>
      <c r="E57" s="1164"/>
      <c r="F57" s="1164"/>
      <c r="G57" s="1164"/>
      <c r="H57" s="1164"/>
      <c r="I57" s="1164"/>
    </row>
    <row r="58" spans="1:9" ht="24" customHeight="1">
      <c r="A58" s="1137" t="s">
        <v>366</v>
      </c>
      <c r="B58" s="1138"/>
      <c r="C58" s="1138"/>
      <c r="D58" s="1138" t="s">
        <v>2369</v>
      </c>
      <c r="E58" s="1138"/>
      <c r="F58" s="1138"/>
      <c r="G58" s="1138"/>
      <c r="H58" s="1138"/>
      <c r="I58" s="1151"/>
    </row>
    <row r="59" spans="1:9" ht="38.1" customHeight="1">
      <c r="A59" s="1139" t="s">
        <v>367</v>
      </c>
      <c r="B59" s="1140"/>
      <c r="C59" s="1140"/>
      <c r="D59" s="1140" t="s">
        <v>2370</v>
      </c>
      <c r="E59" s="1140"/>
      <c r="F59" s="1140"/>
      <c r="G59" s="1140"/>
      <c r="H59" s="1140"/>
      <c r="I59" s="1050"/>
    </row>
    <row r="60" spans="1:9">
      <c r="A60" s="223"/>
      <c r="B60" s="223"/>
      <c r="C60" s="223"/>
      <c r="D60" s="223"/>
      <c r="E60" s="223"/>
      <c r="F60" s="223"/>
      <c r="G60" s="223"/>
      <c r="H60" s="223"/>
      <c r="I60" s="223"/>
    </row>
    <row r="61" spans="1:9">
      <c r="A61" s="501" t="s">
        <v>369</v>
      </c>
      <c r="B61" s="223"/>
      <c r="C61" s="223"/>
      <c r="D61" s="223"/>
      <c r="E61" s="223"/>
      <c r="F61" s="223"/>
      <c r="G61" s="223"/>
      <c r="H61" s="223"/>
      <c r="I61" s="223"/>
    </row>
    <row r="62" spans="1:9" ht="31.5" customHeight="1">
      <c r="A62" s="1152" t="s">
        <v>370</v>
      </c>
      <c r="B62" s="1153"/>
      <c r="C62" s="1158" t="s">
        <v>2371</v>
      </c>
      <c r="D62" s="1158"/>
      <c r="E62" s="1158"/>
      <c r="F62" s="1158"/>
      <c r="G62" s="1158"/>
      <c r="H62" s="1158"/>
      <c r="I62" s="1159"/>
    </row>
    <row r="63" spans="1:9" ht="32.4" customHeight="1">
      <c r="A63" s="1154"/>
      <c r="B63" s="1155"/>
      <c r="C63" s="1160" t="s">
        <v>2372</v>
      </c>
      <c r="D63" s="1161"/>
      <c r="E63" s="1161"/>
      <c r="F63" s="1161"/>
      <c r="G63" s="1161"/>
      <c r="H63" s="1161"/>
      <c r="I63" s="1161"/>
    </row>
    <row r="64" spans="1:9" ht="33" customHeight="1">
      <c r="A64" s="1156"/>
      <c r="B64" s="1157"/>
      <c r="C64" s="1162" t="s">
        <v>2373</v>
      </c>
      <c r="D64" s="1162"/>
      <c r="E64" s="1162"/>
      <c r="F64" s="1162"/>
      <c r="G64" s="1162"/>
      <c r="H64" s="1162"/>
      <c r="I64" s="1160"/>
    </row>
    <row r="65" spans="1:9" ht="30.9" customHeight="1">
      <c r="A65" s="1152" t="s">
        <v>373</v>
      </c>
      <c r="B65" s="1153"/>
      <c r="C65" s="1158" t="s">
        <v>2374</v>
      </c>
      <c r="D65" s="1158"/>
      <c r="E65" s="1158"/>
      <c r="F65" s="1158"/>
      <c r="G65" s="1158"/>
      <c r="H65" s="1158"/>
      <c r="I65" s="1159"/>
    </row>
    <row r="66" spans="1:9" ht="31.5" customHeight="1">
      <c r="A66" s="1156"/>
      <c r="B66" s="1157"/>
      <c r="C66" s="1162" t="s">
        <v>2375</v>
      </c>
      <c r="D66" s="1162"/>
      <c r="E66" s="1162"/>
      <c r="F66" s="1162"/>
      <c r="G66" s="1162"/>
      <c r="H66" s="1162"/>
      <c r="I66" s="1160"/>
    </row>
    <row r="67" spans="1:9">
      <c r="A67" s="223"/>
      <c r="B67" s="223"/>
      <c r="C67" s="223"/>
      <c r="D67" s="223"/>
      <c r="E67" s="223"/>
      <c r="F67" s="223"/>
      <c r="G67" s="223"/>
      <c r="H67" s="223"/>
      <c r="I67" s="223"/>
    </row>
    <row r="68" spans="1:9">
      <c r="A68" s="228" t="s">
        <v>375</v>
      </c>
      <c r="B68" s="228"/>
      <c r="C68" s="228"/>
      <c r="D68" s="228"/>
      <c r="E68" s="228"/>
      <c r="F68" s="228"/>
      <c r="G68" s="228"/>
      <c r="H68" s="223"/>
      <c r="I68" s="223"/>
    </row>
    <row r="69" spans="1:9" ht="17.399999999999999" customHeight="1">
      <c r="A69" s="247" t="s">
        <v>534</v>
      </c>
      <c r="B69" s="1136" t="s">
        <v>535</v>
      </c>
      <c r="C69" s="1136"/>
      <c r="D69" s="1136"/>
      <c r="E69" s="1136"/>
      <c r="F69" s="1136"/>
      <c r="G69" s="1136"/>
      <c r="H69" s="229">
        <v>3.7</v>
      </c>
      <c r="I69" s="230" t="s">
        <v>536</v>
      </c>
    </row>
    <row r="70" spans="1:9" ht="17.399999999999999" customHeight="1">
      <c r="A70" s="247" t="s">
        <v>534</v>
      </c>
      <c r="B70" s="1136" t="s">
        <v>537</v>
      </c>
      <c r="C70" s="1136"/>
      <c r="D70" s="1136"/>
      <c r="E70" s="1136"/>
      <c r="F70" s="1136"/>
      <c r="G70" s="1136"/>
      <c r="H70" s="229">
        <v>0.3</v>
      </c>
      <c r="I70" s="230" t="s">
        <v>536</v>
      </c>
    </row>
    <row r="71" spans="1:9" ht="17.399999999999999" customHeight="1">
      <c r="A71" s="1144" t="s">
        <v>379</v>
      </c>
      <c r="B71" s="1144"/>
      <c r="C71" s="1144"/>
      <c r="D71" s="1144"/>
      <c r="E71" s="1144"/>
      <c r="F71" s="1144"/>
      <c r="G71" s="1144"/>
      <c r="H71" s="267"/>
      <c r="I71" s="231"/>
    </row>
    <row r="72" spans="1:9" ht="17.399999999999999" customHeight="1">
      <c r="A72" s="1029" t="s">
        <v>380</v>
      </c>
      <c r="B72" s="1029"/>
      <c r="C72" s="1029"/>
      <c r="D72" s="1029"/>
      <c r="E72" s="1029"/>
      <c r="F72" s="233">
        <f>SUM(F73:F78)</f>
        <v>51</v>
      </c>
      <c r="G72" s="233" t="s">
        <v>357</v>
      </c>
      <c r="H72" s="234">
        <f>+F72/25</f>
        <v>2.04</v>
      </c>
      <c r="I72" s="230" t="s">
        <v>536</v>
      </c>
    </row>
    <row r="73" spans="1:9" ht="17.399999999999999" customHeight="1">
      <c r="A73" s="580" t="s">
        <v>12</v>
      </c>
      <c r="B73" s="1136" t="s">
        <v>14</v>
      </c>
      <c r="C73" s="1136"/>
      <c r="D73" s="1136"/>
      <c r="E73" s="1136"/>
      <c r="F73" s="233">
        <v>15</v>
      </c>
      <c r="G73" s="233" t="s">
        <v>357</v>
      </c>
      <c r="H73" s="248"/>
      <c r="I73" s="249"/>
    </row>
    <row r="74" spans="1:9" ht="17.399999999999999" customHeight="1">
      <c r="A74" s="223"/>
      <c r="B74" s="1136" t="s">
        <v>381</v>
      </c>
      <c r="C74" s="1136"/>
      <c r="D74" s="1136"/>
      <c r="E74" s="1136"/>
      <c r="F74" s="233">
        <v>30</v>
      </c>
      <c r="G74" s="233" t="s">
        <v>357</v>
      </c>
      <c r="H74" s="584"/>
      <c r="I74" s="582"/>
    </row>
    <row r="75" spans="1:9" ht="17.399999999999999" customHeight="1">
      <c r="A75" s="223"/>
      <c r="B75" s="1136" t="s">
        <v>382</v>
      </c>
      <c r="C75" s="1136"/>
      <c r="D75" s="1136"/>
      <c r="E75" s="1136"/>
      <c r="F75" s="233">
        <v>3</v>
      </c>
      <c r="G75" s="233" t="s">
        <v>357</v>
      </c>
      <c r="H75" s="584"/>
      <c r="I75" s="582"/>
    </row>
    <row r="76" spans="1:9" ht="17.399999999999999" customHeight="1">
      <c r="A76" s="223"/>
      <c r="B76" s="1136" t="s">
        <v>383</v>
      </c>
      <c r="C76" s="1136"/>
      <c r="D76" s="1136"/>
      <c r="E76" s="1136"/>
      <c r="F76" s="233">
        <v>0</v>
      </c>
      <c r="G76" s="233" t="s">
        <v>357</v>
      </c>
      <c r="H76" s="584"/>
      <c r="I76" s="582"/>
    </row>
    <row r="77" spans="1:9" ht="17.399999999999999" customHeight="1">
      <c r="A77" s="223"/>
      <c r="B77" s="1136" t="s">
        <v>384</v>
      </c>
      <c r="C77" s="1136"/>
      <c r="D77" s="1136"/>
      <c r="E77" s="1136"/>
      <c r="F77" s="233">
        <v>0</v>
      </c>
      <c r="G77" s="233" t="s">
        <v>357</v>
      </c>
      <c r="H77" s="584"/>
      <c r="I77" s="582"/>
    </row>
    <row r="78" spans="1:9" ht="17.399999999999999" customHeight="1">
      <c r="A78" s="223"/>
      <c r="B78" s="1136" t="s">
        <v>385</v>
      </c>
      <c r="C78" s="1136"/>
      <c r="D78" s="1136"/>
      <c r="E78" s="1136"/>
      <c r="F78" s="233">
        <v>3</v>
      </c>
      <c r="G78" s="233" t="s">
        <v>357</v>
      </c>
      <c r="H78" s="248"/>
      <c r="I78" s="249"/>
    </row>
    <row r="79" spans="1:9" ht="30.9" customHeight="1">
      <c r="A79" s="1029" t="s">
        <v>386</v>
      </c>
      <c r="B79" s="1029"/>
      <c r="C79" s="1029"/>
      <c r="D79" s="1029"/>
      <c r="E79" s="1029"/>
      <c r="F79" s="233">
        <v>0</v>
      </c>
      <c r="G79" s="233" t="s">
        <v>357</v>
      </c>
      <c r="H79" s="234">
        <v>0</v>
      </c>
      <c r="I79" s="230" t="s">
        <v>536</v>
      </c>
    </row>
    <row r="80" spans="1:9" ht="17.399999999999999" customHeight="1">
      <c r="A80" s="1136" t="s">
        <v>387</v>
      </c>
      <c r="B80" s="1136"/>
      <c r="C80" s="1136"/>
      <c r="D80" s="1136"/>
      <c r="E80" s="1136"/>
      <c r="F80" s="233">
        <v>49</v>
      </c>
      <c r="G80" s="233" t="s">
        <v>357</v>
      </c>
      <c r="H80" s="234">
        <v>2</v>
      </c>
      <c r="I80" s="230" t="s">
        <v>536</v>
      </c>
    </row>
  </sheetData>
  <mergeCells count="91">
    <mergeCell ref="A5:C5"/>
    <mergeCell ref="D5:I5"/>
    <mergeCell ref="A2:I2"/>
    <mergeCell ref="A3:C3"/>
    <mergeCell ref="D3:I3"/>
    <mergeCell ref="A4:C4"/>
    <mergeCell ref="D4:I4"/>
    <mergeCell ref="A6:C6"/>
    <mergeCell ref="D6:I6"/>
    <mergeCell ref="A8:I8"/>
    <mergeCell ref="A9:I9"/>
    <mergeCell ref="A10:E10"/>
    <mergeCell ref="F10:I10"/>
    <mergeCell ref="A15:I15"/>
    <mergeCell ref="A16:B16"/>
    <mergeCell ref="C16:I16"/>
    <mergeCell ref="A11:E11"/>
    <mergeCell ref="F11:I11"/>
    <mergeCell ref="A12:E12"/>
    <mergeCell ref="F12:I12"/>
    <mergeCell ref="A13:E13"/>
    <mergeCell ref="F13:I13"/>
    <mergeCell ref="B28:G28"/>
    <mergeCell ref="A18:D18"/>
    <mergeCell ref="A19:A20"/>
    <mergeCell ref="B19:G20"/>
    <mergeCell ref="H19:I19"/>
    <mergeCell ref="A21:I21"/>
    <mergeCell ref="B22:G22"/>
    <mergeCell ref="B23:G23"/>
    <mergeCell ref="A24:I24"/>
    <mergeCell ref="B25:G25"/>
    <mergeCell ref="B26:G26"/>
    <mergeCell ref="A27:I27"/>
    <mergeCell ref="B29:G29"/>
    <mergeCell ref="A32:G32"/>
    <mergeCell ref="A33:A41"/>
    <mergeCell ref="B33:I33"/>
    <mergeCell ref="B34:I34"/>
    <mergeCell ref="B35:I35"/>
    <mergeCell ref="B36:I36"/>
    <mergeCell ref="B37:I37"/>
    <mergeCell ref="B38:I38"/>
    <mergeCell ref="B39:I39"/>
    <mergeCell ref="B40:I40"/>
    <mergeCell ref="B41:I41"/>
    <mergeCell ref="A42:C42"/>
    <mergeCell ref="D42:I42"/>
    <mergeCell ref="A43:C43"/>
    <mergeCell ref="D43:I43"/>
    <mergeCell ref="A55:A57"/>
    <mergeCell ref="B55:I55"/>
    <mergeCell ref="B56:I56"/>
    <mergeCell ref="B57:I57"/>
    <mergeCell ref="A44:G44"/>
    <mergeCell ref="A45:A51"/>
    <mergeCell ref="B45:I45"/>
    <mergeCell ref="B46:I46"/>
    <mergeCell ref="B47:I47"/>
    <mergeCell ref="B48:I48"/>
    <mergeCell ref="B49:I49"/>
    <mergeCell ref="B50:I50"/>
    <mergeCell ref="B51:I51"/>
    <mergeCell ref="A52:C52"/>
    <mergeCell ref="D52:I52"/>
    <mergeCell ref="A53:C53"/>
    <mergeCell ref="D53:I53"/>
    <mergeCell ref="A54:G54"/>
    <mergeCell ref="A71:G71"/>
    <mergeCell ref="A58:C58"/>
    <mergeCell ref="D58:I58"/>
    <mergeCell ref="A59:C59"/>
    <mergeCell ref="D59:I59"/>
    <mergeCell ref="A62:B64"/>
    <mergeCell ref="C62:I62"/>
    <mergeCell ref="C63:I63"/>
    <mergeCell ref="C64:I64"/>
    <mergeCell ref="A65:B66"/>
    <mergeCell ref="C65:I65"/>
    <mergeCell ref="C66:I66"/>
    <mergeCell ref="B69:G69"/>
    <mergeCell ref="B70:G70"/>
    <mergeCell ref="B78:E78"/>
    <mergeCell ref="A79:E79"/>
    <mergeCell ref="A80:E80"/>
    <mergeCell ref="A72:E72"/>
    <mergeCell ref="B73:E73"/>
    <mergeCell ref="B74:E74"/>
    <mergeCell ref="B75:E75"/>
    <mergeCell ref="B76:E76"/>
    <mergeCell ref="B77:E77"/>
  </mergeCells>
  <pageMargins left="0.25" right="0.25" top="0.75" bottom="0.75" header="0.3" footer="0.3"/>
  <pageSetup paperSize="9" orientation="portrait" r:id="rId1"/>
  <rowBreaks count="2" manualBreakCount="2">
    <brk id="30" max="16383" man="1"/>
    <brk id="60"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Normal="100" zoomScaleSheetLayoutView="112" workbookViewId="0"/>
  </sheetViews>
  <sheetFormatPr defaultColWidth="8.88671875" defaultRowHeight="13.8"/>
  <cols>
    <col min="1" max="1" width="9.109375" style="221" customWidth="1"/>
    <col min="2" max="2" width="11.88671875" style="221" customWidth="1"/>
    <col min="3" max="3" width="5.88671875" style="221" customWidth="1"/>
    <col min="4" max="4" width="21.88671875" style="221" customWidth="1"/>
    <col min="5" max="5" width="9.109375" style="221" customWidth="1"/>
    <col min="6" max="6" width="8.88671875" style="221"/>
    <col min="7" max="7" width="12.88671875" style="221" customWidth="1"/>
    <col min="8" max="8" width="9.88671875" style="221" customWidth="1"/>
    <col min="9" max="16384" width="8.88671875" style="221"/>
  </cols>
  <sheetData>
    <row r="1" spans="1:8" ht="10.35" customHeight="1"/>
    <row r="2" spans="1:8" s="280" customFormat="1">
      <c r="A2" s="1123" t="s">
        <v>326</v>
      </c>
      <c r="B2" s="1123"/>
      <c r="C2" s="1123"/>
      <c r="D2" s="1123"/>
      <c r="E2" s="1123"/>
      <c r="F2" s="1123"/>
      <c r="G2" s="1123"/>
      <c r="H2" s="1123"/>
    </row>
    <row r="3" spans="1:8" ht="10.35" customHeight="1"/>
    <row r="4" spans="1:8" ht="15" customHeight="1">
      <c r="A4" s="281" t="s">
        <v>327</v>
      </c>
    </row>
    <row r="5" spans="1:8" s="224" customFormat="1" ht="17.850000000000001" customHeight="1">
      <c r="A5" s="1017" t="s">
        <v>2825</v>
      </c>
      <c r="B5" s="1017"/>
      <c r="C5" s="1017"/>
      <c r="D5" s="1017"/>
      <c r="E5" s="1017"/>
      <c r="F5" s="1017"/>
      <c r="G5" s="1017"/>
      <c r="H5" s="1017"/>
    </row>
    <row r="6" spans="1:8" ht="17.850000000000001" customHeight="1">
      <c r="A6" s="1124" t="s">
        <v>10</v>
      </c>
      <c r="B6" s="1125"/>
      <c r="C6" s="1125"/>
      <c r="D6" s="1040">
        <v>6</v>
      </c>
      <c r="E6" s="1040"/>
      <c r="F6" s="1040"/>
      <c r="G6" s="1040"/>
      <c r="H6" s="1041"/>
    </row>
    <row r="7" spans="1:8">
      <c r="A7" s="1124" t="s">
        <v>9</v>
      </c>
      <c r="B7" s="1125"/>
      <c r="C7" s="1125"/>
      <c r="D7" s="1005" t="s">
        <v>2826</v>
      </c>
      <c r="E7" s="1005"/>
      <c r="F7" s="1005"/>
      <c r="G7" s="1005"/>
      <c r="H7" s="1044"/>
    </row>
    <row r="8" spans="1:8" ht="17.850000000000001" customHeight="1">
      <c r="A8" s="1124" t="s">
        <v>13</v>
      </c>
      <c r="B8" s="1125"/>
      <c r="C8" s="1125"/>
      <c r="D8" s="1002" t="s">
        <v>329</v>
      </c>
      <c r="E8" s="1002"/>
      <c r="F8" s="1002"/>
      <c r="G8" s="1002"/>
      <c r="H8" s="1003"/>
    </row>
    <row r="9" spans="1:8" ht="32.4" customHeight="1">
      <c r="A9" s="1124" t="s">
        <v>330</v>
      </c>
      <c r="B9" s="1125"/>
      <c r="C9" s="1125"/>
      <c r="D9" s="1005" t="s">
        <v>2827</v>
      </c>
      <c r="E9" s="1005"/>
      <c r="F9" s="1005"/>
      <c r="G9" s="1005"/>
      <c r="H9" s="1044"/>
    </row>
    <row r="10" spans="1:8" ht="10.35" customHeight="1">
      <c r="A10" s="223"/>
      <c r="B10" s="223"/>
      <c r="C10" s="223"/>
      <c r="D10" s="223"/>
      <c r="E10" s="223"/>
      <c r="F10" s="223"/>
      <c r="G10" s="223"/>
      <c r="H10" s="223"/>
    </row>
    <row r="11" spans="1:8" ht="15" customHeight="1">
      <c r="A11" s="1126" t="s">
        <v>138</v>
      </c>
      <c r="B11" s="1126"/>
      <c r="C11" s="1126"/>
      <c r="D11" s="1126"/>
      <c r="E11" s="1126"/>
      <c r="F11" s="1126"/>
      <c r="G11" s="1126"/>
      <c r="H11" s="1126"/>
    </row>
    <row r="12" spans="1:8" s="224" customFormat="1" ht="17.850000000000001" customHeight="1">
      <c r="A12" s="779" t="s">
        <v>2916</v>
      </c>
      <c r="B12" s="779"/>
      <c r="C12" s="779"/>
      <c r="D12" s="779"/>
      <c r="E12" s="779"/>
      <c r="F12" s="779"/>
      <c r="G12" s="779"/>
      <c r="H12" s="779"/>
    </row>
    <row r="13" spans="1:8" ht="17.850000000000001" customHeight="1">
      <c r="A13" s="1124" t="s">
        <v>277</v>
      </c>
      <c r="B13" s="1125"/>
      <c r="C13" s="1125"/>
      <c r="D13" s="1125"/>
      <c r="E13" s="1040" t="s">
        <v>139</v>
      </c>
      <c r="F13" s="1040"/>
      <c r="G13" s="1040"/>
      <c r="H13" s="1041"/>
    </row>
    <row r="14" spans="1:8" ht="17.850000000000001" customHeight="1">
      <c r="A14" s="1124" t="s">
        <v>332</v>
      </c>
      <c r="B14" s="1125"/>
      <c r="C14" s="1125"/>
      <c r="D14" s="1125"/>
      <c r="E14" s="1040" t="s">
        <v>333</v>
      </c>
      <c r="F14" s="1040"/>
      <c r="G14" s="1040"/>
      <c r="H14" s="1041"/>
    </row>
    <row r="15" spans="1:8" ht="17.850000000000001" customHeight="1">
      <c r="A15" s="1124" t="s">
        <v>334</v>
      </c>
      <c r="B15" s="1125"/>
      <c r="C15" s="1125"/>
      <c r="D15" s="1125"/>
      <c r="E15" s="1042" t="s">
        <v>1989</v>
      </c>
      <c r="F15" s="1042"/>
      <c r="G15" s="1042"/>
      <c r="H15" s="1043"/>
    </row>
    <row r="16" spans="1:8" ht="17.850000000000001" customHeight="1">
      <c r="A16" s="1124" t="s">
        <v>282</v>
      </c>
      <c r="B16" s="1125"/>
      <c r="C16" s="1125"/>
      <c r="D16" s="1125"/>
      <c r="E16" s="1040" t="s">
        <v>283</v>
      </c>
      <c r="F16" s="1040"/>
      <c r="G16" s="1040"/>
      <c r="H16" s="1041"/>
    </row>
    <row r="17" spans="1:8" ht="10.35" customHeight="1">
      <c r="A17" s="223"/>
      <c r="B17" s="223"/>
      <c r="C17" s="223"/>
      <c r="D17" s="223"/>
      <c r="E17" s="223"/>
      <c r="F17" s="223"/>
      <c r="G17" s="223"/>
      <c r="H17" s="223"/>
    </row>
    <row r="18" spans="1:8" ht="15" customHeight="1">
      <c r="A18" s="1126" t="s">
        <v>336</v>
      </c>
      <c r="B18" s="1126"/>
      <c r="C18" s="1126"/>
      <c r="D18" s="1126"/>
      <c r="E18" s="1126"/>
      <c r="F18" s="1126"/>
      <c r="G18" s="1126"/>
      <c r="H18" s="1126"/>
    </row>
    <row r="19" spans="1:8" ht="31.35" customHeight="1">
      <c r="A19" s="1029" t="s">
        <v>337</v>
      </c>
      <c r="B19" s="1029"/>
      <c r="C19" s="1128" t="s">
        <v>269</v>
      </c>
      <c r="D19" s="1128"/>
      <c r="E19" s="1128"/>
      <c r="F19" s="1128"/>
      <c r="G19" s="1128"/>
      <c r="H19" s="1028"/>
    </row>
    <row r="20" spans="1:8" ht="10.35" customHeight="1">
      <c r="A20" s="223"/>
      <c r="B20" s="223"/>
      <c r="C20" s="223"/>
      <c r="D20" s="223"/>
      <c r="E20" s="223"/>
      <c r="F20" s="223"/>
      <c r="G20" s="223"/>
      <c r="H20" s="223"/>
    </row>
    <row r="21" spans="1:8" ht="15" customHeight="1">
      <c r="A21" s="1127" t="s">
        <v>339</v>
      </c>
      <c r="B21" s="1127"/>
      <c r="C21" s="1127"/>
      <c r="D21" s="1127"/>
      <c r="E21" s="223"/>
      <c r="F21" s="223"/>
      <c r="G21" s="223"/>
      <c r="H21" s="223"/>
    </row>
    <row r="22" spans="1:8">
      <c r="A22" s="1130" t="s">
        <v>141</v>
      </c>
      <c r="B22" s="1131" t="s">
        <v>142</v>
      </c>
      <c r="C22" s="1131"/>
      <c r="D22" s="1131"/>
      <c r="E22" s="1131"/>
      <c r="F22" s="1131"/>
      <c r="G22" s="1131" t="s">
        <v>340</v>
      </c>
      <c r="H22" s="1132"/>
    </row>
    <row r="23" spans="1:8" ht="29.25" customHeight="1">
      <c r="A23" s="1130"/>
      <c r="B23" s="1131"/>
      <c r="C23" s="1131"/>
      <c r="D23" s="1131"/>
      <c r="E23" s="1131"/>
      <c r="F23" s="1131"/>
      <c r="G23" s="498" t="s">
        <v>341</v>
      </c>
      <c r="H23" s="499" t="s">
        <v>145</v>
      </c>
    </row>
    <row r="24" spans="1:8" ht="17.850000000000001" customHeight="1">
      <c r="A24" s="1130" t="s">
        <v>255</v>
      </c>
      <c r="B24" s="1131"/>
      <c r="C24" s="1131"/>
      <c r="D24" s="1131"/>
      <c r="E24" s="1131"/>
      <c r="F24" s="1131"/>
      <c r="G24" s="1131"/>
      <c r="H24" s="1132"/>
    </row>
    <row r="25" spans="1:8" ht="50.25" customHeight="1">
      <c r="A25" s="497" t="s">
        <v>2932</v>
      </c>
      <c r="B25" s="1128" t="s">
        <v>2844</v>
      </c>
      <c r="C25" s="1128"/>
      <c r="D25" s="1128"/>
      <c r="E25" s="1128"/>
      <c r="F25" s="1128"/>
      <c r="G25" s="498" t="s">
        <v>198</v>
      </c>
      <c r="H25" s="499" t="s">
        <v>154</v>
      </c>
    </row>
    <row r="26" spans="1:8" ht="41.25" customHeight="1">
      <c r="A26" s="497" t="s">
        <v>2933</v>
      </c>
      <c r="B26" s="1028" t="s">
        <v>2845</v>
      </c>
      <c r="C26" s="1029"/>
      <c r="D26" s="1029"/>
      <c r="E26" s="1029"/>
      <c r="F26" s="1030"/>
      <c r="G26" s="498" t="s">
        <v>200</v>
      </c>
      <c r="H26" s="499" t="s">
        <v>150</v>
      </c>
    </row>
    <row r="27" spans="1:8" ht="47.4" customHeight="1">
      <c r="A27" s="497" t="s">
        <v>2934</v>
      </c>
      <c r="B27" s="1128" t="s">
        <v>2846</v>
      </c>
      <c r="C27" s="1128"/>
      <c r="D27" s="1128"/>
      <c r="E27" s="1128"/>
      <c r="F27" s="1128"/>
      <c r="G27" s="498" t="s">
        <v>202</v>
      </c>
      <c r="H27" s="499" t="s">
        <v>154</v>
      </c>
    </row>
    <row r="28" spans="1:8" ht="17.850000000000001" customHeight="1">
      <c r="A28" s="1130" t="s">
        <v>352</v>
      </c>
      <c r="B28" s="1131"/>
      <c r="C28" s="1131"/>
      <c r="D28" s="1131"/>
      <c r="E28" s="1131"/>
      <c r="F28" s="1131"/>
      <c r="G28" s="1131"/>
      <c r="H28" s="1132"/>
    </row>
    <row r="29" spans="1:8" ht="48.75" customHeight="1">
      <c r="A29" s="497" t="s">
        <v>2935</v>
      </c>
      <c r="B29" s="1128" t="s">
        <v>2847</v>
      </c>
      <c r="C29" s="1128"/>
      <c r="D29" s="1128"/>
      <c r="E29" s="1128"/>
      <c r="F29" s="1128"/>
      <c r="G29" s="498" t="s">
        <v>233</v>
      </c>
      <c r="H29" s="499" t="s">
        <v>150</v>
      </c>
    </row>
    <row r="30" spans="1:8" ht="41.4" customHeight="1">
      <c r="A30" s="497" t="s">
        <v>2936</v>
      </c>
      <c r="B30" s="1028" t="s">
        <v>2832</v>
      </c>
      <c r="C30" s="1029"/>
      <c r="D30" s="1029"/>
      <c r="E30" s="1029"/>
      <c r="F30" s="1030"/>
      <c r="G30" s="498" t="s">
        <v>239</v>
      </c>
      <c r="H30" s="499" t="s">
        <v>150</v>
      </c>
    </row>
    <row r="31" spans="1:8" ht="24.9" customHeight="1">
      <c r="A31" s="497" t="s">
        <v>2937</v>
      </c>
      <c r="B31" s="1128" t="s">
        <v>2833</v>
      </c>
      <c r="C31" s="1128"/>
      <c r="D31" s="1128"/>
      <c r="E31" s="1128"/>
      <c r="F31" s="1128"/>
      <c r="G31" s="498" t="s">
        <v>242</v>
      </c>
      <c r="H31" s="499" t="s">
        <v>2834</v>
      </c>
    </row>
    <row r="32" spans="1:8" ht="10.35" customHeight="1">
      <c r="A32" s="223"/>
      <c r="B32" s="223"/>
      <c r="C32" s="223"/>
      <c r="D32" s="223"/>
      <c r="E32" s="223"/>
      <c r="F32" s="223"/>
      <c r="G32" s="223"/>
      <c r="H32" s="223"/>
    </row>
    <row r="33" spans="1:8" ht="15" customHeight="1">
      <c r="A33" s="501" t="s">
        <v>355</v>
      </c>
      <c r="B33" s="223"/>
      <c r="C33" s="223"/>
      <c r="D33" s="223"/>
      <c r="E33" s="223"/>
      <c r="F33" s="223"/>
      <c r="G33" s="223"/>
      <c r="H33" s="223"/>
    </row>
    <row r="34" spans="1:8" s="280" customFormat="1" ht="17.850000000000001" customHeight="1">
      <c r="A34" s="1129" t="s">
        <v>2825</v>
      </c>
      <c r="B34" s="1129"/>
      <c r="C34" s="1129"/>
      <c r="D34" s="1129"/>
      <c r="E34" s="1129"/>
      <c r="F34" s="1129"/>
      <c r="G34" s="308">
        <v>160</v>
      </c>
      <c r="H34" s="496" t="s">
        <v>357</v>
      </c>
    </row>
    <row r="35" spans="1:8" ht="17.25" customHeight="1">
      <c r="A35" s="1133" t="s">
        <v>358</v>
      </c>
      <c r="B35" s="1135" t="s">
        <v>2835</v>
      </c>
      <c r="C35" s="1136"/>
      <c r="D35" s="1136"/>
      <c r="E35" s="1136"/>
      <c r="F35" s="1136"/>
      <c r="G35" s="1136"/>
      <c r="H35" s="1136"/>
    </row>
    <row r="36" spans="1:8" ht="51.6" customHeight="1">
      <c r="A36" s="1134"/>
      <c r="B36" s="1028" t="s">
        <v>2836</v>
      </c>
      <c r="C36" s="1136"/>
      <c r="D36" s="1136"/>
      <c r="E36" s="1136"/>
      <c r="F36" s="1136"/>
      <c r="G36" s="1136"/>
      <c r="H36" s="1136"/>
    </row>
    <row r="37" spans="1:8" ht="47.25" customHeight="1">
      <c r="A37" s="1134"/>
      <c r="B37" s="1028" t="s">
        <v>3043</v>
      </c>
      <c r="C37" s="1136"/>
      <c r="D37" s="1136"/>
      <c r="E37" s="1136"/>
      <c r="F37" s="1136"/>
      <c r="G37" s="1136"/>
      <c r="H37" s="1136"/>
    </row>
    <row r="38" spans="1:8" ht="30.6" customHeight="1">
      <c r="A38" s="1134"/>
      <c r="B38" s="1028" t="s">
        <v>2838</v>
      </c>
      <c r="C38" s="1029"/>
      <c r="D38" s="1029"/>
      <c r="E38" s="1029"/>
      <c r="F38" s="1029"/>
      <c r="G38" s="1029"/>
      <c r="H38" s="1029"/>
    </row>
    <row r="39" spans="1:8" ht="47.1" customHeight="1">
      <c r="A39" s="1134"/>
      <c r="B39" s="1028" t="s">
        <v>2839</v>
      </c>
      <c r="C39" s="1029"/>
      <c r="D39" s="1029"/>
      <c r="E39" s="1029"/>
      <c r="F39" s="1029"/>
      <c r="G39" s="1029"/>
      <c r="H39" s="1029"/>
    </row>
    <row r="40" spans="1:8" ht="33.75" customHeight="1">
      <c r="A40" s="1134"/>
      <c r="B40" s="1028" t="s">
        <v>2840</v>
      </c>
      <c r="C40" s="1029"/>
      <c r="D40" s="1029"/>
      <c r="E40" s="1029"/>
      <c r="F40" s="1029"/>
      <c r="G40" s="1029"/>
      <c r="H40" s="1029"/>
    </row>
    <row r="41" spans="1:8" ht="21.9" customHeight="1">
      <c r="A41" s="1137" t="s">
        <v>366</v>
      </c>
      <c r="B41" s="1138"/>
      <c r="C41" s="1138"/>
      <c r="D41" s="1002" t="s">
        <v>2938</v>
      </c>
      <c r="E41" s="1002"/>
      <c r="F41" s="1002"/>
      <c r="G41" s="1002"/>
      <c r="H41" s="1003"/>
    </row>
    <row r="42" spans="1:8" ht="35.1" customHeight="1">
      <c r="A42" s="1139" t="s">
        <v>367</v>
      </c>
      <c r="B42" s="1140"/>
      <c r="C42" s="1140"/>
      <c r="D42" s="1028" t="s">
        <v>2841</v>
      </c>
      <c r="E42" s="1029"/>
      <c r="F42" s="1029"/>
      <c r="G42" s="1029"/>
      <c r="H42" s="1029"/>
    </row>
    <row r="43" spans="1:8" ht="10.35" customHeight="1">
      <c r="A43" s="223"/>
      <c r="B43" s="223"/>
      <c r="C43" s="223"/>
      <c r="D43" s="223"/>
      <c r="E43" s="223"/>
      <c r="F43" s="223"/>
      <c r="G43" s="223"/>
      <c r="H43" s="223"/>
    </row>
    <row r="44" spans="1:8" ht="15" customHeight="1">
      <c r="A44" s="501" t="s">
        <v>369</v>
      </c>
      <c r="B44" s="223"/>
      <c r="C44" s="223"/>
      <c r="D44" s="223"/>
      <c r="E44" s="223"/>
      <c r="F44" s="223"/>
      <c r="G44" s="223"/>
      <c r="H44" s="223"/>
    </row>
    <row r="45" spans="1:8" ht="30" customHeight="1">
      <c r="A45" s="1136" t="s">
        <v>373</v>
      </c>
      <c r="B45" s="1124"/>
      <c r="C45" s="1141" t="s">
        <v>2842</v>
      </c>
      <c r="D45" s="1141"/>
      <c r="E45" s="1141"/>
      <c r="F45" s="1141"/>
      <c r="G45" s="1141"/>
      <c r="H45" s="1142"/>
    </row>
    <row r="46" spans="1:8" ht="10.35" customHeight="1">
      <c r="A46" s="223"/>
      <c r="B46" s="223"/>
      <c r="C46" s="223"/>
      <c r="D46" s="223"/>
      <c r="E46" s="223"/>
      <c r="F46" s="223"/>
      <c r="G46" s="223"/>
      <c r="H46" s="223"/>
    </row>
    <row r="47" spans="1:8" ht="15" customHeight="1">
      <c r="A47" s="228" t="s">
        <v>375</v>
      </c>
      <c r="B47" s="228"/>
      <c r="C47" s="228"/>
      <c r="D47" s="228"/>
      <c r="E47" s="228"/>
      <c r="F47" s="228"/>
      <c r="G47" s="223"/>
      <c r="H47" s="223"/>
    </row>
    <row r="48" spans="1:8" ht="16.2">
      <c r="A48" s="1143" t="s">
        <v>376</v>
      </c>
      <c r="B48" s="1143"/>
      <c r="C48" s="1143"/>
      <c r="D48" s="1143"/>
      <c r="E48" s="1143"/>
      <c r="F48" s="1143"/>
      <c r="G48" s="229">
        <v>4</v>
      </c>
      <c r="H48" s="230" t="s">
        <v>582</v>
      </c>
    </row>
    <row r="49" spans="1:10" ht="16.2">
      <c r="A49" s="1143" t="s">
        <v>378</v>
      </c>
      <c r="B49" s="1143"/>
      <c r="C49" s="1143"/>
      <c r="D49" s="1143"/>
      <c r="E49" s="1143"/>
      <c r="F49" s="1143"/>
      <c r="G49" s="229">
        <v>2</v>
      </c>
      <c r="H49" s="230" t="s">
        <v>582</v>
      </c>
    </row>
    <row r="50" spans="1:10">
      <c r="A50" s="495"/>
      <c r="B50" s="495"/>
      <c r="C50" s="495"/>
      <c r="D50" s="495"/>
      <c r="E50" s="495"/>
      <c r="F50" s="495"/>
      <c r="G50" s="231"/>
      <c r="H50" s="230"/>
    </row>
    <row r="51" spans="1:10">
      <c r="A51" s="1144" t="s">
        <v>379</v>
      </c>
      <c r="B51" s="1144"/>
      <c r="C51" s="1144"/>
      <c r="D51" s="1144"/>
      <c r="E51" s="1144"/>
      <c r="F51" s="1144"/>
      <c r="G51" s="232"/>
      <c r="H51" s="231"/>
    </row>
    <row r="52" spans="1:10" ht="17.850000000000001" customHeight="1">
      <c r="A52" s="1029" t="s">
        <v>380</v>
      </c>
      <c r="B52" s="1029"/>
      <c r="C52" s="1029"/>
      <c r="D52" s="1029"/>
      <c r="E52" s="233">
        <f>SUM(E53:E58)</f>
        <v>152</v>
      </c>
      <c r="F52" s="233" t="s">
        <v>357</v>
      </c>
      <c r="G52" s="234">
        <f>E52/30</f>
        <v>5.0666666666666664</v>
      </c>
      <c r="H52" s="230" t="s">
        <v>582</v>
      </c>
    </row>
    <row r="53" spans="1:10" ht="17.850000000000001" customHeight="1">
      <c r="A53" s="580" t="s">
        <v>12</v>
      </c>
      <c r="B53" s="1136" t="s">
        <v>14</v>
      </c>
      <c r="C53" s="1136"/>
      <c r="D53" s="1136"/>
      <c r="E53" s="233">
        <v>0</v>
      </c>
      <c r="F53" s="233" t="s">
        <v>357</v>
      </c>
      <c r="G53" s="289"/>
      <c r="H53" s="249"/>
    </row>
    <row r="54" spans="1:10" ht="17.850000000000001" customHeight="1">
      <c r="A54" s="223"/>
      <c r="B54" s="1136" t="s">
        <v>381</v>
      </c>
      <c r="C54" s="1136"/>
      <c r="D54" s="1136"/>
      <c r="E54" s="233">
        <v>0</v>
      </c>
      <c r="F54" s="233" t="s">
        <v>357</v>
      </c>
      <c r="G54" s="581"/>
      <c r="H54" s="582"/>
    </row>
    <row r="55" spans="1:10" ht="17.850000000000001" customHeight="1">
      <c r="A55" s="223"/>
      <c r="B55" s="1136" t="s">
        <v>382</v>
      </c>
      <c r="C55" s="1136"/>
      <c r="D55" s="1136"/>
      <c r="E55" s="233">
        <v>0</v>
      </c>
      <c r="F55" s="233" t="s">
        <v>357</v>
      </c>
      <c r="G55" s="581"/>
      <c r="H55" s="582"/>
      <c r="I55" s="210"/>
      <c r="J55" s="210"/>
    </row>
    <row r="56" spans="1:10" ht="17.850000000000001" customHeight="1">
      <c r="A56" s="223"/>
      <c r="B56" s="1136" t="s">
        <v>383</v>
      </c>
      <c r="C56" s="1136"/>
      <c r="D56" s="1136"/>
      <c r="E56" s="233">
        <v>0</v>
      </c>
      <c r="F56" s="233" t="s">
        <v>357</v>
      </c>
      <c r="G56" s="581"/>
      <c r="H56" s="582"/>
    </row>
    <row r="57" spans="1:10" ht="17.850000000000001" customHeight="1">
      <c r="A57" s="223"/>
      <c r="B57" s="1136" t="s">
        <v>384</v>
      </c>
      <c r="C57" s="1136"/>
      <c r="D57" s="1136"/>
      <c r="E57" s="233">
        <v>150</v>
      </c>
      <c r="F57" s="233" t="s">
        <v>357</v>
      </c>
      <c r="G57" s="581"/>
      <c r="H57" s="582"/>
    </row>
    <row r="58" spans="1:10" ht="17.850000000000001" customHeight="1">
      <c r="A58" s="223"/>
      <c r="B58" s="1136" t="s">
        <v>385</v>
      </c>
      <c r="C58" s="1136"/>
      <c r="D58" s="1136"/>
      <c r="E58" s="233">
        <v>2</v>
      </c>
      <c r="F58" s="233" t="s">
        <v>357</v>
      </c>
      <c r="G58" s="289"/>
      <c r="H58" s="249"/>
    </row>
    <row r="59" spans="1:10" ht="31.35" customHeight="1">
      <c r="A59" s="1029" t="s">
        <v>386</v>
      </c>
      <c r="B59" s="1029"/>
      <c r="C59" s="1029"/>
      <c r="D59" s="1029"/>
      <c r="E59" s="233">
        <v>0</v>
      </c>
      <c r="F59" s="233" t="s">
        <v>357</v>
      </c>
      <c r="G59" s="234">
        <v>0</v>
      </c>
      <c r="H59" s="230" t="s">
        <v>582</v>
      </c>
    </row>
    <row r="60" spans="1:10" ht="17.850000000000001" customHeight="1">
      <c r="A60" s="1136" t="s">
        <v>387</v>
      </c>
      <c r="B60" s="1136"/>
      <c r="C60" s="1136"/>
      <c r="D60" s="1136"/>
      <c r="E60" s="233">
        <v>10</v>
      </c>
      <c r="F60" s="233" t="s">
        <v>357</v>
      </c>
      <c r="G60" s="234">
        <f>D6-G52-G59</f>
        <v>0.93333333333333357</v>
      </c>
      <c r="H60" s="230" t="s">
        <v>582</v>
      </c>
    </row>
    <row r="61" spans="1:10" ht="10.35" customHeight="1"/>
    <row r="62" spans="1:10">
      <c r="A62" s="221" t="s">
        <v>388</v>
      </c>
    </row>
    <row r="63" spans="1:10" ht="16.2">
      <c r="A63" s="1145" t="s">
        <v>2843</v>
      </c>
      <c r="B63" s="1145"/>
      <c r="C63" s="1145"/>
      <c r="D63" s="1145"/>
      <c r="E63" s="1145"/>
      <c r="F63" s="1145"/>
      <c r="G63" s="1145"/>
      <c r="H63" s="1145"/>
    </row>
    <row r="64" spans="1:10">
      <c r="A64" s="221" t="s">
        <v>390</v>
      </c>
    </row>
    <row r="65" spans="1:8">
      <c r="A65" s="1146" t="s">
        <v>391</v>
      </c>
      <c r="B65" s="1146"/>
      <c r="C65" s="1146"/>
      <c r="D65" s="1146"/>
      <c r="E65" s="1146"/>
      <c r="F65" s="1146"/>
      <c r="G65" s="1146"/>
      <c r="H65" s="1146"/>
    </row>
    <row r="66" spans="1:8">
      <c r="A66" s="1146"/>
      <c r="B66" s="1146"/>
      <c r="C66" s="1146"/>
      <c r="D66" s="1146"/>
      <c r="E66" s="1146"/>
      <c r="F66" s="1146"/>
      <c r="G66" s="1146"/>
      <c r="H66" s="1146"/>
    </row>
    <row r="67" spans="1:8">
      <c r="A67" s="1146"/>
      <c r="B67" s="1146"/>
      <c r="C67" s="1146"/>
      <c r="D67" s="1146"/>
      <c r="E67" s="1146"/>
      <c r="F67" s="1146"/>
      <c r="G67" s="1146"/>
      <c r="H67" s="1146"/>
    </row>
  </sheetData>
  <mergeCells count="63">
    <mergeCell ref="A63:H63"/>
    <mergeCell ref="A65:H67"/>
    <mergeCell ref="B55:D55"/>
    <mergeCell ref="B56:D56"/>
    <mergeCell ref="B57:D57"/>
    <mergeCell ref="B58:D58"/>
    <mergeCell ref="A59:D59"/>
    <mergeCell ref="A60:D60"/>
    <mergeCell ref="B54:D54"/>
    <mergeCell ref="A41:C41"/>
    <mergeCell ref="D41:H41"/>
    <mergeCell ref="A42:C42"/>
    <mergeCell ref="D42:H42"/>
    <mergeCell ref="A45:B45"/>
    <mergeCell ref="C45:H45"/>
    <mergeCell ref="A48:F48"/>
    <mergeCell ref="A49:F49"/>
    <mergeCell ref="A51:F51"/>
    <mergeCell ref="A52:D52"/>
    <mergeCell ref="B53:D53"/>
    <mergeCell ref="A35:A40"/>
    <mergeCell ref="B35:H35"/>
    <mergeCell ref="B36:H36"/>
    <mergeCell ref="B37:H37"/>
    <mergeCell ref="B38:H38"/>
    <mergeCell ref="B39:H39"/>
    <mergeCell ref="B40:H40"/>
    <mergeCell ref="A34:F34"/>
    <mergeCell ref="A22:A23"/>
    <mergeCell ref="B22:F23"/>
    <mergeCell ref="G22:H22"/>
    <mergeCell ref="A24:H24"/>
    <mergeCell ref="B25:F25"/>
    <mergeCell ref="B26:F26"/>
    <mergeCell ref="B27:F27"/>
    <mergeCell ref="A28:H28"/>
    <mergeCell ref="B29:F29"/>
    <mergeCell ref="B30:F30"/>
    <mergeCell ref="B31:F31"/>
    <mergeCell ref="A21:D21"/>
    <mergeCell ref="A13:D13"/>
    <mergeCell ref="E13:H13"/>
    <mergeCell ref="A14:D14"/>
    <mergeCell ref="E14:H14"/>
    <mergeCell ref="A15:D15"/>
    <mergeCell ref="E15:H15"/>
    <mergeCell ref="A16:D16"/>
    <mergeCell ref="E16:H16"/>
    <mergeCell ref="A18:H18"/>
    <mergeCell ref="A19:B19"/>
    <mergeCell ref="C19:H19"/>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2"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Normal="100" zoomScaleSheetLayoutView="130" workbookViewId="0"/>
  </sheetViews>
  <sheetFormatPr defaultColWidth="8.88671875" defaultRowHeight="13.8"/>
  <cols>
    <col min="1" max="1" width="9.109375" style="279" customWidth="1"/>
    <col min="2" max="2" width="11.88671875" style="279" customWidth="1"/>
    <col min="3" max="3" width="5.88671875" style="279" customWidth="1"/>
    <col min="4" max="4" width="21.88671875" style="279" customWidth="1"/>
    <col min="5" max="5" width="9.109375" style="279" customWidth="1"/>
    <col min="6" max="6" width="16" style="279" customWidth="1"/>
    <col min="7" max="7" width="11.5546875" style="279" customWidth="1"/>
    <col min="8" max="8" width="9.44140625" style="279" customWidth="1"/>
    <col min="9" max="16384" width="8.88671875" style="279"/>
  </cols>
  <sheetData>
    <row r="1" spans="1:8" ht="10.35" customHeight="1"/>
    <row r="2" spans="1:8" s="277" customFormat="1">
      <c r="A2" s="1078" t="s">
        <v>326</v>
      </c>
      <c r="B2" s="1078"/>
      <c r="C2" s="1078"/>
      <c r="D2" s="1078"/>
      <c r="E2" s="1078"/>
      <c r="F2" s="1078"/>
      <c r="G2" s="1078"/>
      <c r="H2" s="1078"/>
    </row>
    <row r="3" spans="1:8" ht="10.35" customHeight="1"/>
    <row r="4" spans="1:8" ht="15" customHeight="1">
      <c r="A4" s="277" t="s">
        <v>327</v>
      </c>
    </row>
    <row r="5" spans="1:8" ht="17.850000000000001" customHeight="1">
      <c r="A5" s="1017" t="s">
        <v>2848</v>
      </c>
      <c r="B5" s="1017"/>
      <c r="C5" s="1017"/>
      <c r="D5" s="1017"/>
      <c r="E5" s="1017"/>
      <c r="F5" s="1017"/>
      <c r="G5" s="1017"/>
      <c r="H5" s="1017"/>
    </row>
    <row r="6" spans="1:8" ht="17.399999999999999" customHeight="1">
      <c r="A6" s="1006" t="s">
        <v>10</v>
      </c>
      <c r="B6" s="1040"/>
      <c r="C6" s="1040"/>
      <c r="D6" s="1040">
        <v>3</v>
      </c>
      <c r="E6" s="1040"/>
      <c r="F6" s="1040"/>
      <c r="G6" s="1040"/>
      <c r="H6" s="1041"/>
    </row>
    <row r="7" spans="1:8" ht="17.399999999999999" customHeight="1">
      <c r="A7" s="1006" t="s">
        <v>9</v>
      </c>
      <c r="B7" s="1040"/>
      <c r="C7" s="1040"/>
      <c r="D7" s="1005" t="s">
        <v>1665</v>
      </c>
      <c r="E7" s="1005"/>
      <c r="F7" s="1005"/>
      <c r="G7" s="1005"/>
      <c r="H7" s="1044"/>
    </row>
    <row r="8" spans="1:8" ht="17.399999999999999" customHeight="1">
      <c r="A8" s="1006" t="s">
        <v>13</v>
      </c>
      <c r="B8" s="1040"/>
      <c r="C8" s="1040"/>
      <c r="D8" s="1002" t="s">
        <v>329</v>
      </c>
      <c r="E8" s="1002"/>
      <c r="F8" s="1002"/>
      <c r="G8" s="1002"/>
      <c r="H8" s="1003"/>
    </row>
    <row r="9" spans="1:8" ht="31.5" customHeight="1">
      <c r="A9" s="1006" t="s">
        <v>330</v>
      </c>
      <c r="B9" s="1040"/>
      <c r="C9" s="1040"/>
      <c r="D9" s="1005" t="s">
        <v>2863</v>
      </c>
      <c r="E9" s="1005"/>
      <c r="F9" s="1005"/>
      <c r="G9" s="1005"/>
      <c r="H9" s="1044"/>
    </row>
    <row r="10" spans="1:8" ht="10.35" customHeight="1">
      <c r="A10" s="205"/>
      <c r="B10" s="205"/>
      <c r="C10" s="205"/>
      <c r="D10" s="205"/>
      <c r="E10" s="205"/>
      <c r="F10" s="205"/>
      <c r="G10" s="205"/>
      <c r="H10" s="205"/>
    </row>
    <row r="11" spans="1:8" ht="15" customHeight="1">
      <c r="A11" s="1038" t="s">
        <v>138</v>
      </c>
      <c r="B11" s="1038"/>
      <c r="C11" s="1038"/>
      <c r="D11" s="1038"/>
      <c r="E11" s="1038"/>
      <c r="F11" s="1038"/>
      <c r="G11" s="1038"/>
      <c r="H11" s="1038"/>
    </row>
    <row r="12" spans="1:8" ht="17.850000000000001" customHeight="1">
      <c r="A12" s="779" t="s">
        <v>2924</v>
      </c>
      <c r="B12" s="779"/>
      <c r="C12" s="779"/>
      <c r="D12" s="779"/>
      <c r="E12" s="779"/>
      <c r="F12" s="779"/>
      <c r="G12" s="779"/>
      <c r="H12" s="779"/>
    </row>
    <row r="13" spans="1:8" ht="17.850000000000001" customHeight="1">
      <c r="A13" s="1006" t="s">
        <v>277</v>
      </c>
      <c r="B13" s="1040"/>
      <c r="C13" s="1040"/>
      <c r="D13" s="1040"/>
      <c r="E13" s="1040" t="s">
        <v>139</v>
      </c>
      <c r="F13" s="1040"/>
      <c r="G13" s="1040"/>
      <c r="H13" s="1041"/>
    </row>
    <row r="14" spans="1:8" ht="17.850000000000001" customHeight="1">
      <c r="A14" s="1006" t="s">
        <v>332</v>
      </c>
      <c r="B14" s="1040"/>
      <c r="C14" s="1040"/>
      <c r="D14" s="1040"/>
      <c r="E14" s="1040" t="s">
        <v>333</v>
      </c>
      <c r="F14" s="1040"/>
      <c r="G14" s="1040"/>
      <c r="H14" s="1041"/>
    </row>
    <row r="15" spans="1:8" ht="17.850000000000001" customHeight="1">
      <c r="A15" s="1006" t="s">
        <v>334</v>
      </c>
      <c r="B15" s="1040"/>
      <c r="C15" s="1040"/>
      <c r="D15" s="1040"/>
      <c r="E15" s="1042" t="s">
        <v>2413</v>
      </c>
      <c r="F15" s="1042"/>
      <c r="G15" s="1042"/>
      <c r="H15" s="1043"/>
    </row>
    <row r="16" spans="1:8" ht="17.850000000000001" customHeight="1">
      <c r="A16" s="1006" t="s">
        <v>282</v>
      </c>
      <c r="B16" s="1040"/>
      <c r="C16" s="1040"/>
      <c r="D16" s="1040"/>
      <c r="E16" s="1040" t="s">
        <v>283</v>
      </c>
      <c r="F16" s="1040"/>
      <c r="G16" s="1040"/>
      <c r="H16" s="1041"/>
    </row>
    <row r="17" spans="1:9" ht="10.35" customHeight="1">
      <c r="A17" s="205"/>
      <c r="B17" s="205"/>
      <c r="C17" s="205"/>
      <c r="D17" s="205"/>
      <c r="E17" s="205"/>
      <c r="F17" s="205"/>
      <c r="G17" s="205"/>
      <c r="H17" s="205"/>
    </row>
    <row r="18" spans="1:9" ht="15" customHeight="1">
      <c r="A18" s="1038" t="s">
        <v>336</v>
      </c>
      <c r="B18" s="1038"/>
      <c r="C18" s="1038"/>
      <c r="D18" s="1038"/>
      <c r="E18" s="1038"/>
      <c r="F18" s="1038"/>
      <c r="G18" s="1038"/>
      <c r="H18" s="1038"/>
    </row>
    <row r="19" spans="1:9" ht="31.35" customHeight="1">
      <c r="A19" s="998" t="s">
        <v>337</v>
      </c>
      <c r="B19" s="998"/>
      <c r="C19" s="1027" t="s">
        <v>2812</v>
      </c>
      <c r="D19" s="1027"/>
      <c r="E19" s="1027"/>
      <c r="F19" s="1027"/>
      <c r="G19" s="1027"/>
      <c r="H19" s="1019"/>
    </row>
    <row r="20" spans="1:9" ht="10.35" customHeight="1">
      <c r="A20" s="205"/>
      <c r="B20" s="205"/>
      <c r="C20" s="205"/>
      <c r="D20" s="205"/>
      <c r="E20" s="205"/>
      <c r="F20" s="205"/>
      <c r="G20" s="205"/>
      <c r="H20" s="205"/>
    </row>
    <row r="21" spans="1:9" ht="15" customHeight="1">
      <c r="A21" s="1039" t="s">
        <v>339</v>
      </c>
      <c r="B21" s="1039"/>
      <c r="C21" s="1039"/>
      <c r="D21" s="1039"/>
      <c r="E21" s="205"/>
      <c r="F21" s="205"/>
      <c r="G21" s="205"/>
      <c r="H21" s="205"/>
    </row>
    <row r="22" spans="1:9">
      <c r="A22" s="1024" t="s">
        <v>141</v>
      </c>
      <c r="B22" s="1025" t="s">
        <v>142</v>
      </c>
      <c r="C22" s="1025"/>
      <c r="D22" s="1025"/>
      <c r="E22" s="1025"/>
      <c r="F22" s="1025"/>
      <c r="G22" s="1025" t="s">
        <v>340</v>
      </c>
      <c r="H22" s="1026"/>
    </row>
    <row r="23" spans="1:9" ht="39" customHeight="1">
      <c r="A23" s="1024"/>
      <c r="B23" s="1025"/>
      <c r="C23" s="1025"/>
      <c r="D23" s="1025"/>
      <c r="E23" s="1025"/>
      <c r="F23" s="1025"/>
      <c r="G23" s="485" t="s">
        <v>341</v>
      </c>
      <c r="H23" s="486" t="s">
        <v>145</v>
      </c>
    </row>
    <row r="24" spans="1:9" ht="17.850000000000001" customHeight="1">
      <c r="A24" s="1024" t="s">
        <v>146</v>
      </c>
      <c r="B24" s="1025"/>
      <c r="C24" s="1025"/>
      <c r="D24" s="1025"/>
      <c r="E24" s="1025"/>
      <c r="F24" s="1025"/>
      <c r="G24" s="1025"/>
      <c r="H24" s="1026"/>
    </row>
    <row r="25" spans="1:9" ht="46.5" customHeight="1">
      <c r="A25" s="484" t="s">
        <v>2939</v>
      </c>
      <c r="B25" s="1019" t="s">
        <v>158</v>
      </c>
      <c r="C25" s="998"/>
      <c r="D25" s="998"/>
      <c r="E25" s="998"/>
      <c r="F25" s="1053"/>
      <c r="G25" s="485" t="s">
        <v>157</v>
      </c>
      <c r="H25" s="241" t="s">
        <v>150</v>
      </c>
    </row>
    <row r="26" spans="1:9" ht="51" customHeight="1">
      <c r="A26" s="484" t="s">
        <v>2940</v>
      </c>
      <c r="B26" s="792" t="s">
        <v>2849</v>
      </c>
      <c r="C26" s="790"/>
      <c r="D26" s="790"/>
      <c r="E26" s="790"/>
      <c r="F26" s="956"/>
      <c r="G26" s="485" t="s">
        <v>161</v>
      </c>
      <c r="H26" s="241" t="s">
        <v>154</v>
      </c>
      <c r="I26" s="206"/>
    </row>
    <row r="27" spans="1:9" ht="17.850000000000001" customHeight="1">
      <c r="A27" s="1024" t="s">
        <v>255</v>
      </c>
      <c r="B27" s="1025"/>
      <c r="C27" s="1025"/>
      <c r="D27" s="1025"/>
      <c r="E27" s="1025"/>
      <c r="F27" s="1025"/>
      <c r="G27" s="1025"/>
      <c r="H27" s="1026"/>
    </row>
    <row r="28" spans="1:9" ht="39" customHeight="1">
      <c r="A28" s="484" t="s">
        <v>2941</v>
      </c>
      <c r="B28" s="1019" t="s">
        <v>2850</v>
      </c>
      <c r="C28" s="998"/>
      <c r="D28" s="998"/>
      <c r="E28" s="998"/>
      <c r="F28" s="1053"/>
      <c r="G28" s="484" t="s">
        <v>187</v>
      </c>
      <c r="H28" s="241" t="s">
        <v>150</v>
      </c>
    </row>
    <row r="29" spans="1:9" ht="49.5" customHeight="1">
      <c r="A29" s="484" t="s">
        <v>2942</v>
      </c>
      <c r="B29" s="792" t="s">
        <v>2851</v>
      </c>
      <c r="C29" s="790"/>
      <c r="D29" s="790"/>
      <c r="E29" s="790"/>
      <c r="F29" s="956"/>
      <c r="G29" s="484" t="s">
        <v>221</v>
      </c>
      <c r="H29" s="241" t="s">
        <v>150</v>
      </c>
    </row>
    <row r="30" spans="1:9" ht="48.9" customHeight="1">
      <c r="A30" s="484" t="s">
        <v>2943</v>
      </c>
      <c r="B30" s="792" t="s">
        <v>2852</v>
      </c>
      <c r="C30" s="790"/>
      <c r="D30" s="790"/>
      <c r="E30" s="790"/>
      <c r="F30" s="956"/>
      <c r="G30" s="484" t="s">
        <v>224</v>
      </c>
      <c r="H30" s="241" t="s">
        <v>150</v>
      </c>
    </row>
    <row r="31" spans="1:9" ht="17.850000000000001" customHeight="1">
      <c r="A31" s="1024" t="s">
        <v>352</v>
      </c>
      <c r="B31" s="1025"/>
      <c r="C31" s="1025"/>
      <c r="D31" s="1025"/>
      <c r="E31" s="1025"/>
      <c r="F31" s="1025"/>
      <c r="G31" s="1025"/>
      <c r="H31" s="1026"/>
    </row>
    <row r="32" spans="1:9" ht="42.6" customHeight="1">
      <c r="A32" s="484" t="s">
        <v>2944</v>
      </c>
      <c r="B32" s="792" t="s">
        <v>2853</v>
      </c>
      <c r="C32" s="790"/>
      <c r="D32" s="790"/>
      <c r="E32" s="790"/>
      <c r="F32" s="956"/>
      <c r="G32" s="255" t="s">
        <v>233</v>
      </c>
      <c r="H32" s="241" t="s">
        <v>150</v>
      </c>
    </row>
    <row r="33" spans="1:8" ht="10.35" customHeight="1">
      <c r="A33" s="205"/>
      <c r="B33" s="205"/>
      <c r="C33" s="205"/>
      <c r="D33" s="205"/>
      <c r="E33" s="205"/>
      <c r="F33" s="205"/>
      <c r="G33" s="205"/>
      <c r="H33" s="205"/>
    </row>
    <row r="34" spans="1:8" ht="15" customHeight="1">
      <c r="A34" s="291" t="s">
        <v>355</v>
      </c>
      <c r="B34" s="205"/>
      <c r="C34" s="205"/>
      <c r="D34" s="205"/>
      <c r="E34" s="205"/>
      <c r="F34" s="205"/>
      <c r="G34" s="205"/>
      <c r="H34" s="205"/>
    </row>
    <row r="35" spans="1:8" s="277" customFormat="1" ht="17.850000000000001" customHeight="1">
      <c r="A35" s="1031" t="s">
        <v>2815</v>
      </c>
      <c r="B35" s="1031"/>
      <c r="C35" s="1031"/>
      <c r="D35" s="1031"/>
      <c r="E35" s="1031"/>
      <c r="F35" s="1031"/>
      <c r="G35" s="242">
        <v>30</v>
      </c>
      <c r="H35" s="482" t="s">
        <v>357</v>
      </c>
    </row>
    <row r="36" spans="1:8" ht="20.100000000000001" customHeight="1">
      <c r="A36" s="1020" t="s">
        <v>358</v>
      </c>
      <c r="B36" s="1019" t="s">
        <v>2854</v>
      </c>
      <c r="C36" s="998"/>
      <c r="D36" s="998"/>
      <c r="E36" s="998"/>
      <c r="F36" s="998"/>
      <c r="G36" s="998"/>
      <c r="H36" s="998"/>
    </row>
    <row r="37" spans="1:8" ht="20.100000000000001" customHeight="1">
      <c r="A37" s="1021"/>
      <c r="B37" s="1019" t="s">
        <v>2855</v>
      </c>
      <c r="C37" s="998"/>
      <c r="D37" s="998"/>
      <c r="E37" s="998"/>
      <c r="F37" s="998"/>
      <c r="G37" s="998"/>
      <c r="H37" s="998"/>
    </row>
    <row r="38" spans="1:8" ht="20.100000000000001" customHeight="1">
      <c r="A38" s="1021"/>
      <c r="B38" s="1027" t="s">
        <v>2856</v>
      </c>
      <c r="C38" s="1027"/>
      <c r="D38" s="1027"/>
      <c r="E38" s="1027"/>
      <c r="F38" s="1027"/>
      <c r="G38" s="1027"/>
      <c r="H38" s="1019"/>
    </row>
    <row r="39" spans="1:8" ht="20.100000000000001" customHeight="1">
      <c r="A39" s="1021"/>
      <c r="B39" s="1027" t="s">
        <v>2857</v>
      </c>
      <c r="C39" s="1027"/>
      <c r="D39" s="1027"/>
      <c r="E39" s="1027"/>
      <c r="F39" s="1027"/>
      <c r="G39" s="1027"/>
      <c r="H39" s="1019"/>
    </row>
    <row r="40" spans="1:8" ht="21.9" customHeight="1">
      <c r="A40" s="1001" t="s">
        <v>366</v>
      </c>
      <c r="B40" s="1002"/>
      <c r="C40" s="1002"/>
      <c r="D40" s="1002" t="s">
        <v>2945</v>
      </c>
      <c r="E40" s="1002"/>
      <c r="F40" s="1002"/>
      <c r="G40" s="1002"/>
      <c r="H40" s="1003"/>
    </row>
    <row r="41" spans="1:8" ht="114" customHeight="1">
      <c r="A41" s="1004" t="s">
        <v>367</v>
      </c>
      <c r="B41" s="1005"/>
      <c r="C41" s="1005"/>
      <c r="D41" s="1019" t="s">
        <v>2858</v>
      </c>
      <c r="E41" s="998"/>
      <c r="F41" s="998"/>
      <c r="G41" s="998"/>
      <c r="H41" s="998"/>
    </row>
    <row r="42" spans="1:8" ht="10.35" customHeight="1">
      <c r="A42" s="205"/>
      <c r="B42" s="205"/>
      <c r="C42" s="205"/>
      <c r="D42" s="205"/>
      <c r="E42" s="205"/>
      <c r="F42" s="205"/>
      <c r="G42" s="205"/>
      <c r="H42" s="205"/>
    </row>
    <row r="43" spans="1:8" ht="15" customHeight="1">
      <c r="A43" s="291" t="s">
        <v>369</v>
      </c>
      <c r="B43" s="205"/>
      <c r="C43" s="205"/>
      <c r="D43" s="205"/>
      <c r="E43" s="205"/>
      <c r="F43" s="205"/>
      <c r="G43" s="205"/>
      <c r="H43" s="205"/>
    </row>
    <row r="44" spans="1:8" ht="27" customHeight="1">
      <c r="A44" s="1013" t="s">
        <v>370</v>
      </c>
      <c r="B44" s="1014"/>
      <c r="C44" s="1019" t="s">
        <v>2859</v>
      </c>
      <c r="D44" s="998"/>
      <c r="E44" s="998"/>
      <c r="F44" s="998"/>
      <c r="G44" s="998"/>
      <c r="H44" s="998"/>
    </row>
    <row r="45" spans="1:8" ht="35.25" customHeight="1">
      <c r="A45" s="1017"/>
      <c r="B45" s="1018"/>
      <c r="C45" s="1019" t="s">
        <v>2860</v>
      </c>
      <c r="D45" s="998"/>
      <c r="E45" s="998"/>
      <c r="F45" s="998"/>
      <c r="G45" s="998"/>
      <c r="H45" s="998"/>
    </row>
    <row r="46" spans="1:8" ht="27" customHeight="1">
      <c r="A46" s="1013" t="s">
        <v>373</v>
      </c>
      <c r="B46" s="1014"/>
      <c r="C46" s="1019" t="s">
        <v>2861</v>
      </c>
      <c r="D46" s="998"/>
      <c r="E46" s="998"/>
      <c r="F46" s="998"/>
      <c r="G46" s="998"/>
      <c r="H46" s="998"/>
    </row>
    <row r="47" spans="1:8" ht="27" customHeight="1">
      <c r="A47" s="1017"/>
      <c r="B47" s="1018"/>
      <c r="C47" s="1190" t="s">
        <v>2862</v>
      </c>
      <c r="D47" s="1143"/>
      <c r="E47" s="1143"/>
      <c r="F47" s="1143"/>
      <c r="G47" s="1143"/>
      <c r="H47" s="1143"/>
    </row>
    <row r="48" spans="1:8" ht="10.35" customHeight="1">
      <c r="A48" s="205"/>
      <c r="B48" s="205"/>
      <c r="C48" s="205"/>
      <c r="D48" s="205"/>
      <c r="E48" s="205"/>
      <c r="F48" s="205"/>
      <c r="G48" s="205"/>
      <c r="H48" s="205"/>
    </row>
    <row r="49" spans="1:8" ht="15" customHeight="1">
      <c r="A49" s="291" t="s">
        <v>375</v>
      </c>
      <c r="B49" s="291"/>
      <c r="C49" s="291"/>
      <c r="D49" s="291"/>
      <c r="E49" s="291"/>
      <c r="F49" s="291"/>
      <c r="G49" s="205"/>
      <c r="H49" s="205"/>
    </row>
    <row r="50" spans="1:8" ht="16.2">
      <c r="A50" s="997" t="s">
        <v>376</v>
      </c>
      <c r="B50" s="997"/>
      <c r="C50" s="997"/>
      <c r="D50" s="997"/>
      <c r="E50" s="997"/>
      <c r="F50" s="997"/>
      <c r="G50" s="237">
        <v>2.2000000000000002</v>
      </c>
      <c r="H50" s="492" t="s">
        <v>435</v>
      </c>
    </row>
    <row r="51" spans="1:8" ht="16.2">
      <c r="A51" s="997" t="s">
        <v>378</v>
      </c>
      <c r="B51" s="997"/>
      <c r="C51" s="997"/>
      <c r="D51" s="997"/>
      <c r="E51" s="997"/>
      <c r="F51" s="997"/>
      <c r="G51" s="237">
        <v>0.8</v>
      </c>
      <c r="H51" s="492" t="s">
        <v>435</v>
      </c>
    </row>
    <row r="52" spans="1:8">
      <c r="A52" s="481"/>
      <c r="B52" s="481"/>
      <c r="C52" s="481"/>
      <c r="D52" s="481"/>
      <c r="E52" s="481"/>
      <c r="F52" s="481"/>
      <c r="G52" s="238"/>
      <c r="H52" s="492"/>
    </row>
    <row r="53" spans="1:8">
      <c r="A53" s="1000" t="s">
        <v>379</v>
      </c>
      <c r="B53" s="1000"/>
      <c r="C53" s="1000"/>
      <c r="D53" s="1000"/>
      <c r="E53" s="1000"/>
      <c r="F53" s="1000"/>
      <c r="G53" s="503"/>
      <c r="H53" s="238"/>
    </row>
    <row r="54" spans="1:8" ht="17.850000000000001" customHeight="1">
      <c r="A54" s="998" t="s">
        <v>380</v>
      </c>
      <c r="B54" s="998"/>
      <c r="C54" s="998"/>
      <c r="D54" s="998"/>
      <c r="E54" s="492">
        <f>SUM(E55:E60)</f>
        <v>41</v>
      </c>
      <c r="F54" s="492" t="s">
        <v>357</v>
      </c>
      <c r="G54" s="240">
        <f>E54/25</f>
        <v>1.64</v>
      </c>
      <c r="H54" s="492" t="s">
        <v>435</v>
      </c>
    </row>
    <row r="55" spans="1:8" ht="17.850000000000001" customHeight="1">
      <c r="A55" s="205" t="s">
        <v>12</v>
      </c>
      <c r="B55" s="997" t="s">
        <v>14</v>
      </c>
      <c r="C55" s="997"/>
      <c r="D55" s="997"/>
      <c r="E55" s="492">
        <v>0</v>
      </c>
      <c r="F55" s="492" t="s">
        <v>357</v>
      </c>
      <c r="G55" s="219"/>
      <c r="H55" s="493"/>
    </row>
    <row r="56" spans="1:8" ht="17.850000000000001" customHeight="1">
      <c r="A56" s="205"/>
      <c r="B56" s="997" t="s">
        <v>381</v>
      </c>
      <c r="C56" s="997"/>
      <c r="D56" s="997"/>
      <c r="E56" s="492">
        <v>30</v>
      </c>
      <c r="F56" s="492" t="s">
        <v>357</v>
      </c>
      <c r="G56" s="219"/>
      <c r="H56" s="493"/>
    </row>
    <row r="57" spans="1:8" ht="17.850000000000001" customHeight="1">
      <c r="A57" s="205"/>
      <c r="B57" s="997" t="s">
        <v>382</v>
      </c>
      <c r="C57" s="997"/>
      <c r="D57" s="997"/>
      <c r="E57" s="492">
        <v>10</v>
      </c>
      <c r="F57" s="492" t="s">
        <v>357</v>
      </c>
      <c r="G57" s="219"/>
      <c r="H57" s="493"/>
    </row>
    <row r="58" spans="1:8" ht="17.850000000000001" customHeight="1">
      <c r="A58" s="205"/>
      <c r="B58" s="997" t="s">
        <v>383</v>
      </c>
      <c r="C58" s="997"/>
      <c r="D58" s="997"/>
      <c r="E58" s="492">
        <v>0</v>
      </c>
      <c r="F58" s="492" t="s">
        <v>357</v>
      </c>
      <c r="G58" s="219"/>
      <c r="H58" s="493"/>
    </row>
    <row r="59" spans="1:8" ht="17.850000000000001" customHeight="1">
      <c r="A59" s="205"/>
      <c r="B59" s="997" t="s">
        <v>384</v>
      </c>
      <c r="C59" s="997"/>
      <c r="D59" s="997"/>
      <c r="E59" s="492">
        <v>0</v>
      </c>
      <c r="F59" s="492" t="s">
        <v>357</v>
      </c>
      <c r="G59" s="219"/>
      <c r="H59" s="493"/>
    </row>
    <row r="60" spans="1:8" ht="17.850000000000001" customHeight="1">
      <c r="A60" s="205"/>
      <c r="B60" s="997" t="s">
        <v>385</v>
      </c>
      <c r="C60" s="997"/>
      <c r="D60" s="997"/>
      <c r="E60" s="492">
        <v>1</v>
      </c>
      <c r="F60" s="492" t="s">
        <v>357</v>
      </c>
      <c r="G60" s="219"/>
      <c r="H60" s="493"/>
    </row>
    <row r="61" spans="1:8" ht="31.35" customHeight="1">
      <c r="A61" s="998" t="s">
        <v>386</v>
      </c>
      <c r="B61" s="998"/>
      <c r="C61" s="998"/>
      <c r="D61" s="998"/>
      <c r="E61" s="492">
        <v>0</v>
      </c>
      <c r="F61" s="492" t="s">
        <v>357</v>
      </c>
      <c r="G61" s="240">
        <v>0</v>
      </c>
      <c r="H61" s="492" t="s">
        <v>435</v>
      </c>
    </row>
    <row r="62" spans="1:8" ht="17.850000000000001" customHeight="1">
      <c r="A62" s="997" t="s">
        <v>387</v>
      </c>
      <c r="B62" s="997"/>
      <c r="C62" s="997"/>
      <c r="D62" s="997"/>
      <c r="E62" s="492">
        <f>G62*25</f>
        <v>34</v>
      </c>
      <c r="F62" s="492" t="s">
        <v>357</v>
      </c>
      <c r="G62" s="240">
        <f>D6-G61-G54</f>
        <v>1.36</v>
      </c>
      <c r="H62" s="492" t="s">
        <v>435</v>
      </c>
    </row>
    <row r="63" spans="1:8" ht="10.35" customHeight="1"/>
    <row r="64" spans="1:8" s="56" customFormat="1">
      <c r="A64" s="56" t="s">
        <v>388</v>
      </c>
    </row>
    <row r="65" spans="1:8" s="56" customFormat="1" ht="15.6">
      <c r="A65" s="1191" t="s">
        <v>2441</v>
      </c>
      <c r="B65" s="1191"/>
      <c r="C65" s="1191"/>
      <c r="D65" s="1191"/>
      <c r="E65" s="1191"/>
      <c r="F65" s="1191"/>
      <c r="G65" s="1191"/>
      <c r="H65" s="1191"/>
    </row>
    <row r="66" spans="1:8" s="56" customFormat="1">
      <c r="A66" s="56" t="s">
        <v>390</v>
      </c>
    </row>
    <row r="67" spans="1:8" s="56" customFormat="1">
      <c r="A67" s="1192" t="s">
        <v>391</v>
      </c>
      <c r="B67" s="1192"/>
      <c r="C67" s="1192"/>
      <c r="D67" s="1192"/>
      <c r="E67" s="1192"/>
      <c r="F67" s="1192"/>
      <c r="G67" s="1192"/>
      <c r="H67" s="1192"/>
    </row>
    <row r="68" spans="1:8" s="56" customFormat="1">
      <c r="A68" s="1192"/>
      <c r="B68" s="1192"/>
      <c r="C68" s="1192"/>
      <c r="D68" s="1192"/>
      <c r="E68" s="1192"/>
      <c r="F68" s="1192"/>
      <c r="G68" s="1192"/>
      <c r="H68" s="1192"/>
    </row>
    <row r="69" spans="1:8" s="56" customFormat="1">
      <c r="A69" s="1192"/>
      <c r="B69" s="1192"/>
      <c r="C69" s="1192"/>
      <c r="D69" s="1192"/>
      <c r="E69" s="1192"/>
      <c r="F69" s="1192"/>
      <c r="G69" s="1192"/>
      <c r="H69" s="1192"/>
    </row>
  </sheetData>
  <mergeCells count="66">
    <mergeCell ref="B60:D60"/>
    <mergeCell ref="A61:D61"/>
    <mergeCell ref="A62:D62"/>
    <mergeCell ref="A65:H65"/>
    <mergeCell ref="A67:H69"/>
    <mergeCell ref="B59:D59"/>
    <mergeCell ref="A46:B47"/>
    <mergeCell ref="C46:H46"/>
    <mergeCell ref="C47:H47"/>
    <mergeCell ref="A50:F50"/>
    <mergeCell ref="A51:F51"/>
    <mergeCell ref="A53:F53"/>
    <mergeCell ref="A54:D54"/>
    <mergeCell ref="B55:D55"/>
    <mergeCell ref="B56:D56"/>
    <mergeCell ref="B57:D57"/>
    <mergeCell ref="B58:D58"/>
    <mergeCell ref="A40:C40"/>
    <mergeCell ref="D40:H40"/>
    <mergeCell ref="A41:C41"/>
    <mergeCell ref="D41:H41"/>
    <mergeCell ref="A44:B45"/>
    <mergeCell ref="C44:H44"/>
    <mergeCell ref="C45:H45"/>
    <mergeCell ref="A35:F35"/>
    <mergeCell ref="A36:A39"/>
    <mergeCell ref="B36:H36"/>
    <mergeCell ref="B37:H37"/>
    <mergeCell ref="B38:H38"/>
    <mergeCell ref="B39:H39"/>
    <mergeCell ref="B32:F32"/>
    <mergeCell ref="A22:A23"/>
    <mergeCell ref="B22:F23"/>
    <mergeCell ref="G22:H22"/>
    <mergeCell ref="A24:H24"/>
    <mergeCell ref="B25:F25"/>
    <mergeCell ref="B26:F26"/>
    <mergeCell ref="A27:H27"/>
    <mergeCell ref="B28:F28"/>
    <mergeCell ref="B29:F29"/>
    <mergeCell ref="B30:F30"/>
    <mergeCell ref="A31:H31"/>
    <mergeCell ref="A21:D21"/>
    <mergeCell ref="A13:D13"/>
    <mergeCell ref="E13:H13"/>
    <mergeCell ref="A14:D14"/>
    <mergeCell ref="E14:H14"/>
    <mergeCell ref="A15:D15"/>
    <mergeCell ref="E15:H15"/>
    <mergeCell ref="A16:D16"/>
    <mergeCell ref="E16:H16"/>
    <mergeCell ref="A18:H18"/>
    <mergeCell ref="A19:B19"/>
    <mergeCell ref="C19:H19"/>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zoomScaleSheetLayoutView="118" workbookViewId="0"/>
  </sheetViews>
  <sheetFormatPr defaultColWidth="8.88671875" defaultRowHeight="13.8"/>
  <cols>
    <col min="1" max="1" width="9.109375" style="279" customWidth="1"/>
    <col min="2" max="2" width="11.88671875" style="279" customWidth="1"/>
    <col min="3" max="3" width="5.88671875" style="279" customWidth="1"/>
    <col min="4" max="4" width="21.88671875" style="279" customWidth="1"/>
    <col min="5" max="5" width="9.109375" style="279" customWidth="1"/>
    <col min="6" max="6" width="16" style="279" customWidth="1"/>
    <col min="7" max="7" width="11.5546875" style="279" customWidth="1"/>
    <col min="8" max="8" width="10.6640625" style="279" customWidth="1"/>
    <col min="9" max="16384" width="8.88671875" style="279"/>
  </cols>
  <sheetData>
    <row r="1" spans="1:8" ht="10.35" customHeight="1"/>
    <row r="2" spans="1:8" s="277" customFormat="1">
      <c r="A2" s="1078" t="s">
        <v>326</v>
      </c>
      <c r="B2" s="1078"/>
      <c r="C2" s="1078"/>
      <c r="D2" s="1078"/>
      <c r="E2" s="1078"/>
      <c r="F2" s="1078"/>
      <c r="G2" s="1078"/>
      <c r="H2" s="1078"/>
    </row>
    <row r="3" spans="1:8" ht="10.35" customHeight="1"/>
    <row r="4" spans="1:8" ht="15" customHeight="1">
      <c r="A4" s="277" t="s">
        <v>327</v>
      </c>
    </row>
    <row r="5" spans="1:8" ht="17.850000000000001" customHeight="1">
      <c r="A5" s="1017" t="s">
        <v>112</v>
      </c>
      <c r="B5" s="1017"/>
      <c r="C5" s="1017"/>
      <c r="D5" s="1017"/>
      <c r="E5" s="1017"/>
      <c r="F5" s="1017"/>
      <c r="G5" s="1017"/>
      <c r="H5" s="1017"/>
    </row>
    <row r="6" spans="1:8" ht="17.399999999999999" customHeight="1">
      <c r="A6" s="1006" t="s">
        <v>10</v>
      </c>
      <c r="B6" s="1040"/>
      <c r="C6" s="1040"/>
      <c r="D6" s="1040">
        <v>5</v>
      </c>
      <c r="E6" s="1040"/>
      <c r="F6" s="1040"/>
      <c r="G6" s="1040"/>
      <c r="H6" s="1041"/>
    </row>
    <row r="7" spans="1:8" ht="17.399999999999999" customHeight="1">
      <c r="A7" s="1006" t="s">
        <v>9</v>
      </c>
      <c r="B7" s="1040"/>
      <c r="C7" s="1040"/>
      <c r="D7" s="1005" t="s">
        <v>1665</v>
      </c>
      <c r="E7" s="1005"/>
      <c r="F7" s="1005"/>
      <c r="G7" s="1005"/>
      <c r="H7" s="1044"/>
    </row>
    <row r="8" spans="1:8" ht="17.399999999999999" customHeight="1">
      <c r="A8" s="1006" t="s">
        <v>13</v>
      </c>
      <c r="B8" s="1040"/>
      <c r="C8" s="1040"/>
      <c r="D8" s="1002" t="s">
        <v>2864</v>
      </c>
      <c r="E8" s="1002"/>
      <c r="F8" s="1002"/>
      <c r="G8" s="1002"/>
      <c r="H8" s="1003"/>
    </row>
    <row r="9" spans="1:8" ht="17.399999999999999" customHeight="1">
      <c r="A9" s="1006" t="s">
        <v>330</v>
      </c>
      <c r="B9" s="1040"/>
      <c r="C9" s="1040"/>
      <c r="D9" s="1005" t="s">
        <v>2865</v>
      </c>
      <c r="E9" s="1005"/>
      <c r="F9" s="1005"/>
      <c r="G9" s="1005"/>
      <c r="H9" s="1044"/>
    </row>
    <row r="10" spans="1:8" ht="10.35" customHeight="1">
      <c r="A10" s="205"/>
      <c r="B10" s="205"/>
      <c r="C10" s="205"/>
      <c r="D10" s="205"/>
      <c r="E10" s="205"/>
      <c r="F10" s="205"/>
      <c r="G10" s="205"/>
      <c r="H10" s="205"/>
    </row>
    <row r="11" spans="1:8" ht="15" customHeight="1">
      <c r="A11" s="1038" t="s">
        <v>138</v>
      </c>
      <c r="B11" s="1038"/>
      <c r="C11" s="1038"/>
      <c r="D11" s="1038"/>
      <c r="E11" s="1038"/>
      <c r="F11" s="1038"/>
      <c r="G11" s="1038"/>
      <c r="H11" s="1038"/>
    </row>
    <row r="12" spans="1:8" ht="17.850000000000001" customHeight="1">
      <c r="A12" s="779" t="s">
        <v>2924</v>
      </c>
      <c r="B12" s="779"/>
      <c r="C12" s="779"/>
      <c r="D12" s="779"/>
      <c r="E12" s="779"/>
      <c r="F12" s="779"/>
      <c r="G12" s="779"/>
      <c r="H12" s="779"/>
    </row>
    <row r="13" spans="1:8" ht="17.850000000000001" customHeight="1">
      <c r="A13" s="1006" t="s">
        <v>277</v>
      </c>
      <c r="B13" s="1040"/>
      <c r="C13" s="1040"/>
      <c r="D13" s="1040"/>
      <c r="E13" s="1040" t="s">
        <v>139</v>
      </c>
      <c r="F13" s="1040"/>
      <c r="G13" s="1040"/>
      <c r="H13" s="1041"/>
    </row>
    <row r="14" spans="1:8" ht="17.850000000000001" customHeight="1">
      <c r="A14" s="1006" t="s">
        <v>332</v>
      </c>
      <c r="B14" s="1040"/>
      <c r="C14" s="1040"/>
      <c r="D14" s="1040"/>
      <c r="E14" s="1040" t="s">
        <v>333</v>
      </c>
      <c r="F14" s="1040"/>
      <c r="G14" s="1040"/>
      <c r="H14" s="1041"/>
    </row>
    <row r="15" spans="1:8" ht="17.850000000000001" customHeight="1">
      <c r="A15" s="1006" t="s">
        <v>334</v>
      </c>
      <c r="B15" s="1040"/>
      <c r="C15" s="1040"/>
      <c r="D15" s="1040"/>
      <c r="E15" s="1042" t="s">
        <v>2413</v>
      </c>
      <c r="F15" s="1042"/>
      <c r="G15" s="1042"/>
      <c r="H15" s="1043"/>
    </row>
    <row r="16" spans="1:8" ht="17.850000000000001" customHeight="1">
      <c r="A16" s="1006" t="s">
        <v>282</v>
      </c>
      <c r="B16" s="1040"/>
      <c r="C16" s="1040"/>
      <c r="D16" s="1040"/>
      <c r="E16" s="1040" t="s">
        <v>283</v>
      </c>
      <c r="F16" s="1040"/>
      <c r="G16" s="1040"/>
      <c r="H16" s="1041"/>
    </row>
    <row r="17" spans="1:8" ht="10.35" customHeight="1">
      <c r="A17" s="205"/>
      <c r="B17" s="205"/>
      <c r="C17" s="205"/>
      <c r="D17" s="205"/>
      <c r="E17" s="205"/>
      <c r="F17" s="205"/>
      <c r="G17" s="205"/>
      <c r="H17" s="205"/>
    </row>
    <row r="18" spans="1:8" ht="15" customHeight="1">
      <c r="A18" s="1038" t="s">
        <v>336</v>
      </c>
      <c r="B18" s="1038"/>
      <c r="C18" s="1038"/>
      <c r="D18" s="1038"/>
      <c r="E18" s="1038"/>
      <c r="F18" s="1038"/>
      <c r="G18" s="1038"/>
      <c r="H18" s="1038"/>
    </row>
    <row r="19" spans="1:8" ht="31.35" customHeight="1">
      <c r="A19" s="998" t="s">
        <v>337</v>
      </c>
      <c r="B19" s="998"/>
      <c r="C19" s="1027" t="s">
        <v>2812</v>
      </c>
      <c r="D19" s="1027"/>
      <c r="E19" s="1027"/>
      <c r="F19" s="1027"/>
      <c r="G19" s="1027"/>
      <c r="H19" s="1019"/>
    </row>
    <row r="20" spans="1:8" ht="10.35" customHeight="1">
      <c r="A20" s="205"/>
      <c r="B20" s="205"/>
      <c r="C20" s="205"/>
      <c r="D20" s="205"/>
      <c r="E20" s="205"/>
      <c r="F20" s="205"/>
      <c r="G20" s="205"/>
      <c r="H20" s="205"/>
    </row>
    <row r="21" spans="1:8" ht="15" customHeight="1">
      <c r="A21" s="1039" t="s">
        <v>339</v>
      </c>
      <c r="B21" s="1039"/>
      <c r="C21" s="1039"/>
      <c r="D21" s="1039"/>
      <c r="E21" s="205"/>
      <c r="F21" s="205"/>
      <c r="G21" s="205"/>
      <c r="H21" s="205"/>
    </row>
    <row r="22" spans="1:8">
      <c r="A22" s="1024" t="s">
        <v>141</v>
      </c>
      <c r="B22" s="1025" t="s">
        <v>142</v>
      </c>
      <c r="C22" s="1025"/>
      <c r="D22" s="1025"/>
      <c r="E22" s="1025"/>
      <c r="F22" s="1025"/>
      <c r="G22" s="1025" t="s">
        <v>340</v>
      </c>
      <c r="H22" s="1026"/>
    </row>
    <row r="23" spans="1:8" ht="33.75" customHeight="1">
      <c r="A23" s="1024"/>
      <c r="B23" s="1025"/>
      <c r="C23" s="1025"/>
      <c r="D23" s="1025"/>
      <c r="E23" s="1025"/>
      <c r="F23" s="1025"/>
      <c r="G23" s="485" t="s">
        <v>341</v>
      </c>
      <c r="H23" s="486" t="s">
        <v>145</v>
      </c>
    </row>
    <row r="24" spans="1:8" ht="17.850000000000001" customHeight="1">
      <c r="A24" s="1024" t="s">
        <v>146</v>
      </c>
      <c r="B24" s="1025"/>
      <c r="C24" s="1025"/>
      <c r="D24" s="1025"/>
      <c r="E24" s="1025"/>
      <c r="F24" s="1025"/>
      <c r="G24" s="1025"/>
      <c r="H24" s="1026"/>
    </row>
    <row r="25" spans="1:8" ht="51.75" customHeight="1">
      <c r="A25" s="484" t="s">
        <v>2949</v>
      </c>
      <c r="B25" s="1019" t="s">
        <v>2866</v>
      </c>
      <c r="C25" s="998"/>
      <c r="D25" s="998"/>
      <c r="E25" s="998"/>
      <c r="F25" s="1053"/>
      <c r="G25" s="485" t="s">
        <v>2867</v>
      </c>
      <c r="H25" s="241" t="s">
        <v>150</v>
      </c>
    </row>
    <row r="26" spans="1:8" ht="17.850000000000001" customHeight="1">
      <c r="A26" s="1024" t="s">
        <v>255</v>
      </c>
      <c r="B26" s="1025"/>
      <c r="C26" s="1025"/>
      <c r="D26" s="1025"/>
      <c r="E26" s="1025"/>
      <c r="F26" s="1025"/>
      <c r="G26" s="1025"/>
      <c r="H26" s="1026"/>
    </row>
    <row r="27" spans="1:8" ht="44.4" customHeight="1">
      <c r="A27" s="484" t="s">
        <v>2946</v>
      </c>
      <c r="B27" s="1019" t="s">
        <v>2868</v>
      </c>
      <c r="C27" s="998"/>
      <c r="D27" s="998"/>
      <c r="E27" s="998"/>
      <c r="F27" s="1053"/>
      <c r="G27" s="484" t="s">
        <v>2869</v>
      </c>
      <c r="H27" s="241" t="s">
        <v>150</v>
      </c>
    </row>
    <row r="28" spans="1:8" ht="48" customHeight="1">
      <c r="A28" s="484" t="s">
        <v>2947</v>
      </c>
      <c r="B28" s="1019" t="s">
        <v>2870</v>
      </c>
      <c r="C28" s="998"/>
      <c r="D28" s="998"/>
      <c r="E28" s="998"/>
      <c r="F28" s="1053"/>
      <c r="G28" s="484" t="s">
        <v>221</v>
      </c>
      <c r="H28" s="241" t="s">
        <v>150</v>
      </c>
    </row>
    <row r="29" spans="1:8" ht="56.25" customHeight="1">
      <c r="A29" s="484" t="s">
        <v>2948</v>
      </c>
      <c r="B29" s="792" t="s">
        <v>2871</v>
      </c>
      <c r="C29" s="790"/>
      <c r="D29" s="790"/>
      <c r="E29" s="790"/>
      <c r="F29" s="956"/>
      <c r="G29" s="484" t="s">
        <v>224</v>
      </c>
      <c r="H29" s="241" t="s">
        <v>154</v>
      </c>
    </row>
    <row r="30" spans="1:8" ht="17.850000000000001" customHeight="1">
      <c r="A30" s="1024" t="s">
        <v>352</v>
      </c>
      <c r="B30" s="1025"/>
      <c r="C30" s="1025"/>
      <c r="D30" s="1025"/>
      <c r="E30" s="1025"/>
      <c r="F30" s="1025"/>
      <c r="G30" s="1025"/>
      <c r="H30" s="1026"/>
    </row>
    <row r="31" spans="1:8" ht="69.75" customHeight="1">
      <c r="A31" s="484" t="s">
        <v>2950</v>
      </c>
      <c r="B31" s="792" t="s">
        <v>2872</v>
      </c>
      <c r="C31" s="790"/>
      <c r="D31" s="790"/>
      <c r="E31" s="790"/>
      <c r="F31" s="956"/>
      <c r="G31" s="255" t="s">
        <v>233</v>
      </c>
      <c r="H31" s="241" t="s">
        <v>150</v>
      </c>
    </row>
    <row r="32" spans="1:8" ht="10.35" customHeight="1">
      <c r="A32" s="205"/>
      <c r="B32" s="205"/>
      <c r="C32" s="205"/>
      <c r="D32" s="205"/>
      <c r="E32" s="205"/>
      <c r="F32" s="205"/>
      <c r="G32" s="205"/>
      <c r="H32" s="205"/>
    </row>
    <row r="33" spans="1:8" ht="15" customHeight="1">
      <c r="A33" s="291" t="s">
        <v>355</v>
      </c>
      <c r="B33" s="205"/>
      <c r="C33" s="205"/>
      <c r="D33" s="205"/>
      <c r="E33" s="205"/>
      <c r="F33" s="205"/>
      <c r="G33" s="205"/>
      <c r="H33" s="205"/>
    </row>
    <row r="34" spans="1:8" s="277" customFormat="1" ht="17.850000000000001" customHeight="1">
      <c r="A34" s="1031" t="s">
        <v>2873</v>
      </c>
      <c r="B34" s="1031"/>
      <c r="C34" s="1031"/>
      <c r="D34" s="1031"/>
      <c r="E34" s="1031"/>
      <c r="F34" s="1031"/>
      <c r="G34" s="242" t="s">
        <v>37</v>
      </c>
      <c r="H34" s="482" t="s">
        <v>357</v>
      </c>
    </row>
    <row r="35" spans="1:8" ht="87.75" customHeight="1">
      <c r="A35" s="483" t="s">
        <v>358</v>
      </c>
      <c r="B35" s="1019" t="s">
        <v>2874</v>
      </c>
      <c r="C35" s="998"/>
      <c r="D35" s="998"/>
      <c r="E35" s="998"/>
      <c r="F35" s="998"/>
      <c r="G35" s="998"/>
      <c r="H35" s="998"/>
    </row>
    <row r="36" spans="1:8" ht="21.9" customHeight="1">
      <c r="A36" s="1001" t="s">
        <v>366</v>
      </c>
      <c r="B36" s="1002"/>
      <c r="C36" s="1002"/>
      <c r="D36" s="1002" t="s">
        <v>2951</v>
      </c>
      <c r="E36" s="1002"/>
      <c r="F36" s="1002"/>
      <c r="G36" s="1002"/>
      <c r="H36" s="1003"/>
    </row>
    <row r="37" spans="1:8" ht="36" customHeight="1">
      <c r="A37" s="1004" t="s">
        <v>367</v>
      </c>
      <c r="B37" s="1005"/>
      <c r="C37" s="1005"/>
      <c r="D37" s="1019" t="s">
        <v>2875</v>
      </c>
      <c r="E37" s="998"/>
      <c r="F37" s="998"/>
      <c r="G37" s="998"/>
      <c r="H37" s="998"/>
    </row>
    <row r="38" spans="1:8" ht="10.35" customHeight="1">
      <c r="A38" s="205"/>
      <c r="B38" s="205"/>
      <c r="C38" s="205"/>
      <c r="D38" s="205"/>
      <c r="E38" s="205"/>
      <c r="F38" s="205"/>
      <c r="G38" s="205"/>
      <c r="H38" s="205"/>
    </row>
    <row r="39" spans="1:8" ht="15" customHeight="1">
      <c r="A39" s="291" t="s">
        <v>369</v>
      </c>
      <c r="B39" s="205"/>
      <c r="C39" s="205"/>
      <c r="D39" s="205"/>
      <c r="E39" s="205"/>
      <c r="F39" s="205"/>
      <c r="G39" s="205"/>
      <c r="H39" s="205"/>
    </row>
    <row r="40" spans="1:8" ht="27" customHeight="1">
      <c r="A40" s="1013" t="s">
        <v>370</v>
      </c>
      <c r="B40" s="1014"/>
      <c r="C40" s="1019" t="s">
        <v>2859</v>
      </c>
      <c r="D40" s="998"/>
      <c r="E40" s="998"/>
      <c r="F40" s="998"/>
      <c r="G40" s="998"/>
      <c r="H40" s="998"/>
    </row>
    <row r="41" spans="1:8" ht="38.25" customHeight="1">
      <c r="A41" s="1017"/>
      <c r="B41" s="1018"/>
      <c r="C41" s="1019" t="s">
        <v>2860</v>
      </c>
      <c r="D41" s="998"/>
      <c r="E41" s="998"/>
      <c r="F41" s="998"/>
      <c r="G41" s="998"/>
      <c r="H41" s="998"/>
    </row>
    <row r="42" spans="1:8" ht="27" customHeight="1">
      <c r="A42" s="997" t="s">
        <v>373</v>
      </c>
      <c r="B42" s="1006"/>
      <c r="C42" s="1019" t="s">
        <v>2876</v>
      </c>
      <c r="D42" s="998"/>
      <c r="E42" s="998"/>
      <c r="F42" s="998"/>
      <c r="G42" s="998"/>
      <c r="H42" s="998"/>
    </row>
    <row r="43" spans="1:8" ht="10.35" customHeight="1">
      <c r="A43" s="205"/>
      <c r="B43" s="205"/>
      <c r="C43" s="205"/>
      <c r="D43" s="205"/>
      <c r="E43" s="205"/>
      <c r="F43" s="205"/>
      <c r="G43" s="205"/>
      <c r="H43" s="205"/>
    </row>
    <row r="44" spans="1:8" ht="15" customHeight="1">
      <c r="A44" s="291" t="s">
        <v>375</v>
      </c>
      <c r="B44" s="291"/>
      <c r="C44" s="291"/>
      <c r="D44" s="291"/>
      <c r="E44" s="291"/>
      <c r="F44" s="291"/>
      <c r="G44" s="205"/>
      <c r="H44" s="205"/>
    </row>
    <row r="45" spans="1:8" ht="16.2">
      <c r="A45" s="997" t="s">
        <v>376</v>
      </c>
      <c r="B45" s="997"/>
      <c r="C45" s="997"/>
      <c r="D45" s="997"/>
      <c r="E45" s="997"/>
      <c r="F45" s="997"/>
      <c r="G45" s="237">
        <v>4.5</v>
      </c>
      <c r="H45" s="492" t="s">
        <v>435</v>
      </c>
    </row>
    <row r="46" spans="1:8" ht="16.2">
      <c r="A46" s="997" t="s">
        <v>378</v>
      </c>
      <c r="B46" s="997"/>
      <c r="C46" s="997"/>
      <c r="D46" s="997"/>
      <c r="E46" s="997"/>
      <c r="F46" s="997"/>
      <c r="G46" s="237">
        <v>0.5</v>
      </c>
      <c r="H46" s="492" t="s">
        <v>435</v>
      </c>
    </row>
    <row r="47" spans="1:8">
      <c r="A47" s="481"/>
      <c r="B47" s="481"/>
      <c r="C47" s="481"/>
      <c r="D47" s="481"/>
      <c r="E47" s="481"/>
      <c r="F47" s="481"/>
      <c r="G47" s="238"/>
      <c r="H47" s="492"/>
    </row>
    <row r="48" spans="1:8">
      <c r="A48" s="1000" t="s">
        <v>379</v>
      </c>
      <c r="B48" s="1000"/>
      <c r="C48" s="1000"/>
      <c r="D48" s="1000"/>
      <c r="E48" s="1000"/>
      <c r="F48" s="1000"/>
      <c r="G48" s="503"/>
      <c r="H48" s="238"/>
    </row>
    <row r="49" spans="1:8" ht="17.850000000000001" customHeight="1">
      <c r="A49" s="998" t="s">
        <v>380</v>
      </c>
      <c r="B49" s="998"/>
      <c r="C49" s="998"/>
      <c r="D49" s="998"/>
      <c r="E49" s="492">
        <f>SUM(E50:E55)</f>
        <v>65</v>
      </c>
      <c r="F49" s="492" t="s">
        <v>357</v>
      </c>
      <c r="G49" s="240">
        <f>E49/25</f>
        <v>2.6</v>
      </c>
      <c r="H49" s="492" t="s">
        <v>435</v>
      </c>
    </row>
    <row r="50" spans="1:8" ht="17.850000000000001" customHeight="1">
      <c r="A50" s="205" t="s">
        <v>12</v>
      </c>
      <c r="B50" s="997" t="s">
        <v>14</v>
      </c>
      <c r="C50" s="997"/>
      <c r="D50" s="997"/>
      <c r="E50" s="492">
        <v>0</v>
      </c>
      <c r="F50" s="492" t="s">
        <v>357</v>
      </c>
      <c r="G50" s="219"/>
      <c r="H50" s="493"/>
    </row>
    <row r="51" spans="1:8" ht="17.850000000000001" customHeight="1">
      <c r="A51" s="205"/>
      <c r="B51" s="997" t="s">
        <v>381</v>
      </c>
      <c r="C51" s="997"/>
      <c r="D51" s="997"/>
      <c r="E51" s="492">
        <v>0</v>
      </c>
      <c r="F51" s="492" t="s">
        <v>357</v>
      </c>
      <c r="G51" s="219"/>
      <c r="H51" s="493"/>
    </row>
    <row r="52" spans="1:8" ht="17.850000000000001" customHeight="1">
      <c r="A52" s="205"/>
      <c r="B52" s="997" t="s">
        <v>382</v>
      </c>
      <c r="C52" s="997"/>
      <c r="D52" s="997"/>
      <c r="E52" s="492">
        <v>15</v>
      </c>
      <c r="F52" s="492" t="s">
        <v>357</v>
      </c>
      <c r="G52" s="219"/>
      <c r="H52" s="493"/>
    </row>
    <row r="53" spans="1:8" ht="17.850000000000001" customHeight="1">
      <c r="A53" s="205"/>
      <c r="B53" s="997" t="s">
        <v>383</v>
      </c>
      <c r="C53" s="997"/>
      <c r="D53" s="997"/>
      <c r="E53" s="492">
        <v>50</v>
      </c>
      <c r="F53" s="492" t="s">
        <v>357</v>
      </c>
      <c r="G53" s="219"/>
      <c r="H53" s="493"/>
    </row>
    <row r="54" spans="1:8" ht="17.850000000000001" customHeight="1">
      <c r="A54" s="205"/>
      <c r="B54" s="997" t="s">
        <v>384</v>
      </c>
      <c r="C54" s="997"/>
      <c r="D54" s="997"/>
      <c r="E54" s="492">
        <v>0</v>
      </c>
      <c r="F54" s="492" t="s">
        <v>357</v>
      </c>
      <c r="G54" s="219"/>
      <c r="H54" s="493"/>
    </row>
    <row r="55" spans="1:8" ht="17.850000000000001" customHeight="1">
      <c r="A55" s="205"/>
      <c r="B55" s="997" t="s">
        <v>385</v>
      </c>
      <c r="C55" s="997"/>
      <c r="D55" s="997"/>
      <c r="E55" s="492">
        <v>0</v>
      </c>
      <c r="F55" s="492" t="s">
        <v>357</v>
      </c>
      <c r="G55" s="219"/>
      <c r="H55" s="493"/>
    </row>
    <row r="56" spans="1:8" ht="32.25" customHeight="1">
      <c r="A56" s="998" t="s">
        <v>386</v>
      </c>
      <c r="B56" s="998"/>
      <c r="C56" s="998"/>
      <c r="D56" s="998"/>
      <c r="E56" s="492">
        <v>0</v>
      </c>
      <c r="F56" s="492" t="s">
        <v>357</v>
      </c>
      <c r="G56" s="240">
        <v>0</v>
      </c>
      <c r="H56" s="492" t="s">
        <v>435</v>
      </c>
    </row>
    <row r="57" spans="1:8" ht="17.850000000000001" customHeight="1">
      <c r="A57" s="997" t="s">
        <v>387</v>
      </c>
      <c r="B57" s="997"/>
      <c r="C57" s="997"/>
      <c r="D57" s="997"/>
      <c r="E57" s="492">
        <f>G57*25</f>
        <v>60</v>
      </c>
      <c r="F57" s="492" t="s">
        <v>357</v>
      </c>
      <c r="G57" s="240">
        <f>D6-G56-G49</f>
        <v>2.4</v>
      </c>
      <c r="H57" s="492" t="s">
        <v>435</v>
      </c>
    </row>
    <row r="58" spans="1:8" ht="10.35" customHeight="1"/>
    <row r="61" spans="1:8">
      <c r="A61" s="279" t="s">
        <v>388</v>
      </c>
    </row>
    <row r="62" spans="1:8" ht="16.2">
      <c r="A62" s="999" t="s">
        <v>436</v>
      </c>
      <c r="B62" s="999"/>
      <c r="C62" s="999"/>
      <c r="D62" s="999"/>
      <c r="E62" s="999"/>
      <c r="F62" s="999"/>
      <c r="G62" s="999"/>
      <c r="H62" s="999"/>
    </row>
    <row r="63" spans="1:8">
      <c r="A63" s="279" t="s">
        <v>390</v>
      </c>
    </row>
    <row r="65" spans="1:8">
      <c r="A65" s="996" t="s">
        <v>391</v>
      </c>
      <c r="B65" s="996"/>
      <c r="C65" s="996"/>
      <c r="D65" s="996"/>
      <c r="E65" s="996"/>
      <c r="F65" s="996"/>
      <c r="G65" s="996"/>
      <c r="H65" s="996"/>
    </row>
    <row r="66" spans="1:8">
      <c r="A66" s="996"/>
      <c r="B66" s="996"/>
      <c r="C66" s="996"/>
      <c r="D66" s="996"/>
      <c r="E66" s="996"/>
      <c r="F66" s="996"/>
      <c r="G66" s="996"/>
      <c r="H66" s="996"/>
    </row>
    <row r="67" spans="1:8">
      <c r="A67" s="996"/>
      <c r="B67" s="996"/>
      <c r="C67" s="996"/>
      <c r="D67" s="996"/>
      <c r="E67" s="996"/>
      <c r="F67" s="996"/>
      <c r="G67" s="996"/>
      <c r="H67" s="996"/>
    </row>
  </sheetData>
  <mergeCells count="60">
    <mergeCell ref="A56:D56"/>
    <mergeCell ref="A57:D57"/>
    <mergeCell ref="A62:H62"/>
    <mergeCell ref="A65:H67"/>
    <mergeCell ref="B50:D50"/>
    <mergeCell ref="B51:D51"/>
    <mergeCell ref="B52:D52"/>
    <mergeCell ref="B53:D53"/>
    <mergeCell ref="B54:D54"/>
    <mergeCell ref="B55:D55"/>
    <mergeCell ref="A49:D49"/>
    <mergeCell ref="B35:H35"/>
    <mergeCell ref="A36:C36"/>
    <mergeCell ref="D36:H36"/>
    <mergeCell ref="A37:C37"/>
    <mergeCell ref="D37:H37"/>
    <mergeCell ref="A40:B41"/>
    <mergeCell ref="C40:H40"/>
    <mergeCell ref="C41:H41"/>
    <mergeCell ref="A42:B42"/>
    <mergeCell ref="C42:H42"/>
    <mergeCell ref="A45:F45"/>
    <mergeCell ref="A46:F46"/>
    <mergeCell ref="A48:F48"/>
    <mergeCell ref="A34:F34"/>
    <mergeCell ref="A22:A23"/>
    <mergeCell ref="B22:F23"/>
    <mergeCell ref="G22:H22"/>
    <mergeCell ref="A24:H24"/>
    <mergeCell ref="B25:F25"/>
    <mergeCell ref="A26:H26"/>
    <mergeCell ref="B27:F27"/>
    <mergeCell ref="B28:F28"/>
    <mergeCell ref="B29:F29"/>
    <mergeCell ref="A30:H30"/>
    <mergeCell ref="B31:F31"/>
    <mergeCell ref="A21:D21"/>
    <mergeCell ref="A13:D13"/>
    <mergeCell ref="E13:H13"/>
    <mergeCell ref="A14:D14"/>
    <mergeCell ref="E14:H14"/>
    <mergeCell ref="A15:D15"/>
    <mergeCell ref="E15:H15"/>
    <mergeCell ref="A16:D16"/>
    <mergeCell ref="E16:H16"/>
    <mergeCell ref="A18:H18"/>
    <mergeCell ref="A19:B19"/>
    <mergeCell ref="C19:H19"/>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2"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zoomScaleNormal="100" zoomScaleSheetLayoutView="106" workbookViewId="0"/>
  </sheetViews>
  <sheetFormatPr defaultColWidth="8.88671875" defaultRowHeight="13.8"/>
  <cols>
    <col min="1" max="1" width="9.44140625" style="227" customWidth="1"/>
    <col min="2" max="2" width="11.5546875" style="227" customWidth="1"/>
    <col min="3" max="3" width="5.5546875" style="227" customWidth="1"/>
    <col min="4" max="4" width="21.5546875" style="227" customWidth="1"/>
    <col min="5" max="5" width="9.44140625" style="227" customWidth="1"/>
    <col min="6" max="6" width="8.5546875" style="227" customWidth="1"/>
    <col min="7" max="7" width="12.5546875" style="227" customWidth="1"/>
    <col min="8" max="8" width="9.5546875" style="227" customWidth="1"/>
    <col min="9" max="9" width="2.5546875" style="227" customWidth="1"/>
    <col min="10" max="16384" width="8.88671875" style="227"/>
  </cols>
  <sheetData>
    <row r="1" spans="1:9" ht="10.35" customHeight="1"/>
    <row r="2" spans="1:9" s="348" customFormat="1">
      <c r="A2" s="812" t="s">
        <v>326</v>
      </c>
      <c r="B2" s="812"/>
      <c r="C2" s="812"/>
      <c r="D2" s="812"/>
      <c r="E2" s="812"/>
      <c r="F2" s="812"/>
      <c r="G2" s="812"/>
      <c r="H2" s="812"/>
      <c r="I2" s="812"/>
    </row>
    <row r="3" spans="1:9" ht="10.35" customHeight="1"/>
    <row r="4" spans="1:9" ht="15" customHeight="1">
      <c r="A4" s="348" t="s">
        <v>327</v>
      </c>
    </row>
    <row r="5" spans="1:9" ht="17.850000000000001" customHeight="1">
      <c r="A5" s="833" t="s">
        <v>2378</v>
      </c>
      <c r="B5" s="833"/>
      <c r="C5" s="833"/>
      <c r="D5" s="833"/>
      <c r="E5" s="833"/>
      <c r="F5" s="833"/>
      <c r="G5" s="833"/>
      <c r="H5" s="833"/>
    </row>
    <row r="6" spans="1:9" ht="17.399999999999999" customHeight="1">
      <c r="A6" s="834" t="s">
        <v>10</v>
      </c>
      <c r="B6" s="835"/>
      <c r="C6" s="835"/>
      <c r="D6" s="835">
        <v>4</v>
      </c>
      <c r="E6" s="835"/>
      <c r="F6" s="835"/>
      <c r="G6" s="835"/>
      <c r="H6" s="836"/>
    </row>
    <row r="7" spans="1:9" ht="17.399999999999999" customHeight="1">
      <c r="A7" s="834" t="s">
        <v>9</v>
      </c>
      <c r="B7" s="835"/>
      <c r="C7" s="835"/>
      <c r="D7" s="837" t="s">
        <v>1667</v>
      </c>
      <c r="E7" s="837"/>
      <c r="F7" s="837"/>
      <c r="G7" s="837"/>
      <c r="H7" s="838"/>
    </row>
    <row r="8" spans="1:9" ht="17.399999999999999" customHeight="1">
      <c r="A8" s="834" t="s">
        <v>13</v>
      </c>
      <c r="B8" s="835"/>
      <c r="C8" s="835"/>
      <c r="D8" s="839" t="s">
        <v>403</v>
      </c>
      <c r="E8" s="839"/>
      <c r="F8" s="839"/>
      <c r="G8" s="839"/>
      <c r="H8" s="840"/>
    </row>
    <row r="9" spans="1:9" ht="17.399999999999999" customHeight="1">
      <c r="A9" s="834" t="s">
        <v>330</v>
      </c>
      <c r="B9" s="835"/>
      <c r="C9" s="835"/>
      <c r="D9" s="839" t="s">
        <v>2379</v>
      </c>
      <c r="E9" s="839"/>
      <c r="F9" s="839"/>
      <c r="G9" s="839"/>
      <c r="H9" s="840"/>
    </row>
    <row r="10" spans="1:9" ht="10.35" customHeight="1">
      <c r="A10" s="226"/>
      <c r="B10" s="226"/>
      <c r="C10" s="226"/>
      <c r="D10" s="226"/>
      <c r="E10" s="226"/>
      <c r="F10" s="226"/>
      <c r="G10" s="226"/>
      <c r="H10" s="226"/>
    </row>
    <row r="11" spans="1:9" ht="15" customHeight="1">
      <c r="A11" s="841" t="s">
        <v>138</v>
      </c>
      <c r="B11" s="841"/>
      <c r="C11" s="841"/>
      <c r="D11" s="841"/>
      <c r="E11" s="841"/>
      <c r="F11" s="841"/>
      <c r="G11" s="841"/>
      <c r="H11" s="841"/>
    </row>
    <row r="12" spans="1:9" ht="17.850000000000001" customHeight="1">
      <c r="A12" s="832" t="s">
        <v>2916</v>
      </c>
      <c r="B12" s="832"/>
      <c r="C12" s="832"/>
      <c r="D12" s="832"/>
      <c r="E12" s="832"/>
      <c r="F12" s="832"/>
      <c r="G12" s="832"/>
      <c r="H12" s="832"/>
    </row>
    <row r="13" spans="1:9" ht="17.850000000000001" customHeight="1">
      <c r="A13" s="834" t="s">
        <v>277</v>
      </c>
      <c r="B13" s="835"/>
      <c r="C13" s="835"/>
      <c r="D13" s="835"/>
      <c r="E13" s="835" t="s">
        <v>139</v>
      </c>
      <c r="F13" s="835"/>
      <c r="G13" s="835"/>
      <c r="H13" s="836"/>
    </row>
    <row r="14" spans="1:9" ht="17.850000000000001" customHeight="1">
      <c r="A14" s="834" t="s">
        <v>332</v>
      </c>
      <c r="B14" s="835"/>
      <c r="C14" s="835"/>
      <c r="D14" s="835"/>
      <c r="E14" s="835" t="s">
        <v>333</v>
      </c>
      <c r="F14" s="835"/>
      <c r="G14" s="835"/>
      <c r="H14" s="836"/>
    </row>
    <row r="15" spans="1:9" ht="17.850000000000001" customHeight="1">
      <c r="A15" s="834" t="s">
        <v>334</v>
      </c>
      <c r="B15" s="835"/>
      <c r="C15" s="835"/>
      <c r="D15" s="835"/>
      <c r="E15" s="843" t="s">
        <v>2380</v>
      </c>
      <c r="F15" s="843"/>
      <c r="G15" s="843"/>
      <c r="H15" s="844"/>
    </row>
    <row r="16" spans="1:9" ht="17.850000000000001" customHeight="1">
      <c r="A16" s="834" t="s">
        <v>282</v>
      </c>
      <c r="B16" s="835"/>
      <c r="C16" s="835"/>
      <c r="D16" s="835"/>
      <c r="E16" s="835" t="s">
        <v>283</v>
      </c>
      <c r="F16" s="835"/>
      <c r="G16" s="835"/>
      <c r="H16" s="836"/>
    </row>
    <row r="17" spans="1:9" ht="10.35" customHeight="1">
      <c r="A17" s="226"/>
      <c r="B17" s="226"/>
      <c r="C17" s="226"/>
      <c r="D17" s="226"/>
      <c r="E17" s="226"/>
      <c r="F17" s="226"/>
      <c r="G17" s="226"/>
      <c r="H17" s="226"/>
    </row>
    <row r="18" spans="1:9" ht="15" customHeight="1">
      <c r="A18" s="841" t="s">
        <v>336</v>
      </c>
      <c r="B18" s="841"/>
      <c r="C18" s="841"/>
      <c r="D18" s="841"/>
      <c r="E18" s="841"/>
      <c r="F18" s="841"/>
      <c r="G18" s="841"/>
      <c r="H18" s="841"/>
    </row>
    <row r="19" spans="1:9" ht="31.35" customHeight="1">
      <c r="A19" s="846" t="s">
        <v>337</v>
      </c>
      <c r="B19" s="846"/>
      <c r="C19" s="845" t="s">
        <v>2381</v>
      </c>
      <c r="D19" s="845"/>
      <c r="E19" s="845"/>
      <c r="F19" s="845"/>
      <c r="G19" s="845"/>
      <c r="H19" s="847"/>
    </row>
    <row r="20" spans="1:9" ht="10.35" customHeight="1">
      <c r="A20" s="226"/>
      <c r="B20" s="226"/>
      <c r="C20" s="226"/>
      <c r="D20" s="226"/>
      <c r="E20" s="226"/>
      <c r="F20" s="226"/>
      <c r="G20" s="226"/>
      <c r="H20" s="226"/>
    </row>
    <row r="21" spans="1:9" ht="15" customHeight="1">
      <c r="A21" s="848" t="s">
        <v>339</v>
      </c>
      <c r="B21" s="848"/>
      <c r="C21" s="848"/>
      <c r="D21" s="848"/>
      <c r="E21" s="226"/>
      <c r="F21" s="226"/>
      <c r="G21" s="226"/>
      <c r="H21" s="226"/>
    </row>
    <row r="22" spans="1:9">
      <c r="A22" s="849" t="s">
        <v>141</v>
      </c>
      <c r="B22" s="850" t="s">
        <v>142</v>
      </c>
      <c r="C22" s="850"/>
      <c r="D22" s="850"/>
      <c r="E22" s="850"/>
      <c r="F22" s="850"/>
      <c r="G22" s="850" t="s">
        <v>340</v>
      </c>
      <c r="H22" s="851"/>
    </row>
    <row r="23" spans="1:9" ht="27" customHeight="1">
      <c r="A23" s="849"/>
      <c r="B23" s="850"/>
      <c r="C23" s="850"/>
      <c r="D23" s="850"/>
      <c r="E23" s="850"/>
      <c r="F23" s="850"/>
      <c r="G23" s="490" t="s">
        <v>341</v>
      </c>
      <c r="H23" s="491" t="s">
        <v>145</v>
      </c>
    </row>
    <row r="24" spans="1:9" ht="17.850000000000001" customHeight="1">
      <c r="A24" s="849" t="s">
        <v>146</v>
      </c>
      <c r="B24" s="850"/>
      <c r="C24" s="850"/>
      <c r="D24" s="850"/>
      <c r="E24" s="850"/>
      <c r="F24" s="850"/>
      <c r="G24" s="850"/>
      <c r="H24" s="851"/>
    </row>
    <row r="25" spans="1:9" ht="59.25" customHeight="1">
      <c r="A25" s="489" t="s">
        <v>2382</v>
      </c>
      <c r="B25" s="845" t="s">
        <v>2383</v>
      </c>
      <c r="C25" s="845"/>
      <c r="D25" s="845"/>
      <c r="E25" s="845"/>
      <c r="F25" s="845"/>
      <c r="G25" s="490" t="s">
        <v>165</v>
      </c>
      <c r="H25" s="258" t="s">
        <v>154</v>
      </c>
      <c r="I25" s="226"/>
    </row>
    <row r="26" spans="1:9" ht="56.25" customHeight="1">
      <c r="A26" s="489" t="s">
        <v>2384</v>
      </c>
      <c r="B26" s="847" t="s">
        <v>2385</v>
      </c>
      <c r="C26" s="846"/>
      <c r="D26" s="846"/>
      <c r="E26" s="846"/>
      <c r="F26" s="1090"/>
      <c r="G26" s="490" t="s">
        <v>167</v>
      </c>
      <c r="H26" s="258" t="s">
        <v>150</v>
      </c>
      <c r="I26" s="226"/>
    </row>
    <row r="27" spans="1:9" ht="17.850000000000001" customHeight="1">
      <c r="A27" s="849" t="s">
        <v>255</v>
      </c>
      <c r="B27" s="850"/>
      <c r="C27" s="850"/>
      <c r="D27" s="850"/>
      <c r="E27" s="850"/>
      <c r="F27" s="850"/>
      <c r="G27" s="850"/>
      <c r="H27" s="851"/>
      <c r="I27" s="226"/>
    </row>
    <row r="28" spans="1:9" ht="48" customHeight="1">
      <c r="A28" s="489" t="s">
        <v>2386</v>
      </c>
      <c r="B28" s="845" t="s">
        <v>2387</v>
      </c>
      <c r="C28" s="845"/>
      <c r="D28" s="845"/>
      <c r="E28" s="845"/>
      <c r="F28" s="845"/>
      <c r="G28" s="490" t="s">
        <v>194</v>
      </c>
      <c r="H28" s="258" t="s">
        <v>154</v>
      </c>
      <c r="I28" s="226"/>
    </row>
    <row r="29" spans="1:9" ht="51" customHeight="1">
      <c r="A29" s="489" t="s">
        <v>2388</v>
      </c>
      <c r="B29" s="845" t="s">
        <v>2410</v>
      </c>
      <c r="C29" s="845"/>
      <c r="D29" s="845"/>
      <c r="E29" s="845"/>
      <c r="F29" s="845"/>
      <c r="G29" s="490" t="s">
        <v>202</v>
      </c>
      <c r="H29" s="258" t="s">
        <v>150</v>
      </c>
      <c r="I29" s="226"/>
    </row>
    <row r="30" spans="1:9" ht="17.850000000000001" customHeight="1">
      <c r="A30" s="849" t="s">
        <v>352</v>
      </c>
      <c r="B30" s="850"/>
      <c r="C30" s="850"/>
      <c r="D30" s="850"/>
      <c r="E30" s="850"/>
      <c r="F30" s="850"/>
      <c r="G30" s="850"/>
      <c r="H30" s="851"/>
      <c r="I30" s="226"/>
    </row>
    <row r="31" spans="1:9" ht="57" customHeight="1">
      <c r="A31" s="489" t="s">
        <v>2389</v>
      </c>
      <c r="B31" s="845" t="s">
        <v>2411</v>
      </c>
      <c r="C31" s="845"/>
      <c r="D31" s="845"/>
      <c r="E31" s="845"/>
      <c r="F31" s="845"/>
      <c r="G31" s="490" t="s">
        <v>233</v>
      </c>
      <c r="H31" s="258" t="s">
        <v>150</v>
      </c>
      <c r="I31" s="226"/>
    </row>
    <row r="32" spans="1:9" ht="55.5" customHeight="1">
      <c r="A32" s="489" t="s">
        <v>2390</v>
      </c>
      <c r="B32" s="845" t="s">
        <v>2391</v>
      </c>
      <c r="C32" s="845"/>
      <c r="D32" s="845"/>
      <c r="E32" s="845"/>
      <c r="F32" s="845"/>
      <c r="G32" s="490" t="s">
        <v>239</v>
      </c>
      <c r="H32" s="258" t="s">
        <v>150</v>
      </c>
      <c r="I32" s="226"/>
    </row>
    <row r="33" spans="1:9" ht="10.35" customHeight="1">
      <c r="A33" s="226"/>
      <c r="B33" s="226"/>
      <c r="C33" s="226"/>
      <c r="D33" s="226"/>
      <c r="E33" s="226"/>
      <c r="F33" s="226"/>
      <c r="G33" s="226"/>
      <c r="H33" s="226"/>
      <c r="I33" s="226"/>
    </row>
    <row r="34" spans="1:9" ht="15" customHeight="1">
      <c r="A34" s="260" t="s">
        <v>355</v>
      </c>
      <c r="B34" s="226"/>
      <c r="C34" s="226"/>
      <c r="D34" s="226"/>
      <c r="E34" s="226"/>
      <c r="F34" s="226"/>
      <c r="G34" s="226"/>
      <c r="H34" s="226"/>
      <c r="I34" s="226"/>
    </row>
    <row r="35" spans="1:9" s="348" customFormat="1" ht="17.850000000000001" customHeight="1">
      <c r="A35" s="854" t="s">
        <v>356</v>
      </c>
      <c r="B35" s="854"/>
      <c r="C35" s="854"/>
      <c r="D35" s="854"/>
      <c r="E35" s="854"/>
      <c r="F35" s="854"/>
      <c r="G35" s="259">
        <v>20</v>
      </c>
      <c r="H35" s="487" t="s">
        <v>357</v>
      </c>
      <c r="I35" s="260"/>
    </row>
    <row r="36" spans="1:9" ht="39.9" customHeight="1">
      <c r="A36" s="1054" t="s">
        <v>358</v>
      </c>
      <c r="B36" s="845" t="s">
        <v>2392</v>
      </c>
      <c r="C36" s="845"/>
      <c r="D36" s="845"/>
      <c r="E36" s="845"/>
      <c r="F36" s="845"/>
      <c r="G36" s="845"/>
      <c r="H36" s="847"/>
      <c r="I36" s="226"/>
    </row>
    <row r="37" spans="1:9" ht="20.100000000000001" customHeight="1">
      <c r="A37" s="1055"/>
      <c r="B37" s="845" t="s">
        <v>2393</v>
      </c>
      <c r="C37" s="845"/>
      <c r="D37" s="845"/>
      <c r="E37" s="845"/>
      <c r="F37" s="845"/>
      <c r="G37" s="845"/>
      <c r="H37" s="847"/>
      <c r="I37" s="226"/>
    </row>
    <row r="38" spans="1:9" ht="20.100000000000001" customHeight="1">
      <c r="A38" s="1055"/>
      <c r="B38" s="845" t="s">
        <v>2394</v>
      </c>
      <c r="C38" s="845"/>
      <c r="D38" s="845"/>
      <c r="E38" s="845"/>
      <c r="F38" s="845"/>
      <c r="G38" s="845"/>
      <c r="H38" s="847"/>
      <c r="I38" s="226"/>
    </row>
    <row r="39" spans="1:9" ht="20.100000000000001" customHeight="1">
      <c r="A39" s="1055"/>
      <c r="B39" s="845" t="s">
        <v>2395</v>
      </c>
      <c r="C39" s="845"/>
      <c r="D39" s="845"/>
      <c r="E39" s="845"/>
      <c r="F39" s="845"/>
      <c r="G39" s="845"/>
      <c r="H39" s="847"/>
      <c r="I39" s="226"/>
    </row>
    <row r="40" spans="1:9" ht="30" customHeight="1">
      <c r="A40" s="1060"/>
      <c r="B40" s="845" t="s">
        <v>2396</v>
      </c>
      <c r="C40" s="845"/>
      <c r="D40" s="845"/>
      <c r="E40" s="845"/>
      <c r="F40" s="845"/>
      <c r="G40" s="845"/>
      <c r="H40" s="847"/>
      <c r="I40" s="226"/>
    </row>
    <row r="41" spans="1:9" ht="23.1" customHeight="1">
      <c r="A41" s="853" t="s">
        <v>366</v>
      </c>
      <c r="B41" s="839"/>
      <c r="C41" s="839"/>
      <c r="D41" s="839" t="s">
        <v>2397</v>
      </c>
      <c r="E41" s="839"/>
      <c r="F41" s="839"/>
      <c r="G41" s="839"/>
      <c r="H41" s="840"/>
      <c r="I41" s="226"/>
    </row>
    <row r="42" spans="1:9" ht="44.4" customHeight="1">
      <c r="A42" s="859" t="s">
        <v>367</v>
      </c>
      <c r="B42" s="837"/>
      <c r="C42" s="837"/>
      <c r="D42" s="847" t="s">
        <v>2146</v>
      </c>
      <c r="E42" s="846"/>
      <c r="F42" s="846"/>
      <c r="G42" s="846"/>
      <c r="H42" s="846"/>
      <c r="I42" s="304"/>
    </row>
    <row r="43" spans="1:9" s="348" customFormat="1" ht="17.850000000000001" customHeight="1">
      <c r="A43" s="854" t="s">
        <v>613</v>
      </c>
      <c r="B43" s="854"/>
      <c r="C43" s="854"/>
      <c r="D43" s="854"/>
      <c r="E43" s="854"/>
      <c r="F43" s="854"/>
      <c r="G43" s="259">
        <v>25</v>
      </c>
      <c r="H43" s="487" t="s">
        <v>357</v>
      </c>
      <c r="I43" s="260"/>
    </row>
    <row r="44" spans="1:9" ht="39.9" customHeight="1">
      <c r="A44" s="1054" t="s">
        <v>358</v>
      </c>
      <c r="B44" s="845" t="s">
        <v>2398</v>
      </c>
      <c r="C44" s="845"/>
      <c r="D44" s="845"/>
      <c r="E44" s="845"/>
      <c r="F44" s="845"/>
      <c r="G44" s="845"/>
      <c r="H44" s="847"/>
      <c r="I44" s="226"/>
    </row>
    <row r="45" spans="1:9" ht="39.9" customHeight="1">
      <c r="A45" s="1055"/>
      <c r="B45" s="845" t="s">
        <v>2399</v>
      </c>
      <c r="C45" s="845"/>
      <c r="D45" s="845"/>
      <c r="E45" s="845"/>
      <c r="F45" s="845"/>
      <c r="G45" s="845"/>
      <c r="H45" s="847"/>
      <c r="I45" s="226"/>
    </row>
    <row r="46" spans="1:9" ht="39.9" customHeight="1">
      <c r="A46" s="1055"/>
      <c r="B46" s="845" t="s">
        <v>2400</v>
      </c>
      <c r="C46" s="845"/>
      <c r="D46" s="845"/>
      <c r="E46" s="845"/>
      <c r="F46" s="845"/>
      <c r="G46" s="845"/>
      <c r="H46" s="847"/>
      <c r="I46" s="226"/>
    </row>
    <row r="47" spans="1:9" ht="20.100000000000001" customHeight="1">
      <c r="A47" s="1060"/>
      <c r="B47" s="1193" t="s">
        <v>2401</v>
      </c>
      <c r="C47" s="1193"/>
      <c r="D47" s="1193"/>
      <c r="E47" s="1193"/>
      <c r="F47" s="1193"/>
      <c r="G47" s="1193"/>
      <c r="H47" s="1194"/>
      <c r="I47" s="226"/>
    </row>
    <row r="48" spans="1:9" ht="23.4" customHeight="1">
      <c r="A48" s="853" t="s">
        <v>366</v>
      </c>
      <c r="B48" s="839"/>
      <c r="C48" s="839"/>
      <c r="D48" s="839" t="s">
        <v>2402</v>
      </c>
      <c r="E48" s="839"/>
      <c r="F48" s="839"/>
      <c r="G48" s="839"/>
      <c r="H48" s="840"/>
      <c r="I48" s="226"/>
    </row>
    <row r="49" spans="1:10" ht="42" customHeight="1">
      <c r="A49" s="859" t="s">
        <v>367</v>
      </c>
      <c r="B49" s="837"/>
      <c r="C49" s="837"/>
      <c r="D49" s="847" t="s">
        <v>2403</v>
      </c>
      <c r="E49" s="846"/>
      <c r="F49" s="846"/>
      <c r="G49" s="846"/>
      <c r="H49" s="846"/>
      <c r="I49" s="304"/>
    </row>
    <row r="50" spans="1:10" ht="10.35" customHeight="1">
      <c r="A50" s="226"/>
      <c r="B50" s="226"/>
      <c r="C50" s="226"/>
      <c r="D50" s="226"/>
      <c r="E50" s="226"/>
      <c r="F50" s="226"/>
      <c r="G50" s="226"/>
      <c r="H50" s="226"/>
      <c r="I50" s="226"/>
    </row>
    <row r="51" spans="1:10" ht="15" customHeight="1">
      <c r="A51" s="260" t="s">
        <v>369</v>
      </c>
      <c r="B51" s="226"/>
      <c r="C51" s="226"/>
      <c r="D51" s="226"/>
      <c r="E51" s="226"/>
      <c r="F51" s="226"/>
      <c r="G51" s="226"/>
      <c r="H51" s="226"/>
      <c r="I51" s="226"/>
    </row>
    <row r="52" spans="1:10" ht="39.9" customHeight="1">
      <c r="A52" s="863" t="s">
        <v>370</v>
      </c>
      <c r="B52" s="834"/>
      <c r="C52" s="845" t="s">
        <v>2404</v>
      </c>
      <c r="D52" s="845"/>
      <c r="E52" s="845"/>
      <c r="F52" s="845"/>
      <c r="G52" s="845"/>
      <c r="H52" s="847"/>
      <c r="I52" s="226"/>
      <c r="J52" s="226"/>
    </row>
    <row r="53" spans="1:10" ht="39.9" customHeight="1">
      <c r="A53" s="863"/>
      <c r="B53" s="834"/>
      <c r="C53" s="845" t="s">
        <v>2405</v>
      </c>
      <c r="D53" s="845"/>
      <c r="E53" s="845"/>
      <c r="F53" s="845"/>
      <c r="G53" s="845"/>
      <c r="H53" s="847"/>
      <c r="I53" s="226"/>
      <c r="J53" s="409"/>
    </row>
    <row r="54" spans="1:10" ht="39.9" customHeight="1">
      <c r="A54" s="863"/>
      <c r="B54" s="834"/>
      <c r="C54" s="845" t="s">
        <v>2406</v>
      </c>
      <c r="D54" s="845"/>
      <c r="E54" s="845"/>
      <c r="F54" s="845"/>
      <c r="G54" s="845"/>
      <c r="H54" s="847"/>
      <c r="I54" s="226"/>
      <c r="J54" s="226"/>
    </row>
    <row r="55" spans="1:10" ht="39.9" customHeight="1">
      <c r="A55" s="860" t="s">
        <v>373</v>
      </c>
      <c r="B55" s="1057"/>
      <c r="C55" s="845" t="s">
        <v>2407</v>
      </c>
      <c r="D55" s="845"/>
      <c r="E55" s="845"/>
      <c r="F55" s="845"/>
      <c r="G55" s="845"/>
      <c r="H55" s="847"/>
      <c r="I55" s="226"/>
      <c r="J55" s="226"/>
    </row>
    <row r="56" spans="1:10" ht="39.9" customHeight="1">
      <c r="A56" s="832"/>
      <c r="B56" s="1058"/>
      <c r="C56" s="845" t="s">
        <v>2408</v>
      </c>
      <c r="D56" s="845"/>
      <c r="E56" s="845"/>
      <c r="F56" s="845"/>
      <c r="G56" s="845"/>
      <c r="H56" s="847"/>
      <c r="I56" s="226"/>
      <c r="J56" s="226"/>
    </row>
    <row r="57" spans="1:10" ht="27" customHeight="1">
      <c r="A57" s="833"/>
      <c r="B57" s="1059"/>
      <c r="C57" s="845" t="s">
        <v>2409</v>
      </c>
      <c r="D57" s="845"/>
      <c r="E57" s="845"/>
      <c r="F57" s="845"/>
      <c r="G57" s="845"/>
      <c r="H57" s="847"/>
      <c r="I57" s="226"/>
      <c r="J57" s="226"/>
    </row>
    <row r="58" spans="1:10" ht="10.35" customHeight="1">
      <c r="A58" s="226"/>
      <c r="B58" s="226"/>
      <c r="C58" s="226"/>
      <c r="D58" s="226"/>
      <c r="E58" s="226"/>
      <c r="F58" s="226"/>
      <c r="G58" s="226"/>
      <c r="H58" s="226"/>
    </row>
    <row r="59" spans="1:10" ht="15" customHeight="1">
      <c r="A59" s="260" t="s">
        <v>375</v>
      </c>
      <c r="B59" s="260"/>
      <c r="C59" s="260"/>
      <c r="D59" s="260"/>
      <c r="E59" s="260"/>
      <c r="F59" s="260"/>
      <c r="G59" s="226"/>
      <c r="H59" s="226"/>
    </row>
    <row r="60" spans="1:10" ht="17.399999999999999" customHeight="1">
      <c r="A60" s="863" t="s">
        <v>376</v>
      </c>
      <c r="B60" s="863"/>
      <c r="C60" s="863"/>
      <c r="D60" s="863"/>
      <c r="E60" s="863"/>
      <c r="F60" s="863"/>
      <c r="G60" s="261">
        <v>3.5</v>
      </c>
      <c r="H60" s="262" t="s">
        <v>582</v>
      </c>
    </row>
    <row r="61" spans="1:10" ht="17.399999999999999" customHeight="1">
      <c r="A61" s="863" t="s">
        <v>378</v>
      </c>
      <c r="B61" s="863"/>
      <c r="C61" s="863"/>
      <c r="D61" s="863"/>
      <c r="E61" s="863"/>
      <c r="F61" s="863"/>
      <c r="G61" s="261">
        <v>0.5</v>
      </c>
      <c r="H61" s="262" t="s">
        <v>582</v>
      </c>
    </row>
    <row r="62" spans="1:10">
      <c r="A62" s="455"/>
      <c r="B62" s="455"/>
      <c r="C62" s="455"/>
      <c r="D62" s="455"/>
      <c r="E62" s="455"/>
      <c r="F62" s="455"/>
      <c r="G62" s="399"/>
      <c r="H62" s="456"/>
    </row>
    <row r="63" spans="1:10">
      <c r="A63" s="1195" t="s">
        <v>379</v>
      </c>
      <c r="B63" s="1195"/>
      <c r="C63" s="1195"/>
      <c r="D63" s="1195"/>
      <c r="E63" s="1195"/>
      <c r="F63" s="1195"/>
      <c r="G63" s="403"/>
      <c r="H63" s="410"/>
    </row>
    <row r="64" spans="1:10" ht="17.850000000000001" customHeight="1">
      <c r="A64" s="846" t="s">
        <v>380</v>
      </c>
      <c r="B64" s="846"/>
      <c r="C64" s="846"/>
      <c r="D64" s="846"/>
      <c r="E64" s="262">
        <f>SUM(E65:E70)</f>
        <v>50</v>
      </c>
      <c r="F64" s="262" t="s">
        <v>357</v>
      </c>
      <c r="G64" s="265">
        <f>E64/25</f>
        <v>2</v>
      </c>
      <c r="H64" s="262" t="s">
        <v>582</v>
      </c>
    </row>
    <row r="65" spans="1:9" ht="17.850000000000001" customHeight="1">
      <c r="A65" s="226" t="s">
        <v>12</v>
      </c>
      <c r="B65" s="863" t="s">
        <v>14</v>
      </c>
      <c r="C65" s="863"/>
      <c r="D65" s="863"/>
      <c r="E65" s="262">
        <v>20</v>
      </c>
      <c r="F65" s="262" t="s">
        <v>357</v>
      </c>
      <c r="G65" s="304"/>
      <c r="H65" s="456"/>
    </row>
    <row r="66" spans="1:9" ht="17.850000000000001" customHeight="1">
      <c r="A66" s="226"/>
      <c r="B66" s="863" t="s">
        <v>381</v>
      </c>
      <c r="C66" s="863"/>
      <c r="D66" s="863"/>
      <c r="E66" s="262">
        <v>25</v>
      </c>
      <c r="F66" s="262" t="s">
        <v>357</v>
      </c>
      <c r="G66" s="304"/>
      <c r="H66" s="456"/>
    </row>
    <row r="67" spans="1:9" ht="17.850000000000001" customHeight="1">
      <c r="A67" s="226"/>
      <c r="B67" s="863" t="s">
        <v>382</v>
      </c>
      <c r="C67" s="863"/>
      <c r="D67" s="863"/>
      <c r="E67" s="262">
        <v>2</v>
      </c>
      <c r="F67" s="262" t="s">
        <v>357</v>
      </c>
      <c r="G67" s="304"/>
      <c r="H67" s="456"/>
    </row>
    <row r="68" spans="1:9" ht="17.850000000000001" customHeight="1">
      <c r="A68" s="226"/>
      <c r="B68" s="863" t="s">
        <v>383</v>
      </c>
      <c r="C68" s="863"/>
      <c r="D68" s="863"/>
      <c r="E68" s="262">
        <v>0</v>
      </c>
      <c r="F68" s="262" t="s">
        <v>357</v>
      </c>
      <c r="G68" s="304"/>
      <c r="H68" s="456"/>
    </row>
    <row r="69" spans="1:9" ht="17.850000000000001" customHeight="1">
      <c r="A69" s="226"/>
      <c r="B69" s="863" t="s">
        <v>384</v>
      </c>
      <c r="C69" s="863"/>
      <c r="D69" s="863"/>
      <c r="E69" s="262">
        <v>0</v>
      </c>
      <c r="F69" s="262" t="s">
        <v>357</v>
      </c>
      <c r="G69" s="304"/>
      <c r="H69" s="456"/>
    </row>
    <row r="70" spans="1:9" ht="17.850000000000001" customHeight="1">
      <c r="A70" s="226"/>
      <c r="B70" s="863" t="s">
        <v>385</v>
      </c>
      <c r="C70" s="863"/>
      <c r="D70" s="863"/>
      <c r="E70" s="262">
        <v>3</v>
      </c>
      <c r="F70" s="262" t="s">
        <v>357</v>
      </c>
      <c r="G70" s="304"/>
      <c r="H70" s="456"/>
    </row>
    <row r="71" spans="1:9" ht="31.35" customHeight="1">
      <c r="A71" s="846" t="s">
        <v>386</v>
      </c>
      <c r="B71" s="846"/>
      <c r="C71" s="846"/>
      <c r="D71" s="846"/>
      <c r="E71" s="262">
        <v>0</v>
      </c>
      <c r="F71" s="262" t="s">
        <v>357</v>
      </c>
      <c r="G71" s="265">
        <v>0</v>
      </c>
      <c r="H71" s="262" t="s">
        <v>582</v>
      </c>
    </row>
    <row r="72" spans="1:9" ht="17.850000000000001" customHeight="1">
      <c r="A72" s="863" t="s">
        <v>387</v>
      </c>
      <c r="B72" s="863"/>
      <c r="C72" s="863"/>
      <c r="D72" s="863"/>
      <c r="E72" s="262">
        <f>G72*25</f>
        <v>50</v>
      </c>
      <c r="F72" s="262" t="s">
        <v>357</v>
      </c>
      <c r="G72" s="265">
        <f>D6-G71-G64</f>
        <v>2</v>
      </c>
      <c r="H72" s="262" t="s">
        <v>582</v>
      </c>
    </row>
    <row r="73" spans="1:9" ht="10.35" customHeight="1"/>
    <row r="74" spans="1:9" s="306" customFormat="1">
      <c r="A74" s="227"/>
      <c r="B74" s="227"/>
      <c r="C74" s="227"/>
      <c r="D74" s="227"/>
      <c r="E74" s="227"/>
      <c r="F74" s="227"/>
      <c r="G74" s="227"/>
      <c r="H74" s="227"/>
      <c r="I74" s="227"/>
    </row>
    <row r="76" spans="1:9">
      <c r="A76" s="227" t="s">
        <v>388</v>
      </c>
    </row>
    <row r="77" spans="1:9" ht="16.2">
      <c r="A77" s="865" t="s">
        <v>584</v>
      </c>
      <c r="B77" s="865"/>
      <c r="C77" s="865"/>
      <c r="D77" s="865"/>
      <c r="E77" s="865"/>
      <c r="F77" s="865"/>
      <c r="G77" s="865"/>
      <c r="H77" s="865"/>
      <c r="I77" s="865"/>
    </row>
    <row r="78" spans="1:9">
      <c r="A78" s="227" t="s">
        <v>390</v>
      </c>
    </row>
    <row r="80" spans="1:9">
      <c r="A80" s="866" t="s">
        <v>391</v>
      </c>
      <c r="B80" s="866"/>
      <c r="C80" s="866"/>
      <c r="D80" s="866"/>
      <c r="E80" s="866"/>
      <c r="F80" s="866"/>
      <c r="G80" s="866"/>
      <c r="H80" s="866"/>
      <c r="I80" s="866"/>
    </row>
    <row r="81" spans="1:9">
      <c r="A81" s="866"/>
      <c r="B81" s="866"/>
      <c r="C81" s="866"/>
      <c r="D81" s="866"/>
      <c r="E81" s="866"/>
      <c r="F81" s="866"/>
      <c r="G81" s="866"/>
      <c r="H81" s="866"/>
      <c r="I81" s="866"/>
    </row>
    <row r="82" spans="1:9">
      <c r="A82" s="866"/>
      <c r="B82" s="866"/>
      <c r="C82" s="866"/>
      <c r="D82" s="866"/>
      <c r="E82" s="866"/>
      <c r="F82" s="866"/>
      <c r="G82" s="866"/>
      <c r="H82" s="866"/>
      <c r="I82" s="866"/>
    </row>
  </sheetData>
  <mergeCells count="79">
    <mergeCell ref="A80:I82"/>
    <mergeCell ref="A63:F63"/>
    <mergeCell ref="A64:D64"/>
    <mergeCell ref="B65:D65"/>
    <mergeCell ref="B66:D66"/>
    <mergeCell ref="B67:D67"/>
    <mergeCell ref="B68:D68"/>
    <mergeCell ref="B69:D69"/>
    <mergeCell ref="B70:D70"/>
    <mergeCell ref="A71:D71"/>
    <mergeCell ref="A72:D72"/>
    <mergeCell ref="A77:I77"/>
    <mergeCell ref="A61:F61"/>
    <mergeCell ref="A48:C48"/>
    <mergeCell ref="D48:H48"/>
    <mergeCell ref="A49:C49"/>
    <mergeCell ref="D49:H49"/>
    <mergeCell ref="A52:B54"/>
    <mergeCell ref="C52:H52"/>
    <mergeCell ref="C53:H53"/>
    <mergeCell ref="C54:H54"/>
    <mergeCell ref="A55:B57"/>
    <mergeCell ref="C55:H55"/>
    <mergeCell ref="C56:H56"/>
    <mergeCell ref="C57:H57"/>
    <mergeCell ref="A60:F60"/>
    <mergeCell ref="A41:C41"/>
    <mergeCell ref="D41:H41"/>
    <mergeCell ref="A42:C42"/>
    <mergeCell ref="D42:H42"/>
    <mergeCell ref="A43:F43"/>
    <mergeCell ref="A44:A47"/>
    <mergeCell ref="B44:H44"/>
    <mergeCell ref="B45:H45"/>
    <mergeCell ref="B46:H46"/>
    <mergeCell ref="B47:H47"/>
    <mergeCell ref="B32:F32"/>
    <mergeCell ref="A35:F35"/>
    <mergeCell ref="A36:A40"/>
    <mergeCell ref="B36:H36"/>
    <mergeCell ref="B37:H37"/>
    <mergeCell ref="B38:H38"/>
    <mergeCell ref="B39:H39"/>
    <mergeCell ref="B40:H40"/>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Normal="100" zoomScaleSheetLayoutView="96"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9" width="2.88671875" style="206" customWidth="1"/>
    <col min="10" max="16384" width="8.88671875" style="206"/>
  </cols>
  <sheetData>
    <row r="1" spans="1:9" ht="10.35" customHeight="1"/>
    <row r="2" spans="1:9" s="334" customFormat="1">
      <c r="A2" s="731" t="s">
        <v>326</v>
      </c>
      <c r="B2" s="731"/>
      <c r="C2" s="731"/>
      <c r="D2" s="731"/>
      <c r="E2" s="731"/>
      <c r="F2" s="731"/>
      <c r="G2" s="731"/>
      <c r="H2" s="731"/>
      <c r="I2" s="731"/>
    </row>
    <row r="3" spans="1:9" ht="10.35" customHeight="1"/>
    <row r="4" spans="1:9" ht="15" customHeight="1">
      <c r="A4" s="334" t="s">
        <v>327</v>
      </c>
    </row>
    <row r="5" spans="1:9" ht="17.850000000000001" customHeight="1">
      <c r="A5" s="732" t="s">
        <v>114</v>
      </c>
      <c r="B5" s="732"/>
      <c r="C5" s="732"/>
      <c r="D5" s="732"/>
      <c r="E5" s="732"/>
      <c r="F5" s="732"/>
      <c r="G5" s="732"/>
      <c r="H5" s="732"/>
    </row>
    <row r="6" spans="1:9" ht="17.850000000000001" customHeight="1">
      <c r="A6" s="780" t="s">
        <v>10</v>
      </c>
      <c r="B6" s="781"/>
      <c r="C6" s="781"/>
      <c r="D6" s="781">
        <v>2</v>
      </c>
      <c r="E6" s="781"/>
      <c r="F6" s="781"/>
      <c r="G6" s="781"/>
      <c r="H6" s="782"/>
      <c r="I6" s="502"/>
    </row>
    <row r="7" spans="1:9" ht="17.850000000000001" customHeight="1">
      <c r="A7" s="780" t="s">
        <v>9</v>
      </c>
      <c r="B7" s="781"/>
      <c r="C7" s="781"/>
      <c r="D7" s="783" t="s">
        <v>1665</v>
      </c>
      <c r="E7" s="783"/>
      <c r="F7" s="783"/>
      <c r="G7" s="783"/>
      <c r="H7" s="784"/>
      <c r="I7" s="502"/>
    </row>
    <row r="8" spans="1:9" ht="17.850000000000001" customHeight="1">
      <c r="A8" s="780" t="s">
        <v>13</v>
      </c>
      <c r="B8" s="781"/>
      <c r="C8" s="781"/>
      <c r="D8" s="785" t="s">
        <v>2230</v>
      </c>
      <c r="E8" s="785"/>
      <c r="F8" s="785"/>
      <c r="G8" s="785"/>
      <c r="H8" s="786"/>
      <c r="I8" s="502"/>
    </row>
    <row r="9" spans="1:9" ht="17.850000000000001" customHeight="1">
      <c r="A9" s="780" t="s">
        <v>330</v>
      </c>
      <c r="B9" s="781"/>
      <c r="C9" s="781"/>
      <c r="D9" s="785" t="s">
        <v>2412</v>
      </c>
      <c r="E9" s="785"/>
      <c r="F9" s="785"/>
      <c r="G9" s="785"/>
      <c r="H9" s="786"/>
      <c r="I9" s="502"/>
    </row>
    <row r="10" spans="1:9" ht="10.35" customHeight="1">
      <c r="A10" s="502"/>
      <c r="B10" s="502"/>
      <c r="C10" s="502"/>
      <c r="D10" s="502"/>
      <c r="E10" s="502"/>
      <c r="F10" s="502"/>
      <c r="G10" s="502"/>
      <c r="H10" s="502"/>
      <c r="I10" s="502"/>
    </row>
    <row r="11" spans="1:9" ht="15" customHeight="1">
      <c r="A11" s="787" t="s">
        <v>138</v>
      </c>
      <c r="B11" s="787"/>
      <c r="C11" s="787"/>
      <c r="D11" s="787"/>
      <c r="E11" s="787"/>
      <c r="F11" s="787"/>
      <c r="G11" s="787"/>
      <c r="H11" s="787"/>
      <c r="I11" s="502"/>
    </row>
    <row r="12" spans="1:9" ht="17.850000000000001" customHeight="1">
      <c r="A12" s="779" t="s">
        <v>2916</v>
      </c>
      <c r="B12" s="779"/>
      <c r="C12" s="779"/>
      <c r="D12" s="779"/>
      <c r="E12" s="779"/>
      <c r="F12" s="779"/>
      <c r="G12" s="779"/>
      <c r="H12" s="779"/>
      <c r="I12" s="502"/>
    </row>
    <row r="13" spans="1:9" ht="17.850000000000001" customHeight="1">
      <c r="A13" s="780" t="s">
        <v>277</v>
      </c>
      <c r="B13" s="781"/>
      <c r="C13" s="781"/>
      <c r="D13" s="781"/>
      <c r="E13" s="781" t="s">
        <v>139</v>
      </c>
      <c r="F13" s="781"/>
      <c r="G13" s="781"/>
      <c r="H13" s="782"/>
      <c r="I13" s="502"/>
    </row>
    <row r="14" spans="1:9" ht="17.850000000000001" customHeight="1">
      <c r="A14" s="780" t="s">
        <v>332</v>
      </c>
      <c r="B14" s="781"/>
      <c r="C14" s="781"/>
      <c r="D14" s="781"/>
      <c r="E14" s="781" t="s">
        <v>333</v>
      </c>
      <c r="F14" s="781"/>
      <c r="G14" s="781"/>
      <c r="H14" s="782"/>
      <c r="I14" s="502"/>
    </row>
    <row r="15" spans="1:9" ht="17.850000000000001" customHeight="1">
      <c r="A15" s="780" t="s">
        <v>334</v>
      </c>
      <c r="B15" s="781"/>
      <c r="C15" s="781"/>
      <c r="D15" s="781"/>
      <c r="E15" s="788" t="s">
        <v>2413</v>
      </c>
      <c r="F15" s="788"/>
      <c r="G15" s="788"/>
      <c r="H15" s="789"/>
      <c r="I15" s="502"/>
    </row>
    <row r="16" spans="1:9" ht="17.850000000000001" customHeight="1">
      <c r="A16" s="780" t="s">
        <v>282</v>
      </c>
      <c r="B16" s="781"/>
      <c r="C16" s="781"/>
      <c r="D16" s="781"/>
      <c r="E16" s="781" t="s">
        <v>283</v>
      </c>
      <c r="F16" s="781"/>
      <c r="G16" s="781"/>
      <c r="H16" s="782"/>
      <c r="I16" s="502"/>
    </row>
    <row r="17" spans="1:9" ht="10.35" customHeight="1">
      <c r="A17" s="502"/>
      <c r="B17" s="502"/>
      <c r="C17" s="502"/>
      <c r="D17" s="502"/>
      <c r="E17" s="502"/>
      <c r="F17" s="502"/>
      <c r="G17" s="502"/>
      <c r="H17" s="502"/>
      <c r="I17" s="502"/>
    </row>
    <row r="18" spans="1:9" ht="15" customHeight="1">
      <c r="A18" s="787" t="s">
        <v>336</v>
      </c>
      <c r="B18" s="787"/>
      <c r="C18" s="787"/>
      <c r="D18" s="787"/>
      <c r="E18" s="787"/>
      <c r="F18" s="787"/>
      <c r="G18" s="787"/>
      <c r="H18" s="787"/>
      <c r="I18" s="502"/>
    </row>
    <row r="19" spans="1:9" ht="38.4" customHeight="1">
      <c r="A19" s="790" t="s">
        <v>337</v>
      </c>
      <c r="B19" s="790"/>
      <c r="C19" s="791" t="s">
        <v>790</v>
      </c>
      <c r="D19" s="791"/>
      <c r="E19" s="791"/>
      <c r="F19" s="791"/>
      <c r="G19" s="791"/>
      <c r="H19" s="792"/>
      <c r="I19" s="502"/>
    </row>
    <row r="20" spans="1:9" ht="10.35" customHeight="1">
      <c r="A20" s="502"/>
      <c r="B20" s="502"/>
      <c r="C20" s="502"/>
      <c r="D20" s="502"/>
      <c r="E20" s="502"/>
      <c r="F20" s="502"/>
      <c r="G20" s="502"/>
      <c r="H20" s="502"/>
      <c r="I20" s="502"/>
    </row>
    <row r="21" spans="1:9" ht="15" customHeight="1">
      <c r="A21" s="793" t="s">
        <v>339</v>
      </c>
      <c r="B21" s="793"/>
      <c r="C21" s="793"/>
      <c r="D21" s="793"/>
      <c r="E21" s="502"/>
      <c r="F21" s="502"/>
      <c r="G21" s="502"/>
      <c r="H21" s="502"/>
      <c r="I21" s="502"/>
    </row>
    <row r="22" spans="1:9">
      <c r="A22" s="751" t="s">
        <v>141</v>
      </c>
      <c r="B22" s="794" t="s">
        <v>142</v>
      </c>
      <c r="C22" s="794"/>
      <c r="D22" s="794"/>
      <c r="E22" s="794"/>
      <c r="F22" s="794"/>
      <c r="G22" s="794" t="s">
        <v>340</v>
      </c>
      <c r="H22" s="752"/>
      <c r="I22" s="502"/>
    </row>
    <row r="23" spans="1:9" ht="37.5" customHeight="1">
      <c r="A23" s="751"/>
      <c r="B23" s="794"/>
      <c r="C23" s="794"/>
      <c r="D23" s="794"/>
      <c r="E23" s="794"/>
      <c r="F23" s="794"/>
      <c r="G23" s="468" t="s">
        <v>341</v>
      </c>
      <c r="H23" s="469" t="s">
        <v>145</v>
      </c>
      <c r="I23" s="502"/>
    </row>
    <row r="24" spans="1:9" ht="17.850000000000001" customHeight="1">
      <c r="A24" s="751" t="s">
        <v>146</v>
      </c>
      <c r="B24" s="794"/>
      <c r="C24" s="794"/>
      <c r="D24" s="794"/>
      <c r="E24" s="794"/>
      <c r="F24" s="794"/>
      <c r="G24" s="794"/>
      <c r="H24" s="752"/>
      <c r="I24" s="502"/>
    </row>
    <row r="25" spans="1:9" ht="42.9" customHeight="1">
      <c r="A25" s="467" t="s">
        <v>2414</v>
      </c>
      <c r="B25" s="791" t="s">
        <v>2415</v>
      </c>
      <c r="C25" s="791"/>
      <c r="D25" s="791"/>
      <c r="E25" s="791"/>
      <c r="F25" s="791"/>
      <c r="G25" s="468" t="s">
        <v>165</v>
      </c>
      <c r="H25" s="250" t="s">
        <v>154</v>
      </c>
      <c r="I25" s="502"/>
    </row>
    <row r="26" spans="1:9" ht="34.5" customHeight="1">
      <c r="A26" s="467" t="s">
        <v>2416</v>
      </c>
      <c r="B26" s="791" t="s">
        <v>2417</v>
      </c>
      <c r="C26" s="791"/>
      <c r="D26" s="791"/>
      <c r="E26" s="791"/>
      <c r="F26" s="791"/>
      <c r="G26" s="468" t="s">
        <v>2418</v>
      </c>
      <c r="H26" s="250" t="s">
        <v>154</v>
      </c>
      <c r="I26" s="502"/>
    </row>
    <row r="27" spans="1:9" ht="17.850000000000001" customHeight="1">
      <c r="A27" s="751" t="s">
        <v>255</v>
      </c>
      <c r="B27" s="794"/>
      <c r="C27" s="794"/>
      <c r="D27" s="794"/>
      <c r="E27" s="794"/>
      <c r="F27" s="794"/>
      <c r="G27" s="794"/>
      <c r="H27" s="752"/>
      <c r="I27" s="502"/>
    </row>
    <row r="28" spans="1:9" ht="64.5" customHeight="1">
      <c r="A28" s="467" t="s">
        <v>2419</v>
      </c>
      <c r="B28" s="791" t="s">
        <v>2420</v>
      </c>
      <c r="C28" s="791"/>
      <c r="D28" s="791"/>
      <c r="E28" s="791"/>
      <c r="F28" s="791"/>
      <c r="G28" s="468" t="s">
        <v>194</v>
      </c>
      <c r="H28" s="250" t="s">
        <v>154</v>
      </c>
      <c r="I28" s="502"/>
    </row>
    <row r="29" spans="1:9" ht="48.75" customHeight="1">
      <c r="A29" s="467" t="s">
        <v>2421</v>
      </c>
      <c r="B29" s="791" t="s">
        <v>2442</v>
      </c>
      <c r="C29" s="791"/>
      <c r="D29" s="791"/>
      <c r="E29" s="791"/>
      <c r="F29" s="791"/>
      <c r="G29" s="468" t="s">
        <v>204</v>
      </c>
      <c r="H29" s="250" t="s">
        <v>154</v>
      </c>
      <c r="I29" s="502"/>
    </row>
    <row r="30" spans="1:9" ht="17.850000000000001" customHeight="1">
      <c r="A30" s="751" t="s">
        <v>352</v>
      </c>
      <c r="B30" s="794"/>
      <c r="C30" s="794"/>
      <c r="D30" s="794"/>
      <c r="E30" s="794"/>
      <c r="F30" s="794"/>
      <c r="G30" s="794"/>
      <c r="H30" s="752"/>
      <c r="I30" s="502"/>
    </row>
    <row r="31" spans="1:9" ht="36.6" customHeight="1">
      <c r="A31" s="467" t="s">
        <v>2422</v>
      </c>
      <c r="B31" s="791" t="s">
        <v>2423</v>
      </c>
      <c r="C31" s="791"/>
      <c r="D31" s="791"/>
      <c r="E31" s="791"/>
      <c r="F31" s="791"/>
      <c r="G31" s="468" t="s">
        <v>233</v>
      </c>
      <c r="H31" s="250" t="s">
        <v>154</v>
      </c>
      <c r="I31" s="502"/>
    </row>
    <row r="32" spans="1:9" ht="10.35" customHeight="1">
      <c r="A32" s="502"/>
      <c r="B32" s="502"/>
      <c r="C32" s="502"/>
      <c r="D32" s="502"/>
      <c r="E32" s="502"/>
      <c r="F32" s="502"/>
      <c r="G32" s="502"/>
      <c r="H32" s="502"/>
      <c r="I32" s="502"/>
    </row>
    <row r="33" spans="1:9" ht="15" customHeight="1">
      <c r="A33" s="494" t="s">
        <v>355</v>
      </c>
      <c r="B33" s="502"/>
      <c r="C33" s="502"/>
      <c r="D33" s="502"/>
      <c r="E33" s="502"/>
      <c r="F33" s="502"/>
      <c r="G33" s="502"/>
      <c r="H33" s="502"/>
      <c r="I33" s="502"/>
    </row>
    <row r="34" spans="1:9" s="334" customFormat="1" ht="17.850000000000001" customHeight="1">
      <c r="A34" s="795" t="s">
        <v>356</v>
      </c>
      <c r="B34" s="795"/>
      <c r="C34" s="795"/>
      <c r="D34" s="795"/>
      <c r="E34" s="795"/>
      <c r="F34" s="795"/>
      <c r="G34" s="242">
        <v>15</v>
      </c>
      <c r="H34" s="464" t="s">
        <v>357</v>
      </c>
      <c r="I34" s="494"/>
    </row>
    <row r="35" spans="1:9" ht="20.100000000000001" customHeight="1">
      <c r="A35" s="796" t="s">
        <v>358</v>
      </c>
      <c r="B35" s="781" t="s">
        <v>2424</v>
      </c>
      <c r="C35" s="781"/>
      <c r="D35" s="781"/>
      <c r="E35" s="781"/>
      <c r="F35" s="781"/>
      <c r="G35" s="781"/>
      <c r="H35" s="782"/>
      <c r="I35" s="502"/>
    </row>
    <row r="36" spans="1:9" ht="20.100000000000001" customHeight="1">
      <c r="A36" s="754"/>
      <c r="B36" s="791" t="s">
        <v>2425</v>
      </c>
      <c r="C36" s="791"/>
      <c r="D36" s="791"/>
      <c r="E36" s="791"/>
      <c r="F36" s="791"/>
      <c r="G36" s="791"/>
      <c r="H36" s="792"/>
      <c r="I36" s="502"/>
    </row>
    <row r="37" spans="1:9" ht="20.100000000000001" customHeight="1">
      <c r="A37" s="754"/>
      <c r="B37" s="791" t="s">
        <v>2426</v>
      </c>
      <c r="C37" s="791"/>
      <c r="D37" s="791"/>
      <c r="E37" s="791"/>
      <c r="F37" s="791"/>
      <c r="G37" s="791"/>
      <c r="H37" s="792"/>
      <c r="I37" s="502"/>
    </row>
    <row r="38" spans="1:9" ht="20.100000000000001" customHeight="1">
      <c r="A38" s="754"/>
      <c r="B38" s="791" t="s">
        <v>2427</v>
      </c>
      <c r="C38" s="791"/>
      <c r="D38" s="791"/>
      <c r="E38" s="791"/>
      <c r="F38" s="791"/>
      <c r="G38" s="791"/>
      <c r="H38" s="792"/>
      <c r="I38" s="502"/>
    </row>
    <row r="39" spans="1:9" ht="20.100000000000001" customHeight="1">
      <c r="A39" s="754"/>
      <c r="B39" s="791" t="s">
        <v>2428</v>
      </c>
      <c r="C39" s="791"/>
      <c r="D39" s="791"/>
      <c r="E39" s="791"/>
      <c r="F39" s="791"/>
      <c r="G39" s="791"/>
      <c r="H39" s="792"/>
      <c r="I39" s="502"/>
    </row>
    <row r="40" spans="1:9" ht="20.100000000000001" customHeight="1">
      <c r="A40" s="754"/>
      <c r="B40" s="791" t="s">
        <v>2429</v>
      </c>
      <c r="C40" s="791"/>
      <c r="D40" s="791"/>
      <c r="E40" s="791"/>
      <c r="F40" s="791"/>
      <c r="G40" s="791"/>
      <c r="H40" s="792"/>
      <c r="I40" s="502"/>
    </row>
    <row r="41" spans="1:9" ht="20.100000000000001" customHeight="1">
      <c r="A41" s="755"/>
      <c r="B41" s="791" t="s">
        <v>2430</v>
      </c>
      <c r="C41" s="791"/>
      <c r="D41" s="791"/>
      <c r="E41" s="791"/>
      <c r="F41" s="791"/>
      <c r="G41" s="791"/>
      <c r="H41" s="792"/>
      <c r="I41" s="502"/>
    </row>
    <row r="42" spans="1:9" ht="26.1" customHeight="1">
      <c r="A42" s="797" t="s">
        <v>366</v>
      </c>
      <c r="B42" s="785"/>
      <c r="C42" s="785"/>
      <c r="D42" s="785" t="s">
        <v>2431</v>
      </c>
      <c r="E42" s="785"/>
      <c r="F42" s="785"/>
      <c r="G42" s="785"/>
      <c r="H42" s="786"/>
      <c r="I42" s="502"/>
    </row>
    <row r="43" spans="1:9" ht="46.5" customHeight="1">
      <c r="A43" s="798" t="s">
        <v>367</v>
      </c>
      <c r="B43" s="783"/>
      <c r="C43" s="783"/>
      <c r="D43" s="783" t="s">
        <v>2432</v>
      </c>
      <c r="E43" s="783"/>
      <c r="F43" s="783"/>
      <c r="G43" s="783"/>
      <c r="H43" s="783"/>
      <c r="I43" s="763"/>
    </row>
    <row r="44" spans="1:9" s="334" customFormat="1" ht="17.850000000000001" customHeight="1">
      <c r="A44" s="795" t="s">
        <v>613</v>
      </c>
      <c r="B44" s="795"/>
      <c r="C44" s="795"/>
      <c r="D44" s="795"/>
      <c r="E44" s="795"/>
      <c r="F44" s="795"/>
      <c r="G44" s="242">
        <v>15</v>
      </c>
      <c r="H44" s="464" t="s">
        <v>357</v>
      </c>
      <c r="I44" s="494"/>
    </row>
    <row r="45" spans="1:9" ht="34.5" customHeight="1">
      <c r="A45" s="796" t="s">
        <v>358</v>
      </c>
      <c r="B45" s="799" t="s">
        <v>2433</v>
      </c>
      <c r="C45" s="799"/>
      <c r="D45" s="799"/>
      <c r="E45" s="799"/>
      <c r="F45" s="799"/>
      <c r="G45" s="799"/>
      <c r="H45" s="800"/>
      <c r="I45" s="502"/>
    </row>
    <row r="46" spans="1:9" ht="20.100000000000001" customHeight="1">
      <c r="A46" s="754"/>
      <c r="B46" s="784" t="s">
        <v>2434</v>
      </c>
      <c r="C46" s="801"/>
      <c r="D46" s="801"/>
      <c r="E46" s="801"/>
      <c r="F46" s="801"/>
      <c r="G46" s="801"/>
      <c r="H46" s="801"/>
      <c r="I46" s="502"/>
    </row>
    <row r="47" spans="1:9" ht="20.100000000000001" customHeight="1">
      <c r="A47" s="754"/>
      <c r="B47" s="784" t="s">
        <v>2435</v>
      </c>
      <c r="C47" s="801"/>
      <c r="D47" s="801"/>
      <c r="E47" s="801"/>
      <c r="F47" s="801"/>
      <c r="G47" s="801"/>
      <c r="H47" s="801"/>
      <c r="I47" s="502"/>
    </row>
    <row r="48" spans="1:9" ht="22.5" customHeight="1">
      <c r="A48" s="797" t="s">
        <v>366</v>
      </c>
      <c r="B48" s="785"/>
      <c r="C48" s="785"/>
      <c r="D48" s="785" t="s">
        <v>2443</v>
      </c>
      <c r="E48" s="785"/>
      <c r="F48" s="785"/>
      <c r="G48" s="785"/>
      <c r="H48" s="786"/>
      <c r="I48" s="502"/>
    </row>
    <row r="49" spans="1:9" ht="38.1" customHeight="1">
      <c r="A49" s="798" t="s">
        <v>367</v>
      </c>
      <c r="B49" s="783"/>
      <c r="C49" s="783"/>
      <c r="D49" s="792" t="s">
        <v>2436</v>
      </c>
      <c r="E49" s="790"/>
      <c r="F49" s="790"/>
      <c r="G49" s="790"/>
      <c r="H49" s="790"/>
      <c r="I49" s="40"/>
    </row>
    <row r="50" spans="1:9" ht="10.35" customHeight="1">
      <c r="A50" s="502"/>
      <c r="B50" s="502"/>
      <c r="C50" s="502"/>
      <c r="D50" s="502"/>
      <c r="E50" s="502"/>
      <c r="F50" s="502"/>
      <c r="G50" s="502"/>
      <c r="H50" s="502"/>
      <c r="I50" s="502"/>
    </row>
    <row r="51" spans="1:9" ht="15" customHeight="1">
      <c r="A51" s="494" t="s">
        <v>369</v>
      </c>
      <c r="B51" s="502"/>
      <c r="C51" s="502"/>
      <c r="D51" s="502"/>
      <c r="E51" s="502"/>
      <c r="F51" s="502"/>
      <c r="G51" s="502"/>
      <c r="H51" s="502"/>
      <c r="I51" s="502"/>
    </row>
    <row r="52" spans="1:9" ht="35.1" customHeight="1">
      <c r="A52" s="807" t="s">
        <v>370</v>
      </c>
      <c r="B52" s="780"/>
      <c r="C52" s="792" t="s">
        <v>2437</v>
      </c>
      <c r="D52" s="790"/>
      <c r="E52" s="790"/>
      <c r="F52" s="790"/>
      <c r="G52" s="790"/>
      <c r="H52" s="790"/>
      <c r="I52" s="502"/>
    </row>
    <row r="53" spans="1:9" ht="35.1" customHeight="1">
      <c r="A53" s="807"/>
      <c r="B53" s="780"/>
      <c r="C53" s="791" t="s">
        <v>2438</v>
      </c>
      <c r="D53" s="791"/>
      <c r="E53" s="791"/>
      <c r="F53" s="791"/>
      <c r="G53" s="791"/>
      <c r="H53" s="792"/>
      <c r="I53" s="502"/>
    </row>
    <row r="54" spans="1:9" ht="35.1" customHeight="1">
      <c r="A54" s="807"/>
      <c r="B54" s="780"/>
      <c r="C54" s="791" t="s">
        <v>2439</v>
      </c>
      <c r="D54" s="791"/>
      <c r="E54" s="791"/>
      <c r="F54" s="791"/>
      <c r="G54" s="791"/>
      <c r="H54" s="792"/>
      <c r="I54" s="502"/>
    </row>
    <row r="55" spans="1:9" ht="45.75" customHeight="1">
      <c r="A55" s="807" t="s">
        <v>373</v>
      </c>
      <c r="B55" s="780"/>
      <c r="C55" s="791" t="s">
        <v>2440</v>
      </c>
      <c r="D55" s="791"/>
      <c r="E55" s="791"/>
      <c r="F55" s="791"/>
      <c r="G55" s="791"/>
      <c r="H55" s="792"/>
      <c r="I55" s="502"/>
    </row>
    <row r="56" spans="1:9" ht="10.35" customHeight="1">
      <c r="A56" s="502"/>
      <c r="B56" s="502"/>
      <c r="C56" s="502"/>
      <c r="D56" s="502"/>
      <c r="E56" s="502"/>
      <c r="F56" s="502"/>
      <c r="G56" s="502"/>
      <c r="H56" s="502"/>
      <c r="I56" s="502"/>
    </row>
    <row r="57" spans="1:9" ht="15" customHeight="1">
      <c r="A57" s="494" t="s">
        <v>375</v>
      </c>
      <c r="B57" s="494"/>
      <c r="C57" s="494"/>
      <c r="D57" s="494"/>
      <c r="E57" s="494"/>
      <c r="F57" s="494"/>
      <c r="G57" s="502"/>
      <c r="H57" s="502"/>
      <c r="I57" s="502"/>
    </row>
    <row r="58" spans="1:9" ht="16.2">
      <c r="A58" s="807" t="s">
        <v>376</v>
      </c>
      <c r="B58" s="807"/>
      <c r="C58" s="807"/>
      <c r="D58" s="807"/>
      <c r="E58" s="807"/>
      <c r="F58" s="807"/>
      <c r="G58" s="251">
        <v>2</v>
      </c>
      <c r="H58" s="465" t="s">
        <v>435</v>
      </c>
      <c r="I58" s="502"/>
    </row>
    <row r="59" spans="1:9" ht="16.2">
      <c r="A59" s="807" t="s">
        <v>378</v>
      </c>
      <c r="B59" s="807"/>
      <c r="C59" s="807"/>
      <c r="D59" s="807"/>
      <c r="E59" s="807"/>
      <c r="F59" s="807"/>
      <c r="G59" s="251">
        <v>0</v>
      </c>
      <c r="H59" s="465" t="s">
        <v>435</v>
      </c>
      <c r="I59" s="502"/>
    </row>
    <row r="60" spans="1:9">
      <c r="A60" s="457"/>
      <c r="B60" s="457"/>
      <c r="C60" s="457"/>
      <c r="D60" s="457"/>
      <c r="E60" s="457"/>
      <c r="F60" s="457"/>
      <c r="G60" s="458"/>
      <c r="H60" s="471"/>
      <c r="I60" s="502"/>
    </row>
    <row r="61" spans="1:9">
      <c r="A61" s="1149" t="s">
        <v>379</v>
      </c>
      <c r="B61" s="1149"/>
      <c r="C61" s="1149"/>
      <c r="D61" s="1149"/>
      <c r="E61" s="1149"/>
      <c r="F61" s="1149"/>
      <c r="G61" s="305"/>
      <c r="H61" s="452"/>
      <c r="I61" s="502"/>
    </row>
    <row r="62" spans="1:9" ht="17.850000000000001" customHeight="1">
      <c r="A62" s="790" t="s">
        <v>380</v>
      </c>
      <c r="B62" s="790"/>
      <c r="C62" s="790"/>
      <c r="D62" s="790"/>
      <c r="E62" s="465">
        <f>SUM(E63:E68)</f>
        <v>35</v>
      </c>
      <c r="F62" s="465" t="s">
        <v>357</v>
      </c>
      <c r="G62" s="254">
        <f>E62/25</f>
        <v>1.4</v>
      </c>
      <c r="H62" s="465" t="s">
        <v>435</v>
      </c>
      <c r="I62" s="502"/>
    </row>
    <row r="63" spans="1:9" ht="17.850000000000001" customHeight="1">
      <c r="A63" s="502" t="s">
        <v>12</v>
      </c>
      <c r="B63" s="807" t="s">
        <v>14</v>
      </c>
      <c r="C63" s="807"/>
      <c r="D63" s="807"/>
      <c r="E63" s="465">
        <v>15</v>
      </c>
      <c r="F63" s="465" t="s">
        <v>357</v>
      </c>
      <c r="G63" s="40"/>
      <c r="H63" s="471"/>
      <c r="I63" s="502"/>
    </row>
    <row r="64" spans="1:9" ht="17.850000000000001" customHeight="1">
      <c r="A64" s="502"/>
      <c r="B64" s="807" t="s">
        <v>381</v>
      </c>
      <c r="C64" s="807"/>
      <c r="D64" s="807"/>
      <c r="E64" s="465">
        <v>15</v>
      </c>
      <c r="F64" s="465" t="s">
        <v>357</v>
      </c>
      <c r="G64" s="40"/>
      <c r="H64" s="471"/>
      <c r="I64" s="502"/>
    </row>
    <row r="65" spans="1:9" ht="17.850000000000001" customHeight="1">
      <c r="A65" s="502"/>
      <c r="B65" s="807" t="s">
        <v>382</v>
      </c>
      <c r="C65" s="807"/>
      <c r="D65" s="807"/>
      <c r="E65" s="465">
        <v>3</v>
      </c>
      <c r="F65" s="465" t="s">
        <v>357</v>
      </c>
      <c r="G65" s="40"/>
      <c r="H65" s="471"/>
      <c r="I65" s="502"/>
    </row>
    <row r="66" spans="1:9" ht="17.850000000000001" customHeight="1">
      <c r="A66" s="502"/>
      <c r="B66" s="807" t="s">
        <v>383</v>
      </c>
      <c r="C66" s="807"/>
      <c r="D66" s="807"/>
      <c r="E66" s="465">
        <v>0</v>
      </c>
      <c r="F66" s="465" t="s">
        <v>357</v>
      </c>
      <c r="G66" s="40"/>
      <c r="H66" s="471"/>
      <c r="I66" s="502"/>
    </row>
    <row r="67" spans="1:9" ht="17.850000000000001" customHeight="1">
      <c r="A67" s="502"/>
      <c r="B67" s="807" t="s">
        <v>384</v>
      </c>
      <c r="C67" s="807"/>
      <c r="D67" s="807"/>
      <c r="E67" s="465">
        <v>0</v>
      </c>
      <c r="F67" s="465" t="s">
        <v>357</v>
      </c>
      <c r="G67" s="40"/>
      <c r="H67" s="471"/>
      <c r="I67" s="502"/>
    </row>
    <row r="68" spans="1:9" ht="17.850000000000001" customHeight="1">
      <c r="A68" s="502"/>
      <c r="B68" s="807" t="s">
        <v>385</v>
      </c>
      <c r="C68" s="807"/>
      <c r="D68" s="807"/>
      <c r="E68" s="465">
        <v>2</v>
      </c>
      <c r="F68" s="465" t="s">
        <v>357</v>
      </c>
      <c r="G68" s="40"/>
      <c r="H68" s="471"/>
      <c r="I68" s="502"/>
    </row>
    <row r="69" spans="1:9" ht="31.35" customHeight="1">
      <c r="A69" s="790" t="s">
        <v>386</v>
      </c>
      <c r="B69" s="790"/>
      <c r="C69" s="790"/>
      <c r="D69" s="790"/>
      <c r="E69" s="465">
        <v>0</v>
      </c>
      <c r="F69" s="465" t="s">
        <v>357</v>
      </c>
      <c r="G69" s="254">
        <v>0</v>
      </c>
      <c r="H69" s="465" t="s">
        <v>435</v>
      </c>
      <c r="I69" s="502"/>
    </row>
    <row r="70" spans="1:9" ht="17.850000000000001" customHeight="1">
      <c r="A70" s="807" t="s">
        <v>387</v>
      </c>
      <c r="B70" s="807"/>
      <c r="C70" s="807"/>
      <c r="D70" s="807"/>
      <c r="E70" s="465">
        <f>G70*25</f>
        <v>15.000000000000002</v>
      </c>
      <c r="F70" s="465" t="s">
        <v>357</v>
      </c>
      <c r="G70" s="254">
        <f>D6-G69-G62</f>
        <v>0.60000000000000009</v>
      </c>
      <c r="H70" s="465" t="s">
        <v>435</v>
      </c>
      <c r="I70" s="502"/>
    </row>
    <row r="71" spans="1:9" ht="10.35" customHeight="1"/>
    <row r="72" spans="1:9" s="3" customFormat="1"/>
    <row r="74" spans="1:9">
      <c r="A74" s="3" t="s">
        <v>388</v>
      </c>
      <c r="B74" s="3"/>
      <c r="C74" s="3"/>
      <c r="D74" s="3"/>
      <c r="E74" s="3"/>
      <c r="F74" s="3"/>
      <c r="G74" s="3"/>
      <c r="H74" s="3"/>
      <c r="I74" s="3"/>
    </row>
    <row r="75" spans="1:9" ht="15.6">
      <c r="A75" s="1196" t="s">
        <v>2441</v>
      </c>
      <c r="B75" s="1196"/>
      <c r="C75" s="1196"/>
      <c r="D75" s="1196"/>
      <c r="E75" s="1196"/>
      <c r="F75" s="1196"/>
      <c r="G75" s="1196"/>
      <c r="H75" s="1196"/>
      <c r="I75" s="1196"/>
    </row>
    <row r="76" spans="1:9">
      <c r="A76" s="3" t="s">
        <v>390</v>
      </c>
      <c r="B76" s="3"/>
      <c r="C76" s="3"/>
      <c r="D76" s="3"/>
      <c r="E76" s="3"/>
      <c r="F76" s="3"/>
      <c r="G76" s="3"/>
      <c r="H76" s="3"/>
      <c r="I76" s="3"/>
    </row>
    <row r="77" spans="1:9">
      <c r="A77" s="3"/>
      <c r="B77" s="3"/>
      <c r="C77" s="3"/>
      <c r="D77" s="3"/>
      <c r="E77" s="3"/>
      <c r="F77" s="3"/>
      <c r="G77" s="3"/>
      <c r="H77" s="3"/>
      <c r="I77" s="3"/>
    </row>
    <row r="78" spans="1:9">
      <c r="A78" s="1197" t="s">
        <v>391</v>
      </c>
      <c r="B78" s="1197"/>
      <c r="C78" s="1197"/>
      <c r="D78" s="1197"/>
      <c r="E78" s="1197"/>
      <c r="F78" s="1197"/>
      <c r="G78" s="1197"/>
      <c r="H78" s="1197"/>
      <c r="I78" s="1197"/>
    </row>
    <row r="79" spans="1:9">
      <c r="A79" s="1197"/>
      <c r="B79" s="1197"/>
      <c r="C79" s="1197"/>
      <c r="D79" s="1197"/>
      <c r="E79" s="1197"/>
      <c r="F79" s="1197"/>
      <c r="G79" s="1197"/>
      <c r="H79" s="1197"/>
      <c r="I79" s="1197"/>
    </row>
    <row r="80" spans="1:9">
      <c r="A80" s="1197"/>
      <c r="B80" s="1197"/>
      <c r="C80" s="1197"/>
      <c r="D80" s="1197"/>
      <c r="E80" s="1197"/>
      <c r="F80" s="1197"/>
      <c r="G80" s="1197"/>
      <c r="H80" s="1197"/>
      <c r="I80" s="1197"/>
    </row>
    <row r="81" spans="1:9">
      <c r="A81" s="3"/>
      <c r="B81" s="3"/>
      <c r="C81" s="3"/>
      <c r="D81" s="3"/>
      <c r="E81" s="3"/>
      <c r="F81" s="3"/>
      <c r="G81" s="3"/>
      <c r="H81" s="3"/>
      <c r="I81" s="3"/>
    </row>
  </sheetData>
  <mergeCells count="77">
    <mergeCell ref="A69:D69"/>
    <mergeCell ref="A70:D70"/>
    <mergeCell ref="A75:I75"/>
    <mergeCell ref="A78:I80"/>
    <mergeCell ref="D49:H49"/>
    <mergeCell ref="B63:D63"/>
    <mergeCell ref="B64:D64"/>
    <mergeCell ref="B65:D65"/>
    <mergeCell ref="B66:D66"/>
    <mergeCell ref="B67:D67"/>
    <mergeCell ref="B68:D68"/>
    <mergeCell ref="A55:B55"/>
    <mergeCell ref="C55:H55"/>
    <mergeCell ref="A58:F58"/>
    <mergeCell ref="A59:F59"/>
    <mergeCell ref="A61:F61"/>
    <mergeCell ref="D43:I43"/>
    <mergeCell ref="A44:F44"/>
    <mergeCell ref="A62:D62"/>
    <mergeCell ref="A48:C48"/>
    <mergeCell ref="D48:H48"/>
    <mergeCell ref="A49:C49"/>
    <mergeCell ref="A52:B54"/>
    <mergeCell ref="C52:H52"/>
    <mergeCell ref="C53:H53"/>
    <mergeCell ref="C54:H54"/>
    <mergeCell ref="A45:A47"/>
    <mergeCell ref="B45:H45"/>
    <mergeCell ref="B46:H46"/>
    <mergeCell ref="B47:H47"/>
    <mergeCell ref="A35:A41"/>
    <mergeCell ref="B35:H35"/>
    <mergeCell ref="B36:H36"/>
    <mergeCell ref="B37:H37"/>
    <mergeCell ref="B38:H38"/>
    <mergeCell ref="B39:H39"/>
    <mergeCell ref="B40:H40"/>
    <mergeCell ref="B41:H41"/>
    <mergeCell ref="A42:C42"/>
    <mergeCell ref="D42:H42"/>
    <mergeCell ref="A43:C43"/>
    <mergeCell ref="B31:F31"/>
    <mergeCell ref="A21:D21"/>
    <mergeCell ref="A22:A23"/>
    <mergeCell ref="B22:F23"/>
    <mergeCell ref="G22:H22"/>
    <mergeCell ref="A24:H24"/>
    <mergeCell ref="B25:F25"/>
    <mergeCell ref="B26:F26"/>
    <mergeCell ref="A27:H27"/>
    <mergeCell ref="B28:F28"/>
    <mergeCell ref="B29:F29"/>
    <mergeCell ref="A30:H30"/>
    <mergeCell ref="A34:F34"/>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2"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6"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115</v>
      </c>
      <c r="B5" s="732"/>
      <c r="C5" s="732"/>
      <c r="D5" s="732"/>
      <c r="E5" s="732"/>
      <c r="F5" s="732"/>
      <c r="G5" s="732"/>
      <c r="H5" s="732"/>
    </row>
    <row r="6" spans="1:8" ht="17.399999999999999" customHeight="1">
      <c r="A6" s="780" t="s">
        <v>10</v>
      </c>
      <c r="B6" s="781"/>
      <c r="C6" s="781"/>
      <c r="D6" s="781">
        <v>4</v>
      </c>
      <c r="E6" s="781"/>
      <c r="F6" s="781"/>
      <c r="G6" s="781"/>
      <c r="H6" s="782"/>
    </row>
    <row r="7" spans="1:8" ht="17.399999999999999" customHeight="1">
      <c r="A7" s="780" t="s">
        <v>9</v>
      </c>
      <c r="B7" s="781"/>
      <c r="C7" s="781"/>
      <c r="D7" s="783" t="s">
        <v>1665</v>
      </c>
      <c r="E7" s="783"/>
      <c r="F7" s="783"/>
      <c r="G7" s="783"/>
      <c r="H7" s="784"/>
    </row>
    <row r="8" spans="1:8" ht="17.399999999999999" customHeight="1">
      <c r="A8" s="780" t="s">
        <v>13</v>
      </c>
      <c r="B8" s="781"/>
      <c r="C8" s="781"/>
      <c r="D8" s="785" t="s">
        <v>329</v>
      </c>
      <c r="E8" s="785"/>
      <c r="F8" s="785"/>
      <c r="G8" s="785"/>
      <c r="H8" s="786"/>
    </row>
    <row r="9" spans="1:8" ht="17.399999999999999" customHeight="1">
      <c r="A9" s="780" t="s">
        <v>330</v>
      </c>
      <c r="B9" s="781"/>
      <c r="C9" s="781"/>
      <c r="D9" s="785" t="s">
        <v>331</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2380</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49.5" customHeight="1">
      <c r="A19" s="790" t="s">
        <v>337</v>
      </c>
      <c r="B19" s="790"/>
      <c r="C19" s="791" t="s">
        <v>554</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42.75"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48.75" customHeight="1">
      <c r="A25" s="467" t="s">
        <v>1669</v>
      </c>
      <c r="B25" s="791" t="s">
        <v>2472</v>
      </c>
      <c r="C25" s="791"/>
      <c r="D25" s="791"/>
      <c r="E25" s="791"/>
      <c r="F25" s="791"/>
      <c r="G25" s="468" t="s">
        <v>159</v>
      </c>
      <c r="H25" s="469" t="s">
        <v>154</v>
      </c>
    </row>
    <row r="26" spans="1:8" ht="66.75" customHeight="1">
      <c r="A26" s="467" t="s">
        <v>1671</v>
      </c>
      <c r="B26" s="791" t="s">
        <v>2473</v>
      </c>
      <c r="C26" s="791"/>
      <c r="D26" s="791"/>
      <c r="E26" s="791"/>
      <c r="F26" s="791"/>
      <c r="G26" s="468" t="s">
        <v>163</v>
      </c>
      <c r="H26" s="469" t="s">
        <v>154</v>
      </c>
    </row>
    <row r="27" spans="1:8" ht="17.850000000000001" customHeight="1">
      <c r="A27" s="751" t="s">
        <v>255</v>
      </c>
      <c r="B27" s="794"/>
      <c r="C27" s="794"/>
      <c r="D27" s="794"/>
      <c r="E27" s="794"/>
      <c r="F27" s="794"/>
      <c r="G27" s="794"/>
      <c r="H27" s="752"/>
    </row>
    <row r="28" spans="1:8" ht="55.5" customHeight="1">
      <c r="A28" s="467" t="s">
        <v>1675</v>
      </c>
      <c r="B28" s="791" t="s">
        <v>2444</v>
      </c>
      <c r="C28" s="791"/>
      <c r="D28" s="791"/>
      <c r="E28" s="791"/>
      <c r="F28" s="791"/>
      <c r="G28" s="468" t="s">
        <v>190</v>
      </c>
      <c r="H28" s="469" t="s">
        <v>150</v>
      </c>
    </row>
    <row r="29" spans="1:8" ht="54.75" customHeight="1">
      <c r="A29" s="467" t="s">
        <v>1676</v>
      </c>
      <c r="B29" s="791" t="s">
        <v>2474</v>
      </c>
      <c r="C29" s="791"/>
      <c r="D29" s="791"/>
      <c r="E29" s="791"/>
      <c r="F29" s="791"/>
      <c r="G29" s="468" t="s">
        <v>209</v>
      </c>
      <c r="H29" s="469" t="s">
        <v>154</v>
      </c>
    </row>
    <row r="30" spans="1:8" ht="17.850000000000001" customHeight="1">
      <c r="A30" s="751" t="s">
        <v>352</v>
      </c>
      <c r="B30" s="794"/>
      <c r="C30" s="794"/>
      <c r="D30" s="794"/>
      <c r="E30" s="794"/>
      <c r="F30" s="794"/>
      <c r="G30" s="794"/>
      <c r="H30" s="752"/>
    </row>
    <row r="31" spans="1:8" ht="58.5" customHeight="1">
      <c r="A31" s="467" t="s">
        <v>1680</v>
      </c>
      <c r="B31" s="791" t="s">
        <v>2445</v>
      </c>
      <c r="C31" s="791"/>
      <c r="D31" s="791"/>
      <c r="E31" s="791"/>
      <c r="F31" s="791"/>
      <c r="G31" s="468" t="s">
        <v>233</v>
      </c>
      <c r="H31" s="469" t="s">
        <v>150</v>
      </c>
    </row>
    <row r="32" spans="1:8" ht="66.75" customHeight="1">
      <c r="A32" s="467" t="s">
        <v>2446</v>
      </c>
      <c r="B32" s="791" t="s">
        <v>2447</v>
      </c>
      <c r="C32" s="791"/>
      <c r="D32" s="791"/>
      <c r="E32" s="791"/>
      <c r="F32" s="791"/>
      <c r="G32" s="468" t="s">
        <v>239</v>
      </c>
      <c r="H32" s="469" t="s">
        <v>150</v>
      </c>
    </row>
    <row r="33" spans="1:8" ht="10.35" customHeight="1">
      <c r="A33" s="502"/>
      <c r="B33" s="502"/>
      <c r="C33" s="502"/>
      <c r="D33" s="502"/>
      <c r="E33" s="502"/>
      <c r="F33" s="502"/>
      <c r="G33" s="502"/>
      <c r="H33" s="502"/>
    </row>
    <row r="34" spans="1:8" ht="15" customHeight="1">
      <c r="A34" s="494" t="s">
        <v>355</v>
      </c>
      <c r="B34" s="502"/>
      <c r="C34" s="502"/>
      <c r="D34" s="502"/>
      <c r="E34" s="502"/>
      <c r="F34" s="502"/>
      <c r="G34" s="502"/>
      <c r="H34" s="502"/>
    </row>
    <row r="35" spans="1:8" s="334" customFormat="1" ht="17.850000000000001" customHeight="1">
      <c r="A35" s="795" t="s">
        <v>356</v>
      </c>
      <c r="B35" s="795"/>
      <c r="C35" s="795"/>
      <c r="D35" s="795"/>
      <c r="E35" s="795"/>
      <c r="F35" s="795"/>
      <c r="G35" s="242">
        <v>20</v>
      </c>
      <c r="H35" s="464" t="s">
        <v>357</v>
      </c>
    </row>
    <row r="36" spans="1:8" ht="20.100000000000001" customHeight="1">
      <c r="A36" s="796" t="s">
        <v>358</v>
      </c>
      <c r="B36" s="1198" t="s">
        <v>2448</v>
      </c>
      <c r="C36" s="1199"/>
      <c r="D36" s="1199"/>
      <c r="E36" s="1199"/>
      <c r="F36" s="1199"/>
      <c r="G36" s="1199"/>
      <c r="H36" s="1199"/>
    </row>
    <row r="37" spans="1:8" ht="35.25" customHeight="1">
      <c r="A37" s="754"/>
      <c r="B37" s="1198" t="s">
        <v>2449</v>
      </c>
      <c r="C37" s="1199"/>
      <c r="D37" s="1199"/>
      <c r="E37" s="1199"/>
      <c r="F37" s="1199"/>
      <c r="G37" s="1199"/>
      <c r="H37" s="1199"/>
    </row>
    <row r="38" spans="1:8" ht="20.100000000000001" customHeight="1">
      <c r="A38" s="754"/>
      <c r="B38" s="1198" t="s">
        <v>2450</v>
      </c>
      <c r="C38" s="1199"/>
      <c r="D38" s="1199"/>
      <c r="E38" s="1199"/>
      <c r="F38" s="1199"/>
      <c r="G38" s="1199"/>
      <c r="H38" s="1199"/>
    </row>
    <row r="39" spans="1:8" ht="20.100000000000001" customHeight="1">
      <c r="A39" s="754"/>
      <c r="B39" s="1198" t="s">
        <v>2451</v>
      </c>
      <c r="C39" s="1199"/>
      <c r="D39" s="1199"/>
      <c r="E39" s="1199"/>
      <c r="F39" s="1199"/>
      <c r="G39" s="1199"/>
      <c r="H39" s="1199"/>
    </row>
    <row r="40" spans="1:8" ht="36.75" customHeight="1">
      <c r="A40" s="754"/>
      <c r="B40" s="1198" t="s">
        <v>2452</v>
      </c>
      <c r="C40" s="1199"/>
      <c r="D40" s="1199"/>
      <c r="E40" s="1199"/>
      <c r="F40" s="1199"/>
      <c r="G40" s="1199"/>
      <c r="H40" s="1199"/>
    </row>
    <row r="41" spans="1:8" ht="20.100000000000001" customHeight="1">
      <c r="A41" s="754"/>
      <c r="B41" s="1198" t="s">
        <v>2453</v>
      </c>
      <c r="C41" s="1199"/>
      <c r="D41" s="1199"/>
      <c r="E41" s="1199"/>
      <c r="F41" s="1199"/>
      <c r="G41" s="1199"/>
      <c r="H41" s="1199"/>
    </row>
    <row r="42" spans="1:8" ht="20.100000000000001" customHeight="1">
      <c r="A42" s="754"/>
      <c r="B42" s="1198" t="s">
        <v>2454</v>
      </c>
      <c r="C42" s="1199"/>
      <c r="D42" s="1199"/>
      <c r="E42" s="1199"/>
      <c r="F42" s="1199"/>
      <c r="G42" s="1199"/>
      <c r="H42" s="1199"/>
    </row>
    <row r="43" spans="1:8" ht="20.100000000000001" customHeight="1">
      <c r="A43" s="754"/>
      <c r="B43" s="1198" t="s">
        <v>2455</v>
      </c>
      <c r="C43" s="1199"/>
      <c r="D43" s="1199"/>
      <c r="E43" s="1199"/>
      <c r="F43" s="1199"/>
      <c r="G43" s="1199"/>
      <c r="H43" s="1199"/>
    </row>
    <row r="44" spans="1:8" ht="20.100000000000001" customHeight="1">
      <c r="A44" s="755"/>
      <c r="B44" s="1198" t="s">
        <v>2456</v>
      </c>
      <c r="C44" s="1199"/>
      <c r="D44" s="1199"/>
      <c r="E44" s="1199"/>
      <c r="F44" s="1199"/>
      <c r="G44" s="1199"/>
      <c r="H44" s="1199"/>
    </row>
    <row r="45" spans="1:8" ht="24" customHeight="1">
      <c r="A45" s="797" t="s">
        <v>366</v>
      </c>
      <c r="B45" s="785"/>
      <c r="C45" s="785"/>
      <c r="D45" s="782" t="s">
        <v>2457</v>
      </c>
      <c r="E45" s="807"/>
      <c r="F45" s="807"/>
      <c r="G45" s="807"/>
      <c r="H45" s="807"/>
    </row>
    <row r="46" spans="1:8" ht="47.4" customHeight="1">
      <c r="A46" s="798" t="s">
        <v>367</v>
      </c>
      <c r="B46" s="783"/>
      <c r="C46" s="783"/>
      <c r="D46" s="792" t="s">
        <v>2458</v>
      </c>
      <c r="E46" s="790"/>
      <c r="F46" s="790"/>
      <c r="G46" s="790"/>
      <c r="H46" s="790"/>
    </row>
    <row r="47" spans="1:8" s="334" customFormat="1" ht="17.850000000000001" customHeight="1">
      <c r="A47" s="795" t="s">
        <v>422</v>
      </c>
      <c r="B47" s="795"/>
      <c r="C47" s="795"/>
      <c r="D47" s="795"/>
      <c r="E47" s="795"/>
      <c r="F47" s="795"/>
      <c r="G47" s="242">
        <v>25</v>
      </c>
      <c r="H47" s="464" t="s">
        <v>357</v>
      </c>
    </row>
    <row r="48" spans="1:8" ht="20.100000000000001" customHeight="1">
      <c r="A48" s="796" t="s">
        <v>358</v>
      </c>
      <c r="B48" s="815" t="s">
        <v>2459</v>
      </c>
      <c r="C48" s="808"/>
      <c r="D48" s="808"/>
      <c r="E48" s="808"/>
      <c r="F48" s="808"/>
      <c r="G48" s="808"/>
      <c r="H48" s="808"/>
    </row>
    <row r="49" spans="1:8" ht="20.100000000000001" customHeight="1">
      <c r="A49" s="754"/>
      <c r="B49" s="983" t="s">
        <v>2460</v>
      </c>
      <c r="C49" s="779"/>
      <c r="D49" s="779"/>
      <c r="E49" s="779"/>
      <c r="F49" s="779"/>
      <c r="G49" s="779"/>
      <c r="H49" s="779"/>
    </row>
    <row r="50" spans="1:8" ht="20.100000000000001" customHeight="1">
      <c r="A50" s="754"/>
      <c r="B50" s="983" t="s">
        <v>2461</v>
      </c>
      <c r="C50" s="779"/>
      <c r="D50" s="779"/>
      <c r="E50" s="779"/>
      <c r="F50" s="779"/>
      <c r="G50" s="779"/>
      <c r="H50" s="779"/>
    </row>
    <row r="51" spans="1:8" ht="20.100000000000001" customHeight="1">
      <c r="A51" s="754"/>
      <c r="B51" s="983" t="s">
        <v>2462</v>
      </c>
      <c r="C51" s="779"/>
      <c r="D51" s="779"/>
      <c r="E51" s="779"/>
      <c r="F51" s="779"/>
      <c r="G51" s="779"/>
      <c r="H51" s="779"/>
    </row>
    <row r="52" spans="1:8" ht="20.100000000000001" customHeight="1">
      <c r="A52" s="754"/>
      <c r="B52" s="983" t="s">
        <v>2463</v>
      </c>
      <c r="C52" s="779"/>
      <c r="D52" s="779"/>
      <c r="E52" s="779"/>
      <c r="F52" s="779"/>
      <c r="G52" s="779"/>
      <c r="H52" s="779"/>
    </row>
    <row r="53" spans="1:8" ht="20.100000000000001" customHeight="1">
      <c r="A53" s="754"/>
      <c r="B53" s="983" t="s">
        <v>2989</v>
      </c>
      <c r="C53" s="779"/>
      <c r="D53" s="779"/>
      <c r="E53" s="779"/>
      <c r="F53" s="779"/>
      <c r="G53" s="779"/>
      <c r="H53" s="779"/>
    </row>
    <row r="54" spans="1:8" ht="20.100000000000001" customHeight="1">
      <c r="A54" s="754"/>
      <c r="B54" s="983" t="s">
        <v>2464</v>
      </c>
      <c r="C54" s="779"/>
      <c r="D54" s="779"/>
      <c r="E54" s="779"/>
      <c r="F54" s="779"/>
      <c r="G54" s="779"/>
      <c r="H54" s="779"/>
    </row>
    <row r="55" spans="1:8" ht="20.100000000000001" customHeight="1">
      <c r="A55" s="755"/>
      <c r="B55" s="775" t="s">
        <v>2465</v>
      </c>
      <c r="C55" s="732"/>
      <c r="D55" s="732"/>
      <c r="E55" s="732"/>
      <c r="F55" s="732"/>
      <c r="G55" s="732"/>
      <c r="H55" s="732"/>
    </row>
    <row r="56" spans="1:8" ht="21.6" customHeight="1">
      <c r="A56" s="797" t="s">
        <v>366</v>
      </c>
      <c r="B56" s="785"/>
      <c r="C56" s="785"/>
      <c r="D56" s="785" t="s">
        <v>2466</v>
      </c>
      <c r="E56" s="785"/>
      <c r="F56" s="785"/>
      <c r="G56" s="785"/>
      <c r="H56" s="786"/>
    </row>
    <row r="57" spans="1:8" ht="35.4" customHeight="1">
      <c r="A57" s="798" t="s">
        <v>367</v>
      </c>
      <c r="B57" s="783"/>
      <c r="C57" s="783"/>
      <c r="D57" s="792" t="s">
        <v>1135</v>
      </c>
      <c r="E57" s="790"/>
      <c r="F57" s="790"/>
      <c r="G57" s="790"/>
      <c r="H57" s="790"/>
    </row>
    <row r="58" spans="1:8" ht="10.35" customHeight="1">
      <c r="A58" s="502"/>
      <c r="B58" s="502"/>
      <c r="C58" s="502"/>
      <c r="D58" s="502"/>
      <c r="E58" s="502"/>
      <c r="F58" s="502"/>
      <c r="G58" s="502"/>
      <c r="H58" s="502"/>
    </row>
    <row r="59" spans="1:8" ht="15" customHeight="1">
      <c r="A59" s="494" t="s">
        <v>369</v>
      </c>
      <c r="B59" s="502"/>
      <c r="C59" s="502"/>
      <c r="D59" s="502"/>
      <c r="E59" s="502"/>
      <c r="F59" s="502"/>
      <c r="G59" s="502"/>
      <c r="H59" s="502"/>
    </row>
    <row r="60" spans="1:8" ht="34.5" customHeight="1">
      <c r="A60" s="807" t="s">
        <v>370</v>
      </c>
      <c r="B60" s="780"/>
      <c r="C60" s="792" t="s">
        <v>2467</v>
      </c>
      <c r="D60" s="790"/>
      <c r="E60" s="790"/>
      <c r="F60" s="790"/>
      <c r="G60" s="790"/>
      <c r="H60" s="790"/>
    </row>
    <row r="61" spans="1:8" ht="49.5" customHeight="1">
      <c r="A61" s="807"/>
      <c r="B61" s="780"/>
      <c r="C61" s="791" t="s">
        <v>2468</v>
      </c>
      <c r="D61" s="791"/>
      <c r="E61" s="791"/>
      <c r="F61" s="791"/>
      <c r="G61" s="791"/>
      <c r="H61" s="792"/>
    </row>
    <row r="62" spans="1:8" ht="63" customHeight="1">
      <c r="A62" s="807"/>
      <c r="B62" s="780"/>
      <c r="C62" s="791" t="s">
        <v>2469</v>
      </c>
      <c r="D62" s="791"/>
      <c r="E62" s="791"/>
      <c r="F62" s="791"/>
      <c r="G62" s="791"/>
      <c r="H62" s="792"/>
    </row>
    <row r="63" spans="1:8" ht="92.25" customHeight="1">
      <c r="A63" s="808" t="s">
        <v>373</v>
      </c>
      <c r="B63" s="809"/>
      <c r="C63" s="791" t="s">
        <v>2470</v>
      </c>
      <c r="D63" s="791"/>
      <c r="E63" s="791"/>
      <c r="F63" s="791"/>
      <c r="G63" s="791"/>
      <c r="H63" s="792"/>
    </row>
    <row r="64" spans="1:8" ht="42" customHeight="1">
      <c r="A64" s="732"/>
      <c r="B64" s="810"/>
      <c r="C64" s="791" t="s">
        <v>2471</v>
      </c>
      <c r="D64" s="791"/>
      <c r="E64" s="791"/>
      <c r="F64" s="791"/>
      <c r="G64" s="791"/>
      <c r="H64" s="792"/>
    </row>
    <row r="65" spans="1:8" ht="10.35" customHeight="1">
      <c r="A65" s="502"/>
      <c r="B65" s="502"/>
      <c r="C65" s="502"/>
      <c r="D65" s="502"/>
      <c r="E65" s="502"/>
      <c r="F65" s="502"/>
      <c r="G65" s="502"/>
      <c r="H65" s="502"/>
    </row>
    <row r="66" spans="1:8" ht="18.75" customHeight="1">
      <c r="A66" s="494" t="s">
        <v>375</v>
      </c>
      <c r="B66" s="494"/>
      <c r="C66" s="494"/>
      <c r="D66" s="494"/>
      <c r="E66" s="494"/>
      <c r="F66" s="494"/>
      <c r="G66" s="502"/>
      <c r="H66" s="502"/>
    </row>
    <row r="67" spans="1:8" ht="16.2">
      <c r="A67" s="807" t="s">
        <v>376</v>
      </c>
      <c r="B67" s="807"/>
      <c r="C67" s="807"/>
      <c r="D67" s="807"/>
      <c r="E67" s="807"/>
      <c r="F67" s="807"/>
      <c r="G67" s="251">
        <v>3</v>
      </c>
      <c r="H67" s="465" t="s">
        <v>435</v>
      </c>
    </row>
    <row r="68" spans="1:8" ht="16.2">
      <c r="A68" s="807" t="s">
        <v>378</v>
      </c>
      <c r="B68" s="807"/>
      <c r="C68" s="807"/>
      <c r="D68" s="807"/>
      <c r="E68" s="807"/>
      <c r="F68" s="807"/>
      <c r="G68" s="251">
        <v>1</v>
      </c>
      <c r="H68" s="465" t="s">
        <v>435</v>
      </c>
    </row>
    <row r="69" spans="1:8">
      <c r="A69" s="463"/>
      <c r="B69" s="463"/>
      <c r="C69" s="463"/>
      <c r="D69" s="463"/>
      <c r="E69" s="463"/>
      <c r="F69" s="463"/>
      <c r="G69" s="253"/>
      <c r="H69" s="465"/>
    </row>
    <row r="70" spans="1:8">
      <c r="A70" s="811" t="s">
        <v>379</v>
      </c>
      <c r="B70" s="811"/>
      <c r="C70" s="811"/>
      <c r="D70" s="811"/>
      <c r="E70" s="811"/>
      <c r="F70" s="811"/>
      <c r="G70" s="480"/>
      <c r="H70" s="253"/>
    </row>
    <row r="71" spans="1:8" ht="17.850000000000001" customHeight="1">
      <c r="A71" s="790" t="s">
        <v>380</v>
      </c>
      <c r="B71" s="790"/>
      <c r="C71" s="790"/>
      <c r="D71" s="790"/>
      <c r="E71" s="465">
        <f>SUM(E72:E77)</f>
        <v>50</v>
      </c>
      <c r="F71" s="465" t="s">
        <v>357</v>
      </c>
      <c r="G71" s="254">
        <f>E71/25</f>
        <v>2</v>
      </c>
      <c r="H71" s="465" t="s">
        <v>435</v>
      </c>
    </row>
    <row r="72" spans="1:8" ht="17.850000000000001" customHeight="1">
      <c r="A72" s="502" t="s">
        <v>12</v>
      </c>
      <c r="B72" s="807" t="s">
        <v>14</v>
      </c>
      <c r="C72" s="807"/>
      <c r="D72" s="807"/>
      <c r="E72" s="465">
        <f>G35</f>
        <v>20</v>
      </c>
      <c r="F72" s="465" t="s">
        <v>357</v>
      </c>
      <c r="G72" s="40"/>
      <c r="H72" s="471"/>
    </row>
    <row r="73" spans="1:8" ht="17.850000000000001" customHeight="1">
      <c r="A73" s="502"/>
      <c r="B73" s="807" t="s">
        <v>381</v>
      </c>
      <c r="C73" s="807"/>
      <c r="D73" s="807"/>
      <c r="E73" s="465">
        <f>G47</f>
        <v>25</v>
      </c>
      <c r="F73" s="465" t="s">
        <v>357</v>
      </c>
      <c r="G73" s="40"/>
      <c r="H73" s="471"/>
    </row>
    <row r="74" spans="1:8" ht="17.850000000000001" customHeight="1">
      <c r="A74" s="502"/>
      <c r="B74" s="807" t="s">
        <v>382</v>
      </c>
      <c r="C74" s="807"/>
      <c r="D74" s="807"/>
      <c r="E74" s="465">
        <v>3</v>
      </c>
      <c r="F74" s="465" t="s">
        <v>357</v>
      </c>
      <c r="G74" s="40"/>
      <c r="H74" s="471"/>
    </row>
    <row r="75" spans="1:8" ht="17.850000000000001" customHeight="1">
      <c r="A75" s="502"/>
      <c r="B75" s="807" t="s">
        <v>383</v>
      </c>
      <c r="C75" s="807"/>
      <c r="D75" s="807"/>
      <c r="E75" s="465">
        <v>0</v>
      </c>
      <c r="F75" s="465" t="s">
        <v>357</v>
      </c>
      <c r="G75" s="40"/>
      <c r="H75" s="471"/>
    </row>
    <row r="76" spans="1:8" ht="17.850000000000001" customHeight="1">
      <c r="A76" s="502"/>
      <c r="B76" s="807" t="s">
        <v>384</v>
      </c>
      <c r="C76" s="807"/>
      <c r="D76" s="807"/>
      <c r="E76" s="465">
        <v>0</v>
      </c>
      <c r="F76" s="465" t="s">
        <v>357</v>
      </c>
      <c r="G76" s="40"/>
      <c r="H76" s="471"/>
    </row>
    <row r="77" spans="1:8" ht="17.850000000000001" customHeight="1">
      <c r="A77" s="502"/>
      <c r="B77" s="807" t="s">
        <v>385</v>
      </c>
      <c r="C77" s="807"/>
      <c r="D77" s="807"/>
      <c r="E77" s="465">
        <v>2</v>
      </c>
      <c r="F77" s="465" t="s">
        <v>357</v>
      </c>
      <c r="G77" s="40"/>
      <c r="H77" s="471"/>
    </row>
    <row r="78" spans="1:8" ht="31.35" customHeight="1">
      <c r="A78" s="790" t="s">
        <v>386</v>
      </c>
      <c r="B78" s="790"/>
      <c r="C78" s="790"/>
      <c r="D78" s="790"/>
      <c r="E78" s="465">
        <v>0</v>
      </c>
      <c r="F78" s="465" t="s">
        <v>357</v>
      </c>
      <c r="G78" s="254">
        <v>0</v>
      </c>
      <c r="H78" s="465" t="s">
        <v>435</v>
      </c>
    </row>
    <row r="79" spans="1:8" ht="17.850000000000001" customHeight="1">
      <c r="A79" s="807" t="s">
        <v>387</v>
      </c>
      <c r="B79" s="807"/>
      <c r="C79" s="807"/>
      <c r="D79" s="807"/>
      <c r="E79" s="252">
        <f>G79*25</f>
        <v>50</v>
      </c>
      <c r="F79" s="252" t="s">
        <v>357</v>
      </c>
      <c r="G79" s="254">
        <f>D6-G78-G71</f>
        <v>2</v>
      </c>
      <c r="H79" s="252" t="s">
        <v>435</v>
      </c>
    </row>
    <row r="80" spans="1:8" ht="10.35" customHeight="1"/>
    <row r="83" spans="1:8">
      <c r="A83" s="206" t="s">
        <v>388</v>
      </c>
    </row>
    <row r="84" spans="1:8" ht="16.2">
      <c r="A84" s="730" t="s">
        <v>436</v>
      </c>
      <c r="B84" s="730"/>
      <c r="C84" s="730"/>
      <c r="D84" s="730"/>
      <c r="E84" s="730"/>
      <c r="F84" s="730"/>
      <c r="G84" s="730"/>
      <c r="H84" s="730"/>
    </row>
    <row r="85" spans="1:8">
      <c r="A85" s="206" t="s">
        <v>390</v>
      </c>
    </row>
    <row r="87" spans="1:8" ht="36.75" customHeight="1">
      <c r="A87" s="766" t="s">
        <v>391</v>
      </c>
      <c r="B87" s="766"/>
      <c r="C87" s="766"/>
      <c r="D87" s="766"/>
      <c r="E87" s="766"/>
      <c r="F87" s="766"/>
      <c r="G87" s="766"/>
      <c r="H87" s="766"/>
    </row>
    <row r="88" spans="1:8">
      <c r="A88" s="217"/>
      <c r="B88" s="217"/>
      <c r="C88" s="217"/>
      <c r="D88" s="217"/>
      <c r="E88" s="217"/>
      <c r="F88" s="217"/>
      <c r="G88" s="217"/>
      <c r="H88" s="217"/>
    </row>
    <row r="89" spans="1:8">
      <c r="A89" s="217"/>
      <c r="B89" s="217"/>
      <c r="C89" s="217"/>
      <c r="D89" s="217"/>
      <c r="E89" s="217"/>
      <c r="F89" s="217"/>
      <c r="G89" s="217"/>
      <c r="H89" s="217"/>
    </row>
  </sheetData>
  <mergeCells count="86">
    <mergeCell ref="A67:F67"/>
    <mergeCell ref="A87:H87"/>
    <mergeCell ref="A70:F70"/>
    <mergeCell ref="A71:D71"/>
    <mergeCell ref="B72:D72"/>
    <mergeCell ref="B73:D73"/>
    <mergeCell ref="B74:D74"/>
    <mergeCell ref="B75:D75"/>
    <mergeCell ref="B76:D76"/>
    <mergeCell ref="B77:D77"/>
    <mergeCell ref="A78:D78"/>
    <mergeCell ref="A79:D79"/>
    <mergeCell ref="A84:H84"/>
    <mergeCell ref="A68:F68"/>
    <mergeCell ref="A57:C57"/>
    <mergeCell ref="D57:H57"/>
    <mergeCell ref="A60:B62"/>
    <mergeCell ref="C60:H60"/>
    <mergeCell ref="A63:B64"/>
    <mergeCell ref="C63:H63"/>
    <mergeCell ref="C61:H61"/>
    <mergeCell ref="C62:H62"/>
    <mergeCell ref="C64:H64"/>
    <mergeCell ref="A45:C45"/>
    <mergeCell ref="D45:H45"/>
    <mergeCell ref="A46:C46"/>
    <mergeCell ref="D46:H46"/>
    <mergeCell ref="A56:C56"/>
    <mergeCell ref="D56:H56"/>
    <mergeCell ref="A47:F47"/>
    <mergeCell ref="A48:A55"/>
    <mergeCell ref="B48:H48"/>
    <mergeCell ref="B49:H49"/>
    <mergeCell ref="B50:H50"/>
    <mergeCell ref="B51:H51"/>
    <mergeCell ref="B52:H52"/>
    <mergeCell ref="B53:H53"/>
    <mergeCell ref="B54:H54"/>
    <mergeCell ref="B55:H55"/>
    <mergeCell ref="B32:F32"/>
    <mergeCell ref="A35:F35"/>
    <mergeCell ref="A36:A44"/>
    <mergeCell ref="B36:H36"/>
    <mergeCell ref="B37:H37"/>
    <mergeCell ref="B38:H38"/>
    <mergeCell ref="B39:H39"/>
    <mergeCell ref="B40:H40"/>
    <mergeCell ref="B41:H41"/>
    <mergeCell ref="B42:H42"/>
    <mergeCell ref="B43:H43"/>
    <mergeCell ref="B44:H44"/>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Normal="100" zoomScaleSheetLayoutView="118" workbookViewId="0"/>
  </sheetViews>
  <sheetFormatPr defaultColWidth="8.88671875" defaultRowHeight="13.8"/>
  <cols>
    <col min="1" max="1" width="9.109375" style="227" customWidth="1"/>
    <col min="2" max="2" width="11.88671875" style="227" customWidth="1"/>
    <col min="3" max="3" width="5.88671875" style="227" customWidth="1"/>
    <col min="4" max="4" width="21.88671875" style="227" customWidth="1"/>
    <col min="5" max="5" width="9.109375" style="227" customWidth="1"/>
    <col min="6" max="6" width="8.88671875" style="227" customWidth="1"/>
    <col min="7" max="7" width="12.88671875" style="227" customWidth="1"/>
    <col min="8" max="8" width="9.88671875" style="227" customWidth="1"/>
    <col min="9" max="16384" width="8.88671875" style="227"/>
  </cols>
  <sheetData>
    <row r="1" spans="1:8" ht="10.35" customHeight="1"/>
    <row r="2" spans="1:8" s="348" customFormat="1">
      <c r="A2" s="812" t="s">
        <v>326</v>
      </c>
      <c r="B2" s="812"/>
      <c r="C2" s="812"/>
      <c r="D2" s="812"/>
      <c r="E2" s="812"/>
      <c r="F2" s="812"/>
      <c r="G2" s="812"/>
      <c r="H2" s="812"/>
    </row>
    <row r="3" spans="1:8" ht="10.35" customHeight="1"/>
    <row r="4" spans="1:8" ht="15" customHeight="1">
      <c r="A4" s="348" t="s">
        <v>327</v>
      </c>
    </row>
    <row r="5" spans="1:8" ht="17.850000000000001" customHeight="1">
      <c r="A5" s="833" t="s">
        <v>116</v>
      </c>
      <c r="B5" s="833"/>
      <c r="C5" s="833"/>
      <c r="D5" s="833"/>
      <c r="E5" s="833"/>
      <c r="F5" s="833"/>
      <c r="G5" s="833"/>
      <c r="H5" s="833"/>
    </row>
    <row r="6" spans="1:8" ht="17.399999999999999" customHeight="1">
      <c r="A6" s="834" t="s">
        <v>10</v>
      </c>
      <c r="B6" s="835"/>
      <c r="C6" s="835"/>
      <c r="D6" s="835">
        <v>2</v>
      </c>
      <c r="E6" s="835"/>
      <c r="F6" s="835"/>
      <c r="G6" s="835"/>
      <c r="H6" s="836"/>
    </row>
    <row r="7" spans="1:8" ht="17.399999999999999" customHeight="1">
      <c r="A7" s="834" t="s">
        <v>9</v>
      </c>
      <c r="B7" s="835"/>
      <c r="C7" s="835"/>
      <c r="D7" s="837" t="s">
        <v>1665</v>
      </c>
      <c r="E7" s="837"/>
      <c r="F7" s="837"/>
      <c r="G7" s="837"/>
      <c r="H7" s="838"/>
    </row>
    <row r="8" spans="1:8" ht="17.399999999999999" customHeight="1">
      <c r="A8" s="834" t="s">
        <v>13</v>
      </c>
      <c r="B8" s="835"/>
      <c r="C8" s="835"/>
      <c r="D8" s="839" t="s">
        <v>329</v>
      </c>
      <c r="E8" s="839"/>
      <c r="F8" s="839"/>
      <c r="G8" s="839"/>
      <c r="H8" s="840"/>
    </row>
    <row r="9" spans="1:8" ht="17.399999999999999" customHeight="1">
      <c r="A9" s="834" t="s">
        <v>330</v>
      </c>
      <c r="B9" s="835"/>
      <c r="C9" s="835"/>
      <c r="D9" s="839" t="s">
        <v>2475</v>
      </c>
      <c r="E9" s="839"/>
      <c r="F9" s="839"/>
      <c r="G9" s="839"/>
      <c r="H9" s="840"/>
    </row>
    <row r="10" spans="1:8" ht="10.35" customHeight="1"/>
    <row r="11" spans="1:8" ht="15" customHeight="1">
      <c r="A11" s="1200" t="s">
        <v>138</v>
      </c>
      <c r="B11" s="1200"/>
      <c r="C11" s="1200"/>
      <c r="D11" s="1200"/>
      <c r="E11" s="1200"/>
      <c r="F11" s="1200"/>
      <c r="G11" s="1200"/>
      <c r="H11" s="1200"/>
    </row>
    <row r="12" spans="1:8" ht="17.850000000000001" customHeight="1">
      <c r="A12" s="865" t="s">
        <v>2916</v>
      </c>
      <c r="B12" s="865"/>
      <c r="C12" s="865"/>
      <c r="D12" s="865"/>
      <c r="E12" s="865"/>
      <c r="F12" s="865"/>
      <c r="G12" s="865"/>
      <c r="H12" s="865"/>
    </row>
    <row r="13" spans="1:8" ht="17.850000000000001" customHeight="1">
      <c r="A13" s="834" t="s">
        <v>277</v>
      </c>
      <c r="B13" s="835"/>
      <c r="C13" s="835"/>
      <c r="D13" s="835"/>
      <c r="E13" s="835" t="s">
        <v>139</v>
      </c>
      <c r="F13" s="835"/>
      <c r="G13" s="835"/>
      <c r="H13" s="836"/>
    </row>
    <row r="14" spans="1:8" ht="17.850000000000001" customHeight="1">
      <c r="A14" s="834" t="s">
        <v>332</v>
      </c>
      <c r="B14" s="835"/>
      <c r="C14" s="835"/>
      <c r="D14" s="835"/>
      <c r="E14" s="835" t="s">
        <v>333</v>
      </c>
      <c r="F14" s="835"/>
      <c r="G14" s="835"/>
      <c r="H14" s="836"/>
    </row>
    <row r="15" spans="1:8" ht="17.850000000000001" customHeight="1">
      <c r="A15" s="834" t="s">
        <v>334</v>
      </c>
      <c r="B15" s="835"/>
      <c r="C15" s="835"/>
      <c r="D15" s="835"/>
      <c r="E15" s="843" t="s">
        <v>2413</v>
      </c>
      <c r="F15" s="843"/>
      <c r="G15" s="843"/>
      <c r="H15" s="844"/>
    </row>
    <row r="16" spans="1:8" ht="17.850000000000001" customHeight="1">
      <c r="A16" s="834" t="s">
        <v>282</v>
      </c>
      <c r="B16" s="835"/>
      <c r="C16" s="835"/>
      <c r="D16" s="835"/>
      <c r="E16" s="835" t="s">
        <v>283</v>
      </c>
      <c r="F16" s="835"/>
      <c r="G16" s="835"/>
      <c r="H16" s="836"/>
    </row>
    <row r="17" spans="1:10" ht="10.35" customHeight="1"/>
    <row r="18" spans="1:10" ht="15" customHeight="1">
      <c r="A18" s="1200" t="s">
        <v>336</v>
      </c>
      <c r="B18" s="1200"/>
      <c r="C18" s="1200"/>
      <c r="D18" s="1200"/>
      <c r="E18" s="1200"/>
      <c r="F18" s="1200"/>
      <c r="G18" s="1200"/>
      <c r="H18" s="1200"/>
    </row>
    <row r="19" spans="1:10" ht="38.1" customHeight="1">
      <c r="A19" s="846" t="s">
        <v>337</v>
      </c>
      <c r="B19" s="846"/>
      <c r="C19" s="847" t="s">
        <v>625</v>
      </c>
      <c r="D19" s="846"/>
      <c r="E19" s="846"/>
      <c r="F19" s="846"/>
      <c r="G19" s="846"/>
      <c r="H19" s="846"/>
    </row>
    <row r="20" spans="1:10" ht="10.35" customHeight="1"/>
    <row r="21" spans="1:10" ht="15" customHeight="1">
      <c r="A21" s="1201" t="s">
        <v>339</v>
      </c>
      <c r="B21" s="1201"/>
      <c r="C21" s="1201"/>
      <c r="D21" s="1201"/>
    </row>
    <row r="22" spans="1:10">
      <c r="A22" s="849" t="s">
        <v>141</v>
      </c>
      <c r="B22" s="850" t="s">
        <v>142</v>
      </c>
      <c r="C22" s="850"/>
      <c r="D22" s="850"/>
      <c r="E22" s="850"/>
      <c r="F22" s="850"/>
      <c r="G22" s="850" t="s">
        <v>340</v>
      </c>
      <c r="H22" s="851"/>
    </row>
    <row r="23" spans="1:10" ht="37.5" customHeight="1">
      <c r="A23" s="849"/>
      <c r="B23" s="850"/>
      <c r="C23" s="850"/>
      <c r="D23" s="850"/>
      <c r="E23" s="850"/>
      <c r="F23" s="850"/>
      <c r="G23" s="490" t="s">
        <v>341</v>
      </c>
      <c r="H23" s="491" t="s">
        <v>145</v>
      </c>
    </row>
    <row r="24" spans="1:10" ht="17.850000000000001" customHeight="1">
      <c r="A24" s="849" t="s">
        <v>146</v>
      </c>
      <c r="B24" s="850"/>
      <c r="C24" s="850"/>
      <c r="D24" s="850"/>
      <c r="E24" s="850"/>
      <c r="F24" s="850"/>
      <c r="G24" s="850"/>
      <c r="H24" s="851"/>
    </row>
    <row r="25" spans="1:10" ht="53.1" customHeight="1">
      <c r="A25" s="489" t="s">
        <v>2476</v>
      </c>
      <c r="B25" s="845" t="s">
        <v>2477</v>
      </c>
      <c r="C25" s="845"/>
      <c r="D25" s="845"/>
      <c r="E25" s="845"/>
      <c r="F25" s="845"/>
      <c r="G25" s="490" t="s">
        <v>2478</v>
      </c>
      <c r="H25" s="258" t="s">
        <v>150</v>
      </c>
    </row>
    <row r="26" spans="1:10" ht="17.850000000000001" customHeight="1">
      <c r="A26" s="849" t="s">
        <v>255</v>
      </c>
      <c r="B26" s="850"/>
      <c r="C26" s="850"/>
      <c r="D26" s="850"/>
      <c r="E26" s="850"/>
      <c r="F26" s="850"/>
      <c r="G26" s="850"/>
      <c r="H26" s="851"/>
    </row>
    <row r="27" spans="1:10" ht="33" customHeight="1">
      <c r="A27" s="489" t="s">
        <v>2479</v>
      </c>
      <c r="B27" s="791" t="s">
        <v>2480</v>
      </c>
      <c r="C27" s="1202"/>
      <c r="D27" s="1202"/>
      <c r="E27" s="1202"/>
      <c r="F27" s="1202"/>
      <c r="G27" s="490" t="s">
        <v>2481</v>
      </c>
      <c r="H27" s="258" t="s">
        <v>150</v>
      </c>
      <c r="J27" s="303"/>
    </row>
    <row r="28" spans="1:10" ht="17.850000000000001" customHeight="1">
      <c r="A28" s="849" t="s">
        <v>352</v>
      </c>
      <c r="B28" s="850"/>
      <c r="C28" s="850"/>
      <c r="D28" s="850"/>
      <c r="E28" s="850"/>
      <c r="F28" s="850"/>
      <c r="G28" s="850"/>
      <c r="H28" s="851"/>
    </row>
    <row r="29" spans="1:10" ht="38.4" customHeight="1">
      <c r="A29" s="489" t="s">
        <v>2482</v>
      </c>
      <c r="B29" s="845" t="s">
        <v>2483</v>
      </c>
      <c r="C29" s="845"/>
      <c r="D29" s="845"/>
      <c r="E29" s="845"/>
      <c r="F29" s="845"/>
      <c r="G29" s="490" t="s">
        <v>233</v>
      </c>
      <c r="H29" s="258" t="s">
        <v>150</v>
      </c>
    </row>
    <row r="30" spans="1:10" ht="10.35" customHeight="1">
      <c r="A30" s="226"/>
      <c r="B30" s="226"/>
      <c r="C30" s="226"/>
      <c r="D30" s="226"/>
      <c r="E30" s="226"/>
      <c r="F30" s="226"/>
      <c r="G30" s="226"/>
      <c r="H30" s="226"/>
    </row>
    <row r="31" spans="1:10" ht="15" customHeight="1">
      <c r="A31" s="260" t="s">
        <v>355</v>
      </c>
      <c r="B31" s="226"/>
      <c r="C31" s="226"/>
      <c r="D31" s="226"/>
      <c r="E31" s="226"/>
      <c r="F31" s="226"/>
      <c r="G31" s="226"/>
      <c r="H31" s="226"/>
    </row>
    <row r="32" spans="1:10" s="348" customFormat="1" ht="17.850000000000001" customHeight="1">
      <c r="A32" s="854" t="s">
        <v>356</v>
      </c>
      <c r="B32" s="854"/>
      <c r="C32" s="854"/>
      <c r="D32" s="854"/>
      <c r="E32" s="854"/>
      <c r="F32" s="854"/>
      <c r="G32" s="259">
        <v>15</v>
      </c>
      <c r="H32" s="487" t="s">
        <v>357</v>
      </c>
    </row>
    <row r="33" spans="1:9" ht="20.100000000000001" customHeight="1">
      <c r="A33" s="1054" t="s">
        <v>358</v>
      </c>
      <c r="B33" s="835" t="s">
        <v>2484</v>
      </c>
      <c r="C33" s="835"/>
      <c r="D33" s="835"/>
      <c r="E33" s="835"/>
      <c r="F33" s="835"/>
      <c r="G33" s="835"/>
      <c r="H33" s="836"/>
    </row>
    <row r="34" spans="1:9" ht="20.100000000000001" customHeight="1">
      <c r="A34" s="1055"/>
      <c r="B34" s="845" t="s">
        <v>2485</v>
      </c>
      <c r="C34" s="845"/>
      <c r="D34" s="845"/>
      <c r="E34" s="845"/>
      <c r="F34" s="845"/>
      <c r="G34" s="845"/>
      <c r="H34" s="847"/>
    </row>
    <row r="35" spans="1:9" ht="20.100000000000001" customHeight="1">
      <c r="A35" s="1055"/>
      <c r="B35" s="845" t="s">
        <v>2486</v>
      </c>
      <c r="C35" s="845"/>
      <c r="D35" s="845"/>
      <c r="E35" s="845"/>
      <c r="F35" s="845"/>
      <c r="G35" s="845"/>
      <c r="H35" s="847"/>
    </row>
    <row r="36" spans="1:9" ht="24" customHeight="1">
      <c r="A36" s="853" t="s">
        <v>366</v>
      </c>
      <c r="B36" s="839"/>
      <c r="C36" s="839"/>
      <c r="D36" s="839" t="s">
        <v>2487</v>
      </c>
      <c r="E36" s="839"/>
      <c r="F36" s="839"/>
      <c r="G36" s="839"/>
      <c r="H36" s="840"/>
    </row>
    <row r="37" spans="1:9" ht="36.6" customHeight="1">
      <c r="A37" s="859" t="s">
        <v>367</v>
      </c>
      <c r="B37" s="837"/>
      <c r="C37" s="837"/>
      <c r="D37" s="837" t="s">
        <v>2488</v>
      </c>
      <c r="E37" s="837"/>
      <c r="F37" s="837"/>
      <c r="G37" s="837"/>
      <c r="H37" s="838"/>
      <c r="I37" s="226"/>
    </row>
    <row r="38" spans="1:9" s="348" customFormat="1" ht="17.850000000000001" customHeight="1">
      <c r="A38" s="854" t="s">
        <v>613</v>
      </c>
      <c r="B38" s="854"/>
      <c r="C38" s="854"/>
      <c r="D38" s="854"/>
      <c r="E38" s="854"/>
      <c r="F38" s="854"/>
      <c r="G38" s="259">
        <v>15</v>
      </c>
      <c r="H38" s="487" t="s">
        <v>357</v>
      </c>
    </row>
    <row r="39" spans="1:9" ht="35.1" customHeight="1">
      <c r="A39" s="1054" t="s">
        <v>358</v>
      </c>
      <c r="B39" s="1056" t="s">
        <v>2489</v>
      </c>
      <c r="C39" s="1056"/>
      <c r="D39" s="1056"/>
      <c r="E39" s="1056"/>
      <c r="F39" s="1056"/>
      <c r="G39" s="1056"/>
      <c r="H39" s="861"/>
    </row>
    <row r="40" spans="1:9" ht="20.100000000000001" customHeight="1">
      <c r="A40" s="1055"/>
      <c r="B40" s="847" t="s">
        <v>2490</v>
      </c>
      <c r="C40" s="846"/>
      <c r="D40" s="846"/>
      <c r="E40" s="846"/>
      <c r="F40" s="846"/>
      <c r="G40" s="846"/>
      <c r="H40" s="846"/>
    </row>
    <row r="41" spans="1:9" ht="20.100000000000001" customHeight="1">
      <c r="A41" s="1055"/>
      <c r="B41" s="847" t="s">
        <v>2491</v>
      </c>
      <c r="C41" s="846"/>
      <c r="D41" s="846"/>
      <c r="E41" s="846"/>
      <c r="F41" s="846"/>
      <c r="G41" s="846"/>
      <c r="H41" s="846"/>
    </row>
    <row r="42" spans="1:9" ht="23.1" customHeight="1">
      <c r="A42" s="853" t="s">
        <v>366</v>
      </c>
      <c r="B42" s="839"/>
      <c r="C42" s="839"/>
      <c r="D42" s="839" t="s">
        <v>2498</v>
      </c>
      <c r="E42" s="839"/>
      <c r="F42" s="839"/>
      <c r="G42" s="839"/>
      <c r="H42" s="840"/>
    </row>
    <row r="43" spans="1:9" ht="61.5" customHeight="1">
      <c r="A43" s="859" t="s">
        <v>367</v>
      </c>
      <c r="B43" s="837"/>
      <c r="C43" s="837"/>
      <c r="D43" s="837" t="s">
        <v>2952</v>
      </c>
      <c r="E43" s="837"/>
      <c r="F43" s="837"/>
      <c r="G43" s="837"/>
      <c r="H43" s="838"/>
      <c r="I43" s="226"/>
    </row>
    <row r="44" spans="1:9" ht="10.35" customHeight="1">
      <c r="A44" s="226"/>
      <c r="B44" s="226"/>
      <c r="C44" s="226"/>
      <c r="D44" s="226"/>
      <c r="E44" s="226"/>
      <c r="F44" s="226"/>
      <c r="G44" s="226"/>
      <c r="H44" s="226"/>
    </row>
    <row r="45" spans="1:9" ht="15" customHeight="1">
      <c r="A45" s="260" t="s">
        <v>369</v>
      </c>
      <c r="B45" s="226"/>
      <c r="C45" s="226"/>
      <c r="D45" s="226"/>
      <c r="E45" s="226"/>
      <c r="F45" s="226"/>
      <c r="G45" s="226"/>
      <c r="H45" s="226"/>
    </row>
    <row r="46" spans="1:9" ht="39.9" customHeight="1">
      <c r="A46" s="863" t="s">
        <v>370</v>
      </c>
      <c r="B46" s="834"/>
      <c r="C46" s="847" t="s">
        <v>2492</v>
      </c>
      <c r="D46" s="846"/>
      <c r="E46" s="846"/>
      <c r="F46" s="846"/>
      <c r="G46" s="846"/>
      <c r="H46" s="846"/>
    </row>
    <row r="47" spans="1:9" ht="39.9" customHeight="1">
      <c r="A47" s="863"/>
      <c r="B47" s="834"/>
      <c r="C47" s="845" t="s">
        <v>2493</v>
      </c>
      <c r="D47" s="845"/>
      <c r="E47" s="845"/>
      <c r="F47" s="845"/>
      <c r="G47" s="845"/>
      <c r="H47" s="847"/>
    </row>
    <row r="48" spans="1:9" ht="39.9" customHeight="1">
      <c r="A48" s="863"/>
      <c r="B48" s="834"/>
      <c r="C48" s="845" t="s">
        <v>2494</v>
      </c>
      <c r="D48" s="845"/>
      <c r="E48" s="845"/>
      <c r="F48" s="845"/>
      <c r="G48" s="845"/>
      <c r="H48" s="847"/>
    </row>
    <row r="49" spans="1:8" ht="39.9" customHeight="1">
      <c r="A49" s="860" t="s">
        <v>373</v>
      </c>
      <c r="B49" s="1057"/>
      <c r="C49" s="845" t="s">
        <v>2495</v>
      </c>
      <c r="D49" s="845"/>
      <c r="E49" s="845"/>
      <c r="F49" s="845"/>
      <c r="G49" s="845"/>
      <c r="H49" s="847"/>
    </row>
    <row r="50" spans="1:8" ht="51" customHeight="1">
      <c r="A50" s="833"/>
      <c r="B50" s="1059"/>
      <c r="C50" s="845" t="s">
        <v>2496</v>
      </c>
      <c r="D50" s="845"/>
      <c r="E50" s="845"/>
      <c r="F50" s="845"/>
      <c r="G50" s="845"/>
      <c r="H50" s="847"/>
    </row>
    <row r="51" spans="1:8" ht="10.35" customHeight="1">
      <c r="A51" s="226"/>
      <c r="B51" s="226"/>
      <c r="C51" s="226"/>
      <c r="D51" s="226"/>
      <c r="E51" s="226"/>
      <c r="F51" s="226"/>
      <c r="G51" s="226"/>
      <c r="H51" s="226"/>
    </row>
    <row r="52" spans="1:8" ht="15" customHeight="1">
      <c r="A52" s="260" t="s">
        <v>375</v>
      </c>
      <c r="B52" s="260"/>
      <c r="C52" s="260"/>
      <c r="D52" s="260"/>
      <c r="E52" s="260"/>
      <c r="F52" s="260"/>
      <c r="G52" s="226"/>
      <c r="H52" s="226"/>
    </row>
    <row r="53" spans="1:8" ht="16.2">
      <c r="A53" s="863" t="s">
        <v>376</v>
      </c>
      <c r="B53" s="863"/>
      <c r="C53" s="863"/>
      <c r="D53" s="863"/>
      <c r="E53" s="863"/>
      <c r="F53" s="863"/>
      <c r="G53" s="261">
        <v>1</v>
      </c>
      <c r="H53" s="262" t="s">
        <v>582</v>
      </c>
    </row>
    <row r="54" spans="1:8" ht="16.2">
      <c r="A54" s="863" t="s">
        <v>378</v>
      </c>
      <c r="B54" s="863"/>
      <c r="C54" s="863"/>
      <c r="D54" s="863"/>
      <c r="E54" s="863"/>
      <c r="F54" s="863"/>
      <c r="G54" s="261">
        <v>1</v>
      </c>
      <c r="H54" s="262" t="s">
        <v>582</v>
      </c>
    </row>
    <row r="55" spans="1:8">
      <c r="A55" s="462"/>
      <c r="B55" s="462"/>
      <c r="C55" s="462"/>
      <c r="D55" s="462"/>
      <c r="E55" s="462"/>
      <c r="F55" s="462"/>
      <c r="G55" s="263"/>
      <c r="H55" s="262"/>
    </row>
    <row r="56" spans="1:8">
      <c r="A56" s="864" t="s">
        <v>379</v>
      </c>
      <c r="B56" s="864"/>
      <c r="C56" s="864"/>
      <c r="D56" s="864"/>
      <c r="E56" s="864"/>
      <c r="F56" s="864"/>
      <c r="G56" s="264"/>
      <c r="H56" s="263"/>
    </row>
    <row r="57" spans="1:8" ht="17.850000000000001" customHeight="1">
      <c r="A57" s="846" t="s">
        <v>380</v>
      </c>
      <c r="B57" s="846"/>
      <c r="C57" s="846"/>
      <c r="D57" s="846"/>
      <c r="E57" s="262">
        <f>SUM(E58:E63)</f>
        <v>34</v>
      </c>
      <c r="F57" s="262" t="s">
        <v>357</v>
      </c>
      <c r="G57" s="265">
        <f>E57/25</f>
        <v>1.36</v>
      </c>
      <c r="H57" s="262" t="s">
        <v>582</v>
      </c>
    </row>
    <row r="58" spans="1:8" ht="17.850000000000001" customHeight="1">
      <c r="A58" s="226" t="s">
        <v>12</v>
      </c>
      <c r="B58" s="863" t="s">
        <v>14</v>
      </c>
      <c r="C58" s="863"/>
      <c r="D58" s="863"/>
      <c r="E58" s="262">
        <v>15</v>
      </c>
      <c r="F58" s="262" t="s">
        <v>357</v>
      </c>
      <c r="G58" s="304"/>
      <c r="H58" s="456"/>
    </row>
    <row r="59" spans="1:8" ht="17.850000000000001" customHeight="1">
      <c r="A59" s="226"/>
      <c r="B59" s="863" t="s">
        <v>381</v>
      </c>
      <c r="C59" s="863"/>
      <c r="D59" s="863"/>
      <c r="E59" s="262">
        <v>15</v>
      </c>
      <c r="F59" s="262" t="s">
        <v>357</v>
      </c>
      <c r="G59" s="304"/>
      <c r="H59" s="456"/>
    </row>
    <row r="60" spans="1:8" ht="17.850000000000001" customHeight="1">
      <c r="A60" s="226"/>
      <c r="B60" s="863" t="s">
        <v>382</v>
      </c>
      <c r="C60" s="863"/>
      <c r="D60" s="863"/>
      <c r="E60" s="262">
        <v>2</v>
      </c>
      <c r="F60" s="262" t="s">
        <v>357</v>
      </c>
      <c r="G60" s="304"/>
      <c r="H60" s="456"/>
    </row>
    <row r="61" spans="1:8" ht="17.850000000000001" customHeight="1">
      <c r="A61" s="226"/>
      <c r="B61" s="863" t="s">
        <v>383</v>
      </c>
      <c r="C61" s="863"/>
      <c r="D61" s="863"/>
      <c r="E61" s="262">
        <v>0</v>
      </c>
      <c r="F61" s="262" t="s">
        <v>357</v>
      </c>
      <c r="G61" s="304"/>
      <c r="H61" s="456"/>
    </row>
    <row r="62" spans="1:8" ht="17.850000000000001" customHeight="1">
      <c r="A62" s="226"/>
      <c r="B62" s="863" t="s">
        <v>384</v>
      </c>
      <c r="C62" s="863"/>
      <c r="D62" s="863"/>
      <c r="E62" s="262">
        <v>0</v>
      </c>
      <c r="F62" s="262" t="s">
        <v>357</v>
      </c>
      <c r="G62" s="304"/>
      <c r="H62" s="456"/>
    </row>
    <row r="63" spans="1:8" ht="17.850000000000001" customHeight="1">
      <c r="A63" s="226"/>
      <c r="B63" s="863" t="s">
        <v>385</v>
      </c>
      <c r="C63" s="863"/>
      <c r="D63" s="863"/>
      <c r="E63" s="262">
        <v>2</v>
      </c>
      <c r="F63" s="262" t="s">
        <v>357</v>
      </c>
      <c r="G63" s="304"/>
      <c r="H63" s="456"/>
    </row>
    <row r="64" spans="1:8" ht="31.35" customHeight="1">
      <c r="A64" s="846" t="s">
        <v>386</v>
      </c>
      <c r="B64" s="846"/>
      <c r="C64" s="846"/>
      <c r="D64" s="846"/>
      <c r="E64" s="262">
        <v>0</v>
      </c>
      <c r="F64" s="262" t="s">
        <v>357</v>
      </c>
      <c r="G64" s="265">
        <v>0</v>
      </c>
      <c r="H64" s="262" t="s">
        <v>582</v>
      </c>
    </row>
    <row r="65" spans="1:8" ht="17.850000000000001" customHeight="1">
      <c r="A65" s="863" t="s">
        <v>387</v>
      </c>
      <c r="B65" s="863"/>
      <c r="C65" s="863"/>
      <c r="D65" s="863"/>
      <c r="E65" s="262">
        <f>G65*25</f>
        <v>15.999999999999998</v>
      </c>
      <c r="F65" s="262" t="s">
        <v>357</v>
      </c>
      <c r="G65" s="265">
        <f>D6-G64-G57</f>
        <v>0.6399999999999999</v>
      </c>
      <c r="H65" s="262" t="s">
        <v>582</v>
      </c>
    </row>
    <row r="66" spans="1:8" ht="10.35" customHeight="1"/>
    <row r="67" spans="1:8">
      <c r="A67" s="306" t="s">
        <v>388</v>
      </c>
      <c r="B67" s="306"/>
      <c r="C67" s="306"/>
      <c r="D67" s="306"/>
      <c r="E67" s="306"/>
      <c r="F67" s="306"/>
      <c r="G67" s="306"/>
      <c r="H67" s="306"/>
    </row>
    <row r="68" spans="1:8" ht="15.6">
      <c r="A68" s="1147" t="s">
        <v>2497</v>
      </c>
      <c r="B68" s="1147"/>
      <c r="C68" s="1147"/>
      <c r="D68" s="1147"/>
      <c r="E68" s="1147"/>
      <c r="F68" s="1147"/>
      <c r="G68" s="1147"/>
      <c r="H68" s="1147"/>
    </row>
    <row r="69" spans="1:8">
      <c r="A69" s="306" t="s">
        <v>390</v>
      </c>
      <c r="B69" s="306"/>
      <c r="C69" s="306"/>
      <c r="D69" s="306"/>
      <c r="E69" s="306"/>
      <c r="F69" s="306"/>
      <c r="G69" s="306"/>
      <c r="H69" s="306"/>
    </row>
    <row r="70" spans="1:8">
      <c r="A70" s="306"/>
      <c r="B70" s="306"/>
      <c r="C70" s="306"/>
      <c r="D70" s="306"/>
      <c r="E70" s="306"/>
      <c r="F70" s="306"/>
      <c r="G70" s="306"/>
      <c r="H70" s="306"/>
    </row>
    <row r="71" spans="1:8">
      <c r="A71" s="306"/>
      <c r="B71" s="306"/>
      <c r="C71" s="306"/>
      <c r="D71" s="306"/>
      <c r="E71" s="306"/>
      <c r="F71" s="306"/>
      <c r="G71" s="306"/>
      <c r="H71" s="306"/>
    </row>
  </sheetData>
  <mergeCells count="71">
    <mergeCell ref="A65:D65"/>
    <mergeCell ref="A68:H68"/>
    <mergeCell ref="B62:D62"/>
    <mergeCell ref="C50:H50"/>
    <mergeCell ref="A53:F53"/>
    <mergeCell ref="A54:F54"/>
    <mergeCell ref="B63:D63"/>
    <mergeCell ref="A64:D64"/>
    <mergeCell ref="B61:D61"/>
    <mergeCell ref="A42:C42"/>
    <mergeCell ref="D42:H42"/>
    <mergeCell ref="A43:C43"/>
    <mergeCell ref="D43:H43"/>
    <mergeCell ref="A46:B48"/>
    <mergeCell ref="C46:H46"/>
    <mergeCell ref="C47:H47"/>
    <mergeCell ref="C48:H48"/>
    <mergeCell ref="A56:F56"/>
    <mergeCell ref="A57:D57"/>
    <mergeCell ref="B58:D58"/>
    <mergeCell ref="B59:D59"/>
    <mergeCell ref="B60:D60"/>
    <mergeCell ref="A49:B50"/>
    <mergeCell ref="C49:H49"/>
    <mergeCell ref="A37:C37"/>
    <mergeCell ref="D37:H37"/>
    <mergeCell ref="A38:F38"/>
    <mergeCell ref="A39:A41"/>
    <mergeCell ref="B39:H39"/>
    <mergeCell ref="B40:H40"/>
    <mergeCell ref="B41:H41"/>
    <mergeCell ref="A33:A35"/>
    <mergeCell ref="B33:H33"/>
    <mergeCell ref="B34:H34"/>
    <mergeCell ref="B35:H35"/>
    <mergeCell ref="A36:C36"/>
    <mergeCell ref="D36:H36"/>
    <mergeCell ref="A32:F32"/>
    <mergeCell ref="A21:D21"/>
    <mergeCell ref="A22:A23"/>
    <mergeCell ref="B22:F23"/>
    <mergeCell ref="G22:H22"/>
    <mergeCell ref="A24:H24"/>
    <mergeCell ref="B25:F25"/>
    <mergeCell ref="A26:H26"/>
    <mergeCell ref="B27:F27"/>
    <mergeCell ref="A28:H28"/>
    <mergeCell ref="B29:F29"/>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zoomScaleNormal="100" zoomScaleSheetLayoutView="172" workbookViewId="0"/>
  </sheetViews>
  <sheetFormatPr defaultColWidth="8.88671875" defaultRowHeight="13.8"/>
  <cols>
    <col min="1" max="1" width="9.44140625" style="206" customWidth="1"/>
    <col min="2" max="2" width="11.5546875" style="206" customWidth="1"/>
    <col min="3" max="3" width="5.5546875" style="206" customWidth="1"/>
    <col min="4" max="4" width="21.5546875" style="206" customWidth="1"/>
    <col min="5" max="5" width="9.44140625" style="206" customWidth="1"/>
    <col min="6" max="6" width="8.5546875" style="206" customWidth="1"/>
    <col min="7" max="7" width="12.5546875" style="206" customWidth="1"/>
    <col min="8" max="8" width="9.5546875" style="206" customWidth="1"/>
    <col min="9" max="9" width="2.5546875" style="206" customWidth="1"/>
    <col min="10" max="16384" width="8.88671875" style="206"/>
  </cols>
  <sheetData>
    <row r="1" spans="1:9" ht="10.35" customHeight="1"/>
    <row r="2" spans="1:9" s="334" customFormat="1">
      <c r="A2" s="731" t="s">
        <v>326</v>
      </c>
      <c r="B2" s="731"/>
      <c r="C2" s="731"/>
      <c r="D2" s="731"/>
      <c r="E2" s="731"/>
      <c r="F2" s="731"/>
      <c r="G2" s="731"/>
      <c r="H2" s="731"/>
      <c r="I2" s="731"/>
    </row>
    <row r="3" spans="1:9" ht="10.35" customHeight="1"/>
    <row r="4" spans="1:9" ht="15" customHeight="1">
      <c r="A4" s="334" t="s">
        <v>327</v>
      </c>
    </row>
    <row r="5" spans="1:9" ht="17.850000000000001" customHeight="1">
      <c r="A5" s="732" t="s">
        <v>27</v>
      </c>
      <c r="B5" s="732"/>
      <c r="C5" s="732"/>
      <c r="D5" s="732"/>
      <c r="E5" s="732"/>
      <c r="F5" s="732"/>
      <c r="G5" s="732"/>
      <c r="H5" s="732"/>
    </row>
    <row r="6" spans="1:9" ht="17.850000000000001" customHeight="1">
      <c r="A6" s="733" t="s">
        <v>10</v>
      </c>
      <c r="B6" s="734"/>
      <c r="C6" s="734"/>
      <c r="D6" s="734">
        <v>3</v>
      </c>
      <c r="E6" s="734"/>
      <c r="F6" s="734"/>
      <c r="G6" s="734"/>
      <c r="H6" s="735"/>
    </row>
    <row r="7" spans="1:9">
      <c r="A7" s="733" t="s">
        <v>9</v>
      </c>
      <c r="B7" s="734"/>
      <c r="C7" s="734"/>
      <c r="D7" s="736" t="s">
        <v>328</v>
      </c>
      <c r="E7" s="736"/>
      <c r="F7" s="736"/>
      <c r="G7" s="736"/>
      <c r="H7" s="737"/>
    </row>
    <row r="8" spans="1:9" ht="17.850000000000001" customHeight="1">
      <c r="A8" s="733" t="s">
        <v>13</v>
      </c>
      <c r="B8" s="734"/>
      <c r="C8" s="734"/>
      <c r="D8" s="738" t="s">
        <v>403</v>
      </c>
      <c r="E8" s="738"/>
      <c r="F8" s="738"/>
      <c r="G8" s="738"/>
      <c r="H8" s="739"/>
    </row>
    <row r="9" spans="1:9" ht="17.850000000000001" customHeight="1">
      <c r="A9" s="733" t="s">
        <v>330</v>
      </c>
      <c r="B9" s="734"/>
      <c r="C9" s="734"/>
      <c r="D9" s="738" t="s">
        <v>331</v>
      </c>
      <c r="E9" s="738"/>
      <c r="F9" s="738"/>
      <c r="G9" s="738"/>
      <c r="H9" s="739"/>
    </row>
    <row r="10" spans="1:9" ht="10.35" customHeight="1"/>
    <row r="11" spans="1:9" ht="15" customHeight="1">
      <c r="A11" s="740" t="s">
        <v>138</v>
      </c>
      <c r="B11" s="740"/>
      <c r="C11" s="740"/>
      <c r="D11" s="740"/>
      <c r="E11" s="740"/>
      <c r="F11" s="740"/>
      <c r="G11" s="740"/>
      <c r="H11" s="740"/>
    </row>
    <row r="12" spans="1:9" ht="17.850000000000001" customHeight="1">
      <c r="A12" s="730" t="s">
        <v>2916</v>
      </c>
      <c r="B12" s="730"/>
      <c r="C12" s="730"/>
      <c r="D12" s="730"/>
      <c r="E12" s="730"/>
      <c r="F12" s="730"/>
      <c r="G12" s="730"/>
      <c r="H12" s="730"/>
    </row>
    <row r="13" spans="1:9" ht="17.850000000000001" customHeight="1">
      <c r="A13" s="733" t="s">
        <v>277</v>
      </c>
      <c r="B13" s="734"/>
      <c r="C13" s="734"/>
      <c r="D13" s="734"/>
      <c r="E13" s="734" t="s">
        <v>139</v>
      </c>
      <c r="F13" s="734"/>
      <c r="G13" s="734"/>
      <c r="H13" s="735"/>
    </row>
    <row r="14" spans="1:9" ht="17.850000000000001" customHeight="1">
      <c r="A14" s="733" t="s">
        <v>332</v>
      </c>
      <c r="B14" s="734"/>
      <c r="C14" s="734"/>
      <c r="D14" s="734"/>
      <c r="E14" s="734" t="s">
        <v>333</v>
      </c>
      <c r="F14" s="734"/>
      <c r="G14" s="734"/>
      <c r="H14" s="735"/>
    </row>
    <row r="15" spans="1:9" ht="17.850000000000001" customHeight="1">
      <c r="A15" s="733" t="s">
        <v>334</v>
      </c>
      <c r="B15" s="734"/>
      <c r="C15" s="734"/>
      <c r="D15" s="734"/>
      <c r="E15" s="741" t="s">
        <v>335</v>
      </c>
      <c r="F15" s="741"/>
      <c r="G15" s="741"/>
      <c r="H15" s="742"/>
    </row>
    <row r="16" spans="1:9" ht="17.850000000000001" customHeight="1">
      <c r="A16" s="733" t="s">
        <v>282</v>
      </c>
      <c r="B16" s="734"/>
      <c r="C16" s="734"/>
      <c r="D16" s="734"/>
      <c r="E16" s="734" t="s">
        <v>283</v>
      </c>
      <c r="F16" s="734"/>
      <c r="G16" s="734"/>
      <c r="H16" s="735"/>
    </row>
    <row r="17" spans="1:9" ht="10.35" customHeight="1"/>
    <row r="18" spans="1:9" ht="15" customHeight="1">
      <c r="A18" s="740" t="s">
        <v>336</v>
      </c>
      <c r="B18" s="740"/>
      <c r="C18" s="740"/>
      <c r="D18" s="740"/>
      <c r="E18" s="740"/>
      <c r="F18" s="740"/>
      <c r="G18" s="740"/>
      <c r="H18" s="740"/>
    </row>
    <row r="19" spans="1:9" ht="32.25" customHeight="1">
      <c r="A19" s="743" t="s">
        <v>337</v>
      </c>
      <c r="B19" s="743"/>
      <c r="C19" s="744" t="s">
        <v>404</v>
      </c>
      <c r="D19" s="744"/>
      <c r="E19" s="744"/>
      <c r="F19" s="744"/>
      <c r="G19" s="744"/>
      <c r="H19" s="745"/>
    </row>
    <row r="20" spans="1:9" ht="10.35" customHeight="1"/>
    <row r="21" spans="1:9" ht="15" customHeight="1">
      <c r="A21" s="747" t="s">
        <v>339</v>
      </c>
      <c r="B21" s="747"/>
      <c r="C21" s="747"/>
      <c r="D21" s="747"/>
    </row>
    <row r="22" spans="1:9">
      <c r="A22" s="748" t="s">
        <v>141</v>
      </c>
      <c r="B22" s="749" t="s">
        <v>142</v>
      </c>
      <c r="C22" s="749"/>
      <c r="D22" s="749"/>
      <c r="E22" s="749"/>
      <c r="F22" s="749"/>
      <c r="G22" s="749" t="s">
        <v>340</v>
      </c>
      <c r="H22" s="750"/>
    </row>
    <row r="23" spans="1:9" ht="39" customHeight="1">
      <c r="A23" s="748"/>
      <c r="B23" s="749"/>
      <c r="C23" s="749"/>
      <c r="D23" s="749"/>
      <c r="E23" s="749"/>
      <c r="F23" s="749"/>
      <c r="G23" s="329" t="s">
        <v>341</v>
      </c>
      <c r="H23" s="330" t="s">
        <v>145</v>
      </c>
    </row>
    <row r="24" spans="1:9" ht="17.850000000000001" customHeight="1">
      <c r="A24" s="748" t="s">
        <v>146</v>
      </c>
      <c r="B24" s="749"/>
      <c r="C24" s="749"/>
      <c r="D24" s="749"/>
      <c r="E24" s="749"/>
      <c r="F24" s="749"/>
      <c r="G24" s="749"/>
      <c r="H24" s="750"/>
    </row>
    <row r="25" spans="1:9" ht="30" customHeight="1">
      <c r="A25" s="447" t="s">
        <v>405</v>
      </c>
      <c r="B25" s="744" t="s">
        <v>437</v>
      </c>
      <c r="C25" s="744"/>
      <c r="D25" s="744"/>
      <c r="E25" s="744"/>
      <c r="F25" s="744"/>
      <c r="G25" s="446" t="s">
        <v>151</v>
      </c>
      <c r="H25" s="250" t="s">
        <v>154</v>
      </c>
      <c r="I25" s="45"/>
    </row>
    <row r="26" spans="1:9" ht="30" customHeight="1">
      <c r="A26" s="447" t="s">
        <v>406</v>
      </c>
      <c r="B26" s="744" t="s">
        <v>407</v>
      </c>
      <c r="C26" s="744"/>
      <c r="D26" s="744"/>
      <c r="E26" s="744"/>
      <c r="F26" s="744"/>
      <c r="G26" s="446" t="s">
        <v>157</v>
      </c>
      <c r="H26" s="250" t="s">
        <v>154</v>
      </c>
      <c r="I26" s="45"/>
    </row>
    <row r="27" spans="1:9" ht="17.850000000000001" customHeight="1">
      <c r="A27" s="751" t="s">
        <v>255</v>
      </c>
      <c r="B27" s="749"/>
      <c r="C27" s="749"/>
      <c r="D27" s="749"/>
      <c r="E27" s="749"/>
      <c r="F27" s="749"/>
      <c r="G27" s="749"/>
      <c r="H27" s="752"/>
      <c r="I27" s="45"/>
    </row>
    <row r="28" spans="1:9" ht="30.75" customHeight="1">
      <c r="A28" s="447" t="s">
        <v>408</v>
      </c>
      <c r="B28" s="744" t="s">
        <v>409</v>
      </c>
      <c r="C28" s="744"/>
      <c r="D28" s="744"/>
      <c r="E28" s="744"/>
      <c r="F28" s="744"/>
      <c r="G28" s="446" t="s">
        <v>187</v>
      </c>
      <c r="H28" s="250" t="s">
        <v>154</v>
      </c>
      <c r="I28" s="45"/>
    </row>
    <row r="29" spans="1:9" ht="17.850000000000001" customHeight="1">
      <c r="A29" s="751" t="s">
        <v>352</v>
      </c>
      <c r="B29" s="749"/>
      <c r="C29" s="749"/>
      <c r="D29" s="749"/>
      <c r="E29" s="749"/>
      <c r="F29" s="749"/>
      <c r="G29" s="749"/>
      <c r="H29" s="752"/>
      <c r="I29" s="45"/>
    </row>
    <row r="30" spans="1:9" ht="32.25" customHeight="1">
      <c r="A30" s="447" t="s">
        <v>410</v>
      </c>
      <c r="B30" s="744" t="s">
        <v>411</v>
      </c>
      <c r="C30" s="744"/>
      <c r="D30" s="744"/>
      <c r="E30" s="744"/>
      <c r="F30" s="744"/>
      <c r="G30" s="446" t="s">
        <v>233</v>
      </c>
      <c r="H30" s="250" t="s">
        <v>154</v>
      </c>
      <c r="I30" s="45"/>
    </row>
    <row r="31" spans="1:9" ht="10.35" customHeight="1">
      <c r="I31" s="45"/>
    </row>
    <row r="32" spans="1:9" ht="15" customHeight="1">
      <c r="A32" s="334" t="s">
        <v>355</v>
      </c>
      <c r="I32" s="45"/>
    </row>
    <row r="33" spans="1:9" s="334" customFormat="1" ht="17.850000000000001" customHeight="1">
      <c r="A33" s="746" t="s">
        <v>356</v>
      </c>
      <c r="B33" s="746"/>
      <c r="C33" s="746"/>
      <c r="D33" s="746"/>
      <c r="E33" s="746"/>
      <c r="F33" s="746"/>
      <c r="G33" s="207">
        <v>15</v>
      </c>
      <c r="H33" s="336" t="s">
        <v>357</v>
      </c>
      <c r="I33" s="352"/>
    </row>
    <row r="34" spans="1:9" ht="56.1" customHeight="1">
      <c r="A34" s="753" t="s">
        <v>358</v>
      </c>
      <c r="B34" s="744" t="s">
        <v>412</v>
      </c>
      <c r="C34" s="744"/>
      <c r="D34" s="744"/>
      <c r="E34" s="744"/>
      <c r="F34" s="744"/>
      <c r="G34" s="744"/>
      <c r="H34" s="745"/>
      <c r="I34" s="45"/>
    </row>
    <row r="35" spans="1:9" ht="51" customHeight="1">
      <c r="A35" s="754"/>
      <c r="B35" s="744" t="s">
        <v>413</v>
      </c>
      <c r="C35" s="744"/>
      <c r="D35" s="744"/>
      <c r="E35" s="744"/>
      <c r="F35" s="744"/>
      <c r="G35" s="744"/>
      <c r="H35" s="745"/>
      <c r="I35" s="45"/>
    </row>
    <row r="36" spans="1:9" ht="52.5" customHeight="1">
      <c r="A36" s="754"/>
      <c r="B36" s="744" t="s">
        <v>414</v>
      </c>
      <c r="C36" s="744"/>
      <c r="D36" s="744"/>
      <c r="E36" s="744"/>
      <c r="F36" s="744"/>
      <c r="G36" s="744"/>
      <c r="H36" s="745"/>
      <c r="I36" s="45"/>
    </row>
    <row r="37" spans="1:9" ht="63" customHeight="1">
      <c r="A37" s="754"/>
      <c r="B37" s="744" t="s">
        <v>415</v>
      </c>
      <c r="C37" s="744"/>
      <c r="D37" s="744"/>
      <c r="E37" s="744"/>
      <c r="F37" s="744"/>
      <c r="G37" s="744"/>
      <c r="H37" s="745"/>
      <c r="I37" s="45"/>
    </row>
    <row r="38" spans="1:9" ht="82.5" customHeight="1">
      <c r="A38" s="754"/>
      <c r="B38" s="744" t="s">
        <v>416</v>
      </c>
      <c r="C38" s="744"/>
      <c r="D38" s="744"/>
      <c r="E38" s="744"/>
      <c r="F38" s="744"/>
      <c r="G38" s="744"/>
      <c r="H38" s="745"/>
      <c r="I38" s="45"/>
    </row>
    <row r="39" spans="1:9" ht="77.25" customHeight="1">
      <c r="A39" s="754"/>
      <c r="B39" s="744" t="s">
        <v>417</v>
      </c>
      <c r="C39" s="744"/>
      <c r="D39" s="744"/>
      <c r="E39" s="744"/>
      <c r="F39" s="744"/>
      <c r="G39" s="744"/>
      <c r="H39" s="745"/>
      <c r="I39" s="45"/>
    </row>
    <row r="40" spans="1:9" ht="45.9" customHeight="1">
      <c r="A40" s="754"/>
      <c r="B40" s="745" t="s">
        <v>418</v>
      </c>
      <c r="C40" s="743"/>
      <c r="D40" s="743"/>
      <c r="E40" s="743"/>
      <c r="F40" s="743"/>
      <c r="G40" s="743"/>
      <c r="H40" s="743"/>
      <c r="I40" s="45"/>
    </row>
    <row r="41" spans="1:9" ht="35.25" customHeight="1">
      <c r="A41" s="755"/>
      <c r="B41" s="744" t="s">
        <v>419</v>
      </c>
      <c r="C41" s="744"/>
      <c r="D41" s="744"/>
      <c r="E41" s="744"/>
      <c r="F41" s="744"/>
      <c r="G41" s="744"/>
      <c r="H41" s="745"/>
      <c r="I41" s="45"/>
    </row>
    <row r="42" spans="1:9" ht="19.5" customHeight="1">
      <c r="A42" s="761" t="s">
        <v>366</v>
      </c>
      <c r="B42" s="738"/>
      <c r="C42" s="738"/>
      <c r="D42" s="738" t="s">
        <v>420</v>
      </c>
      <c r="E42" s="738"/>
      <c r="F42" s="738"/>
      <c r="G42" s="738"/>
      <c r="H42" s="739"/>
      <c r="I42" s="45"/>
    </row>
    <row r="43" spans="1:9" ht="39.75" customHeight="1">
      <c r="A43" s="762" t="s">
        <v>367</v>
      </c>
      <c r="B43" s="736"/>
      <c r="C43" s="736"/>
      <c r="D43" s="736" t="s">
        <v>421</v>
      </c>
      <c r="E43" s="736"/>
      <c r="F43" s="736"/>
      <c r="G43" s="736"/>
      <c r="H43" s="736"/>
      <c r="I43" s="763"/>
    </row>
    <row r="44" spans="1:9" s="334" customFormat="1" ht="17.850000000000001" customHeight="1">
      <c r="A44" s="746" t="s">
        <v>422</v>
      </c>
      <c r="B44" s="746"/>
      <c r="C44" s="746"/>
      <c r="D44" s="746"/>
      <c r="E44" s="746"/>
      <c r="F44" s="746"/>
      <c r="G44" s="207">
        <v>15</v>
      </c>
      <c r="H44" s="336" t="s">
        <v>357</v>
      </c>
      <c r="I44" s="352"/>
    </row>
    <row r="45" spans="1:9" ht="25.5" customHeight="1">
      <c r="A45" s="753" t="s">
        <v>358</v>
      </c>
      <c r="B45" s="756" t="s">
        <v>423</v>
      </c>
      <c r="C45" s="756"/>
      <c r="D45" s="756"/>
      <c r="E45" s="756"/>
      <c r="F45" s="756"/>
      <c r="G45" s="756"/>
      <c r="H45" s="757"/>
      <c r="I45" s="45"/>
    </row>
    <row r="46" spans="1:9" ht="46.5" customHeight="1">
      <c r="A46" s="754"/>
      <c r="B46" s="737" t="s">
        <v>424</v>
      </c>
      <c r="C46" s="758"/>
      <c r="D46" s="758"/>
      <c r="E46" s="758"/>
      <c r="F46" s="758"/>
      <c r="G46" s="758"/>
      <c r="H46" s="758"/>
      <c r="I46" s="45"/>
    </row>
    <row r="47" spans="1:9" ht="62.25" customHeight="1">
      <c r="A47" s="754"/>
      <c r="B47" s="737" t="s">
        <v>425</v>
      </c>
      <c r="C47" s="758"/>
      <c r="D47" s="758"/>
      <c r="E47" s="758"/>
      <c r="F47" s="758"/>
      <c r="G47" s="758"/>
      <c r="H47" s="758"/>
      <c r="I47" s="45"/>
    </row>
    <row r="48" spans="1:9" ht="30.6" customHeight="1">
      <c r="A48" s="754"/>
      <c r="B48" s="737" t="s">
        <v>426</v>
      </c>
      <c r="C48" s="758"/>
      <c r="D48" s="758"/>
      <c r="E48" s="758"/>
      <c r="F48" s="758"/>
      <c r="G48" s="758"/>
      <c r="H48" s="758"/>
      <c r="I48" s="45"/>
    </row>
    <row r="49" spans="1:9" ht="46.5" customHeight="1">
      <c r="A49" s="754"/>
      <c r="B49" s="737" t="s">
        <v>427</v>
      </c>
      <c r="C49" s="758"/>
      <c r="D49" s="758"/>
      <c r="E49" s="758"/>
      <c r="F49" s="758"/>
      <c r="G49" s="758"/>
      <c r="H49" s="758"/>
      <c r="I49" s="45"/>
    </row>
    <row r="50" spans="1:9" ht="31.5" customHeight="1">
      <c r="A50" s="754"/>
      <c r="B50" s="736" t="s">
        <v>428</v>
      </c>
      <c r="C50" s="736"/>
      <c r="D50" s="736"/>
      <c r="E50" s="736"/>
      <c r="F50" s="736"/>
      <c r="G50" s="736"/>
      <c r="H50" s="737"/>
      <c r="I50" s="45"/>
    </row>
    <row r="51" spans="1:9" ht="53.4" customHeight="1">
      <c r="A51" s="755"/>
      <c r="B51" s="759" t="s">
        <v>429</v>
      </c>
      <c r="C51" s="759"/>
      <c r="D51" s="759"/>
      <c r="E51" s="759"/>
      <c r="F51" s="759"/>
      <c r="G51" s="759"/>
      <c r="H51" s="760"/>
      <c r="I51" s="45"/>
    </row>
    <row r="52" spans="1:9" ht="21" customHeight="1">
      <c r="A52" s="761" t="s">
        <v>366</v>
      </c>
      <c r="B52" s="738"/>
      <c r="C52" s="738"/>
      <c r="D52" s="738" t="s">
        <v>430</v>
      </c>
      <c r="E52" s="738"/>
      <c r="F52" s="738"/>
      <c r="G52" s="738"/>
      <c r="H52" s="739"/>
      <c r="I52" s="45"/>
    </row>
    <row r="53" spans="1:9" ht="81" customHeight="1">
      <c r="A53" s="762" t="s">
        <v>367</v>
      </c>
      <c r="B53" s="736"/>
      <c r="C53" s="736"/>
      <c r="D53" s="736" t="s">
        <v>438</v>
      </c>
      <c r="E53" s="736"/>
      <c r="F53" s="736"/>
      <c r="G53" s="736"/>
      <c r="H53" s="736"/>
      <c r="I53" s="763"/>
    </row>
    <row r="54" spans="1:9" ht="10.35" customHeight="1">
      <c r="I54" s="45"/>
    </row>
    <row r="55" spans="1:9" ht="15" customHeight="1">
      <c r="A55" s="334" t="s">
        <v>369</v>
      </c>
      <c r="I55" s="45"/>
    </row>
    <row r="56" spans="1:9" ht="27" customHeight="1">
      <c r="A56" s="764" t="s">
        <v>370</v>
      </c>
      <c r="B56" s="733"/>
      <c r="C56" s="745" t="s">
        <v>431</v>
      </c>
      <c r="D56" s="743"/>
      <c r="E56" s="743"/>
      <c r="F56" s="743"/>
      <c r="G56" s="743"/>
      <c r="H56" s="743"/>
      <c r="I56" s="45"/>
    </row>
    <row r="57" spans="1:9" ht="28.5" customHeight="1">
      <c r="A57" s="764"/>
      <c r="B57" s="733"/>
      <c r="C57" s="744" t="s">
        <v>432</v>
      </c>
      <c r="D57" s="744"/>
      <c r="E57" s="744"/>
      <c r="F57" s="744"/>
      <c r="G57" s="744"/>
      <c r="H57" s="745"/>
      <c r="I57" s="45"/>
    </row>
    <row r="58" spans="1:9" ht="27" customHeight="1">
      <c r="A58" s="764"/>
      <c r="B58" s="733"/>
      <c r="C58" s="744" t="s">
        <v>433</v>
      </c>
      <c r="D58" s="744"/>
      <c r="E58" s="744"/>
      <c r="F58" s="744"/>
      <c r="G58" s="744"/>
      <c r="H58" s="745"/>
      <c r="I58" s="45"/>
    </row>
    <row r="59" spans="1:9" ht="35.25" customHeight="1">
      <c r="A59" s="764" t="s">
        <v>373</v>
      </c>
      <c r="B59" s="733"/>
      <c r="C59" s="744" t="s">
        <v>434</v>
      </c>
      <c r="D59" s="744"/>
      <c r="E59" s="744"/>
      <c r="F59" s="744"/>
      <c r="G59" s="744"/>
      <c r="H59" s="745"/>
      <c r="I59" s="45"/>
    </row>
    <row r="60" spans="1:9" ht="10.35" customHeight="1"/>
    <row r="61" spans="1:9" ht="15" customHeight="1">
      <c r="A61" s="334" t="s">
        <v>375</v>
      </c>
      <c r="B61" s="334"/>
      <c r="C61" s="334"/>
      <c r="D61" s="334"/>
      <c r="E61" s="334"/>
      <c r="F61" s="334"/>
    </row>
    <row r="62" spans="1:9" ht="16.2">
      <c r="A62" s="764" t="s">
        <v>376</v>
      </c>
      <c r="B62" s="764"/>
      <c r="C62" s="764"/>
      <c r="D62" s="764"/>
      <c r="E62" s="764"/>
      <c r="F62" s="764"/>
      <c r="G62" s="212">
        <v>3</v>
      </c>
      <c r="H62" s="213" t="s">
        <v>435</v>
      </c>
    </row>
    <row r="63" spans="1:9" ht="16.2">
      <c r="A63" s="764" t="s">
        <v>378</v>
      </c>
      <c r="B63" s="764"/>
      <c r="C63" s="764"/>
      <c r="D63" s="764"/>
      <c r="E63" s="764"/>
      <c r="F63" s="764"/>
      <c r="G63" s="212">
        <v>0</v>
      </c>
      <c r="H63" s="213" t="s">
        <v>435</v>
      </c>
    </row>
    <row r="64" spans="1:9">
      <c r="A64" s="335"/>
      <c r="B64" s="335"/>
      <c r="C64" s="335"/>
      <c r="D64" s="335"/>
      <c r="E64" s="335"/>
      <c r="F64" s="335"/>
      <c r="G64" s="214"/>
      <c r="H64" s="213"/>
    </row>
    <row r="65" spans="1:9">
      <c r="A65" s="765" t="s">
        <v>379</v>
      </c>
      <c r="B65" s="765"/>
      <c r="C65" s="765"/>
      <c r="D65" s="765"/>
      <c r="E65" s="765"/>
      <c r="F65" s="765"/>
      <c r="G65" s="215"/>
      <c r="H65" s="214"/>
    </row>
    <row r="66" spans="1:9" ht="17.850000000000001" customHeight="1">
      <c r="A66" s="743" t="s">
        <v>380</v>
      </c>
      <c r="B66" s="743"/>
      <c r="C66" s="743"/>
      <c r="D66" s="743"/>
      <c r="E66" s="213">
        <f>SUM(E67:E72)</f>
        <v>35</v>
      </c>
      <c r="F66" s="213" t="s">
        <v>357</v>
      </c>
      <c r="G66" s="216">
        <f>E66/25</f>
        <v>1.4</v>
      </c>
      <c r="H66" s="213" t="s">
        <v>435</v>
      </c>
    </row>
    <row r="67" spans="1:9" ht="17.850000000000001" customHeight="1">
      <c r="A67" s="206" t="s">
        <v>12</v>
      </c>
      <c r="B67" s="764" t="s">
        <v>14</v>
      </c>
      <c r="C67" s="764"/>
      <c r="D67" s="764"/>
      <c r="E67" s="213">
        <v>15</v>
      </c>
      <c r="F67" s="213" t="s">
        <v>357</v>
      </c>
      <c r="G67" s="217"/>
      <c r="H67" s="218"/>
    </row>
    <row r="68" spans="1:9" ht="17.850000000000001" customHeight="1">
      <c r="B68" s="764" t="s">
        <v>381</v>
      </c>
      <c r="C68" s="764"/>
      <c r="D68" s="764"/>
      <c r="E68" s="213">
        <v>15</v>
      </c>
      <c r="F68" s="213" t="s">
        <v>357</v>
      </c>
      <c r="G68" s="217"/>
      <c r="H68" s="218"/>
    </row>
    <row r="69" spans="1:9" ht="17.850000000000001" customHeight="1">
      <c r="B69" s="764" t="s">
        <v>382</v>
      </c>
      <c r="C69" s="764"/>
      <c r="D69" s="764"/>
      <c r="E69" s="213">
        <v>2</v>
      </c>
      <c r="F69" s="213" t="s">
        <v>357</v>
      </c>
      <c r="G69" s="217"/>
      <c r="H69" s="218"/>
    </row>
    <row r="70" spans="1:9" ht="17.850000000000001" customHeight="1">
      <c r="B70" s="764" t="s">
        <v>383</v>
      </c>
      <c r="C70" s="764"/>
      <c r="D70" s="764"/>
      <c r="E70" s="213">
        <v>0</v>
      </c>
      <c r="F70" s="213" t="s">
        <v>357</v>
      </c>
      <c r="G70" s="217"/>
      <c r="H70" s="218"/>
    </row>
    <row r="71" spans="1:9" ht="17.850000000000001" customHeight="1">
      <c r="B71" s="764" t="s">
        <v>384</v>
      </c>
      <c r="C71" s="764"/>
      <c r="D71" s="764"/>
      <c r="E71" s="213">
        <v>0</v>
      </c>
      <c r="F71" s="213" t="s">
        <v>357</v>
      </c>
      <c r="G71" s="217"/>
      <c r="H71" s="218"/>
    </row>
    <row r="72" spans="1:9" ht="17.850000000000001" customHeight="1">
      <c r="B72" s="764" t="s">
        <v>385</v>
      </c>
      <c r="C72" s="764"/>
      <c r="D72" s="764"/>
      <c r="E72" s="213">
        <v>3</v>
      </c>
      <c r="F72" s="213" t="s">
        <v>357</v>
      </c>
      <c r="G72" s="217"/>
      <c r="H72" s="218"/>
    </row>
    <row r="73" spans="1:9" ht="31.35" customHeight="1">
      <c r="A73" s="743" t="s">
        <v>386</v>
      </c>
      <c r="B73" s="743"/>
      <c r="C73" s="743"/>
      <c r="D73" s="743"/>
      <c r="E73" s="213">
        <v>0</v>
      </c>
      <c r="F73" s="213" t="s">
        <v>357</v>
      </c>
      <c r="G73" s="216">
        <v>0</v>
      </c>
      <c r="H73" s="213" t="s">
        <v>435</v>
      </c>
    </row>
    <row r="74" spans="1:9" ht="17.850000000000001" customHeight="1">
      <c r="A74" s="764" t="s">
        <v>387</v>
      </c>
      <c r="B74" s="764"/>
      <c r="C74" s="764"/>
      <c r="D74" s="764"/>
      <c r="E74" s="213">
        <f>G74*25</f>
        <v>40</v>
      </c>
      <c r="F74" s="213" t="s">
        <v>357</v>
      </c>
      <c r="G74" s="216">
        <f>D6-G73-G66</f>
        <v>1.6</v>
      </c>
      <c r="H74" s="213" t="s">
        <v>435</v>
      </c>
    </row>
    <row r="75" spans="1:9" ht="10.35" customHeight="1"/>
    <row r="78" spans="1:9">
      <c r="A78" s="206" t="s">
        <v>388</v>
      </c>
    </row>
    <row r="79" spans="1:9" ht="16.2">
      <c r="A79" s="730" t="s">
        <v>436</v>
      </c>
      <c r="B79" s="730"/>
      <c r="C79" s="730"/>
      <c r="D79" s="730"/>
      <c r="E79" s="730"/>
      <c r="F79" s="730"/>
      <c r="G79" s="730"/>
      <c r="H79" s="730"/>
      <c r="I79" s="730"/>
    </row>
    <row r="80" spans="1:9">
      <c r="A80" s="206" t="s">
        <v>390</v>
      </c>
    </row>
    <row r="82" spans="1:9">
      <c r="A82" s="766" t="s">
        <v>3040</v>
      </c>
      <c r="B82" s="766"/>
      <c r="C82" s="766"/>
      <c r="D82" s="766"/>
      <c r="E82" s="766"/>
      <c r="F82" s="766"/>
      <c r="G82" s="766"/>
      <c r="H82" s="766"/>
      <c r="I82" s="766"/>
    </row>
    <row r="83" spans="1:9">
      <c r="A83" s="766"/>
      <c r="B83" s="766"/>
      <c r="C83" s="766"/>
      <c r="D83" s="766"/>
      <c r="E83" s="766"/>
      <c r="F83" s="766"/>
      <c r="G83" s="766"/>
      <c r="H83" s="766"/>
      <c r="I83" s="766"/>
    </row>
    <row r="84" spans="1:9">
      <c r="A84" s="766"/>
      <c r="B84" s="766"/>
      <c r="C84" s="766"/>
      <c r="D84" s="766"/>
      <c r="E84" s="766"/>
      <c r="F84" s="766"/>
      <c r="G84" s="766"/>
      <c r="H84" s="766"/>
      <c r="I84" s="766"/>
    </row>
  </sheetData>
  <mergeCells count="81">
    <mergeCell ref="A79:I79"/>
    <mergeCell ref="A82:I84"/>
    <mergeCell ref="B69:D69"/>
    <mergeCell ref="B70:D70"/>
    <mergeCell ref="B71:D71"/>
    <mergeCell ref="B72:D72"/>
    <mergeCell ref="A73:D73"/>
    <mergeCell ref="A74:D74"/>
    <mergeCell ref="D52:H52"/>
    <mergeCell ref="B68:D68"/>
    <mergeCell ref="A56:B58"/>
    <mergeCell ref="C56:H56"/>
    <mergeCell ref="C57:H57"/>
    <mergeCell ref="C58:H58"/>
    <mergeCell ref="A59:B59"/>
    <mergeCell ref="C59:H59"/>
    <mergeCell ref="A62:F62"/>
    <mergeCell ref="A63:F63"/>
    <mergeCell ref="A65:F65"/>
    <mergeCell ref="A66:D66"/>
    <mergeCell ref="B67:D67"/>
    <mergeCell ref="A53:C53"/>
    <mergeCell ref="D53:I53"/>
    <mergeCell ref="A52:C52"/>
    <mergeCell ref="A42:C42"/>
    <mergeCell ref="D42:H42"/>
    <mergeCell ref="A43:C43"/>
    <mergeCell ref="D43:I43"/>
    <mergeCell ref="A44:F44"/>
    <mergeCell ref="A45:A51"/>
    <mergeCell ref="B45:H45"/>
    <mergeCell ref="B46:H46"/>
    <mergeCell ref="B47:H47"/>
    <mergeCell ref="B48:H48"/>
    <mergeCell ref="B49:H49"/>
    <mergeCell ref="B50:H50"/>
    <mergeCell ref="B51:H51"/>
    <mergeCell ref="A34:A41"/>
    <mergeCell ref="B34:H34"/>
    <mergeCell ref="B35:H35"/>
    <mergeCell ref="B36:H36"/>
    <mergeCell ref="B37:H37"/>
    <mergeCell ref="B38:H38"/>
    <mergeCell ref="B39:H39"/>
    <mergeCell ref="B40:H40"/>
    <mergeCell ref="B41:H41"/>
    <mergeCell ref="A33:F33"/>
    <mergeCell ref="A21:D21"/>
    <mergeCell ref="A22:A23"/>
    <mergeCell ref="B22:F23"/>
    <mergeCell ref="G22:H22"/>
    <mergeCell ref="A24:H24"/>
    <mergeCell ref="B25:F25"/>
    <mergeCell ref="B26:F26"/>
    <mergeCell ref="A27:H27"/>
    <mergeCell ref="B28:F28"/>
    <mergeCell ref="A29:H29"/>
    <mergeCell ref="B30:F30"/>
    <mergeCell ref="A16:D16"/>
    <mergeCell ref="E16:H16"/>
    <mergeCell ref="A18:H18"/>
    <mergeCell ref="A19:B19"/>
    <mergeCell ref="C19:H19"/>
    <mergeCell ref="A13:D13"/>
    <mergeCell ref="E13:H13"/>
    <mergeCell ref="A14:D14"/>
    <mergeCell ref="E14:H14"/>
    <mergeCell ref="A15:D15"/>
    <mergeCell ref="E15:H15"/>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zoomScaleSheetLayoutView="148" workbookViewId="0"/>
  </sheetViews>
  <sheetFormatPr defaultColWidth="8.88671875" defaultRowHeight="13.8"/>
  <cols>
    <col min="1" max="1" width="9.109375" style="279" customWidth="1"/>
    <col min="2" max="2" width="11.88671875" style="279" customWidth="1"/>
    <col min="3" max="3" width="5.88671875" style="279" customWidth="1"/>
    <col min="4" max="4" width="21.88671875" style="279" customWidth="1"/>
    <col min="5" max="5" width="9.109375" style="279" customWidth="1"/>
    <col min="6" max="6" width="8.88671875" style="279" customWidth="1"/>
    <col min="7" max="7" width="12.88671875" style="279" customWidth="1"/>
    <col min="8" max="8" width="9.88671875" style="279" customWidth="1"/>
    <col min="9" max="16384" width="8.88671875" style="279"/>
  </cols>
  <sheetData>
    <row r="1" spans="1:8" ht="10.35" customHeight="1"/>
    <row r="2" spans="1:8" s="277" customFormat="1">
      <c r="A2" s="1078" t="s">
        <v>326</v>
      </c>
      <c r="B2" s="1078"/>
      <c r="C2" s="1078"/>
      <c r="D2" s="1078"/>
      <c r="E2" s="1078"/>
      <c r="F2" s="1078"/>
      <c r="G2" s="1078"/>
      <c r="H2" s="1078"/>
    </row>
    <row r="3" spans="1:8" ht="10.35" customHeight="1"/>
    <row r="4" spans="1:8" ht="15" customHeight="1">
      <c r="A4" s="277" t="s">
        <v>327</v>
      </c>
    </row>
    <row r="5" spans="1:8" ht="17.850000000000001" customHeight="1">
      <c r="A5" s="1017" t="s">
        <v>117</v>
      </c>
      <c r="B5" s="1017"/>
      <c r="C5" s="1017"/>
      <c r="D5" s="1017"/>
      <c r="E5" s="1017"/>
      <c r="F5" s="1017"/>
      <c r="G5" s="1017"/>
      <c r="H5" s="1017"/>
    </row>
    <row r="6" spans="1:8" ht="17.399999999999999" customHeight="1">
      <c r="A6" s="1006" t="s">
        <v>10</v>
      </c>
      <c r="B6" s="1040"/>
      <c r="C6" s="1040"/>
      <c r="D6" s="1041">
        <v>4</v>
      </c>
      <c r="E6" s="997"/>
      <c r="F6" s="997"/>
      <c r="G6" s="997"/>
      <c r="H6" s="997"/>
    </row>
    <row r="7" spans="1:8" ht="17.399999999999999" customHeight="1">
      <c r="A7" s="1006" t="s">
        <v>9</v>
      </c>
      <c r="B7" s="1040"/>
      <c r="C7" s="1040"/>
      <c r="D7" s="1044" t="s">
        <v>1665</v>
      </c>
      <c r="E7" s="1052"/>
      <c r="F7" s="1052"/>
      <c r="G7" s="1052"/>
      <c r="H7" s="1052"/>
    </row>
    <row r="8" spans="1:8" ht="17.399999999999999" customHeight="1">
      <c r="A8" s="1006" t="s">
        <v>13</v>
      </c>
      <c r="B8" s="1040"/>
      <c r="C8" s="1040"/>
      <c r="D8" s="1003" t="s">
        <v>403</v>
      </c>
      <c r="E8" s="1203"/>
      <c r="F8" s="1203"/>
      <c r="G8" s="1203"/>
      <c r="H8" s="1203"/>
    </row>
    <row r="9" spans="1:8" ht="30" customHeight="1">
      <c r="A9" s="1006" t="s">
        <v>330</v>
      </c>
      <c r="B9" s="1040"/>
      <c r="C9" s="1040"/>
      <c r="D9" s="1044" t="s">
        <v>2531</v>
      </c>
      <c r="E9" s="1052"/>
      <c r="F9" s="1052"/>
      <c r="G9" s="1052"/>
      <c r="H9" s="1052"/>
    </row>
    <row r="10" spans="1:8" ht="10.35" customHeight="1">
      <c r="A10" s="205"/>
      <c r="B10" s="205"/>
      <c r="C10" s="205"/>
      <c r="D10" s="205"/>
      <c r="E10" s="205"/>
      <c r="F10" s="205"/>
      <c r="G10" s="205"/>
      <c r="H10" s="205"/>
    </row>
    <row r="11" spans="1:8" ht="15" customHeight="1">
      <c r="A11" s="1038" t="s">
        <v>138</v>
      </c>
      <c r="B11" s="1038"/>
      <c r="C11" s="1038"/>
      <c r="D11" s="1038"/>
      <c r="E11" s="1038"/>
      <c r="F11" s="1038"/>
      <c r="G11" s="1038"/>
      <c r="H11" s="1038"/>
    </row>
    <row r="12" spans="1:8" ht="17.850000000000001" customHeight="1">
      <c r="A12" s="779" t="s">
        <v>2916</v>
      </c>
      <c r="B12" s="779"/>
      <c r="C12" s="779"/>
      <c r="D12" s="779"/>
      <c r="E12" s="779"/>
      <c r="F12" s="779"/>
      <c r="G12" s="779"/>
      <c r="H12" s="779"/>
    </row>
    <row r="13" spans="1:8" ht="17.850000000000001" customHeight="1">
      <c r="A13" s="1006" t="s">
        <v>277</v>
      </c>
      <c r="B13" s="1040"/>
      <c r="C13" s="1040"/>
      <c r="D13" s="1040"/>
      <c r="E13" s="1040" t="s">
        <v>139</v>
      </c>
      <c r="F13" s="1040"/>
      <c r="G13" s="1040"/>
      <c r="H13" s="1041"/>
    </row>
    <row r="14" spans="1:8" ht="17.850000000000001" customHeight="1">
      <c r="A14" s="1006" t="s">
        <v>332</v>
      </c>
      <c r="B14" s="1040"/>
      <c r="C14" s="1040"/>
      <c r="D14" s="1040"/>
      <c r="E14" s="1040" t="s">
        <v>333</v>
      </c>
      <c r="F14" s="1040"/>
      <c r="G14" s="1040"/>
      <c r="H14" s="1041"/>
    </row>
    <row r="15" spans="1:8" ht="17.850000000000001" customHeight="1">
      <c r="A15" s="1006" t="s">
        <v>334</v>
      </c>
      <c r="B15" s="1040"/>
      <c r="C15" s="1040"/>
      <c r="D15" s="1040"/>
      <c r="E15" s="1042">
        <v>7</v>
      </c>
      <c r="F15" s="1042"/>
      <c r="G15" s="1042"/>
      <c r="H15" s="1043"/>
    </row>
    <row r="16" spans="1:8" ht="17.850000000000001" customHeight="1">
      <c r="A16" s="1006" t="s">
        <v>282</v>
      </c>
      <c r="B16" s="1040"/>
      <c r="C16" s="1040"/>
      <c r="D16" s="1040"/>
      <c r="E16" s="1040" t="s">
        <v>283</v>
      </c>
      <c r="F16" s="1040"/>
      <c r="G16" s="1040"/>
      <c r="H16" s="1041"/>
    </row>
    <row r="17" spans="1:8" ht="10.35" customHeight="1">
      <c r="A17" s="205"/>
      <c r="B17" s="205"/>
      <c r="C17" s="205"/>
      <c r="D17" s="205"/>
      <c r="E17" s="205"/>
      <c r="F17" s="205"/>
      <c r="G17" s="205"/>
      <c r="H17" s="205"/>
    </row>
    <row r="18" spans="1:8" ht="15" customHeight="1">
      <c r="A18" s="1038" t="s">
        <v>336</v>
      </c>
      <c r="B18" s="1038"/>
      <c r="C18" s="1038"/>
      <c r="D18" s="1038"/>
      <c r="E18" s="1038"/>
      <c r="F18" s="1038"/>
      <c r="G18" s="1038"/>
      <c r="H18" s="1038"/>
    </row>
    <row r="19" spans="1:8" ht="31.35" customHeight="1">
      <c r="A19" s="998" t="s">
        <v>337</v>
      </c>
      <c r="B19" s="998"/>
      <c r="C19" s="1027" t="s">
        <v>2499</v>
      </c>
      <c r="D19" s="1027"/>
      <c r="E19" s="1027"/>
      <c r="F19" s="1027"/>
      <c r="G19" s="1027"/>
      <c r="H19" s="1019"/>
    </row>
    <row r="20" spans="1:8" ht="10.35" customHeight="1">
      <c r="A20" s="205"/>
      <c r="B20" s="205"/>
      <c r="C20" s="205"/>
      <c r="D20" s="205"/>
      <c r="E20" s="205"/>
      <c r="F20" s="205"/>
      <c r="G20" s="205"/>
      <c r="H20" s="205"/>
    </row>
    <row r="21" spans="1:8" ht="15" customHeight="1">
      <c r="A21" s="1039" t="s">
        <v>339</v>
      </c>
      <c r="B21" s="1039"/>
      <c r="C21" s="1039"/>
      <c r="D21" s="1039"/>
      <c r="E21" s="205"/>
      <c r="F21" s="205"/>
      <c r="G21" s="205"/>
      <c r="H21" s="205"/>
    </row>
    <row r="22" spans="1:8">
      <c r="A22" s="1024" t="s">
        <v>141</v>
      </c>
      <c r="B22" s="1025" t="s">
        <v>142</v>
      </c>
      <c r="C22" s="1025"/>
      <c r="D22" s="1025"/>
      <c r="E22" s="1025"/>
      <c r="F22" s="1025"/>
      <c r="G22" s="1025" t="s">
        <v>340</v>
      </c>
      <c r="H22" s="1026"/>
    </row>
    <row r="23" spans="1:8" ht="39" customHeight="1">
      <c r="A23" s="1024"/>
      <c r="B23" s="1025"/>
      <c r="C23" s="1025"/>
      <c r="D23" s="1025"/>
      <c r="E23" s="1025"/>
      <c r="F23" s="1025"/>
      <c r="G23" s="536" t="s">
        <v>341</v>
      </c>
      <c r="H23" s="537" t="s">
        <v>145</v>
      </c>
    </row>
    <row r="24" spans="1:8" ht="17.850000000000001" customHeight="1">
      <c r="A24" s="1024" t="s">
        <v>146</v>
      </c>
      <c r="B24" s="1025"/>
      <c r="C24" s="1025"/>
      <c r="D24" s="1025"/>
      <c r="E24" s="1025"/>
      <c r="F24" s="1025"/>
      <c r="G24" s="1025"/>
      <c r="H24" s="1026"/>
    </row>
    <row r="25" spans="1:8" ht="29.25" customHeight="1">
      <c r="A25" s="535" t="s">
        <v>2500</v>
      </c>
      <c r="B25" s="1027" t="s">
        <v>2501</v>
      </c>
      <c r="C25" s="1027"/>
      <c r="D25" s="1027"/>
      <c r="E25" s="1027"/>
      <c r="F25" s="1027"/>
      <c r="G25" s="241" t="s">
        <v>155</v>
      </c>
      <c r="H25" s="241" t="s">
        <v>154</v>
      </c>
    </row>
    <row r="26" spans="1:8" ht="36" customHeight="1">
      <c r="A26" s="535" t="s">
        <v>2502</v>
      </c>
      <c r="B26" s="1019" t="s">
        <v>2503</v>
      </c>
      <c r="C26" s="998"/>
      <c r="D26" s="998"/>
      <c r="E26" s="998"/>
      <c r="F26" s="1053"/>
      <c r="G26" s="241" t="s">
        <v>157</v>
      </c>
      <c r="H26" s="241" t="s">
        <v>150</v>
      </c>
    </row>
    <row r="27" spans="1:8" ht="17.850000000000001" customHeight="1">
      <c r="A27" s="1024" t="s">
        <v>255</v>
      </c>
      <c r="B27" s="1025"/>
      <c r="C27" s="1025"/>
      <c r="D27" s="1025"/>
      <c r="E27" s="1025"/>
      <c r="F27" s="1025"/>
      <c r="G27" s="1025"/>
      <c r="H27" s="1026"/>
    </row>
    <row r="28" spans="1:8" ht="32.4" customHeight="1">
      <c r="A28" s="535" t="s">
        <v>2504</v>
      </c>
      <c r="B28" s="1027" t="s">
        <v>2505</v>
      </c>
      <c r="C28" s="1027"/>
      <c r="D28" s="1027"/>
      <c r="E28" s="1027"/>
      <c r="F28" s="1027"/>
      <c r="G28" s="241" t="s">
        <v>200</v>
      </c>
      <c r="H28" s="241" t="s">
        <v>150</v>
      </c>
    </row>
    <row r="29" spans="1:8" ht="28.5" customHeight="1">
      <c r="A29" s="535" t="s">
        <v>2506</v>
      </c>
      <c r="B29" s="1027" t="s">
        <v>2507</v>
      </c>
      <c r="C29" s="1027"/>
      <c r="D29" s="1027"/>
      <c r="E29" s="1027"/>
      <c r="F29" s="1027"/>
      <c r="G29" s="241" t="s">
        <v>202</v>
      </c>
      <c r="H29" s="241" t="s">
        <v>154</v>
      </c>
    </row>
    <row r="30" spans="1:8" ht="17.850000000000001" customHeight="1">
      <c r="A30" s="1024" t="s">
        <v>352</v>
      </c>
      <c r="B30" s="1025"/>
      <c r="C30" s="1025"/>
      <c r="D30" s="1025"/>
      <c r="E30" s="1025"/>
      <c r="F30" s="1025"/>
      <c r="G30" s="1025"/>
      <c r="H30" s="1026"/>
    </row>
    <row r="31" spans="1:8" ht="30" customHeight="1">
      <c r="A31" s="535" t="s">
        <v>2508</v>
      </c>
      <c r="B31" s="1027" t="s">
        <v>2509</v>
      </c>
      <c r="C31" s="1027"/>
      <c r="D31" s="1027"/>
      <c r="E31" s="1027"/>
      <c r="F31" s="1027"/>
      <c r="G31" s="241" t="s">
        <v>236</v>
      </c>
      <c r="H31" s="241" t="s">
        <v>150</v>
      </c>
    </row>
    <row r="32" spans="1:8" ht="10.35" customHeight="1">
      <c r="A32" s="205"/>
      <c r="B32" s="205"/>
      <c r="C32" s="205"/>
      <c r="D32" s="205"/>
      <c r="E32" s="205"/>
      <c r="F32" s="205"/>
      <c r="G32" s="205"/>
      <c r="H32" s="205"/>
    </row>
    <row r="33" spans="1:8" ht="15" customHeight="1">
      <c r="A33" s="573" t="s">
        <v>355</v>
      </c>
      <c r="B33" s="205"/>
      <c r="C33" s="205"/>
      <c r="D33" s="205"/>
      <c r="E33" s="205"/>
      <c r="F33" s="205"/>
      <c r="G33" s="205"/>
      <c r="H33" s="205"/>
    </row>
    <row r="34" spans="1:8" s="277" customFormat="1" ht="17.850000000000001" customHeight="1">
      <c r="A34" s="1031" t="s">
        <v>356</v>
      </c>
      <c r="B34" s="1031"/>
      <c r="C34" s="1031"/>
      <c r="D34" s="1031"/>
      <c r="E34" s="1031"/>
      <c r="F34" s="1031"/>
      <c r="G34" s="242">
        <v>20</v>
      </c>
      <c r="H34" s="534" t="s">
        <v>357</v>
      </c>
    </row>
    <row r="35" spans="1:8" ht="24.9" customHeight="1">
      <c r="A35" s="1020" t="s">
        <v>358</v>
      </c>
      <c r="B35" s="1040" t="s">
        <v>2510</v>
      </c>
      <c r="C35" s="1040"/>
      <c r="D35" s="1040"/>
      <c r="E35" s="1040"/>
      <c r="F35" s="1040"/>
      <c r="G35" s="1040"/>
      <c r="H35" s="1041"/>
    </row>
    <row r="36" spans="1:8" ht="17.25" customHeight="1">
      <c r="A36" s="1021"/>
      <c r="B36" s="1027" t="s">
        <v>2511</v>
      </c>
      <c r="C36" s="1027"/>
      <c r="D36" s="1027"/>
      <c r="E36" s="1027"/>
      <c r="F36" s="1027"/>
      <c r="G36" s="1027"/>
      <c r="H36" s="1019"/>
    </row>
    <row r="37" spans="1:8" ht="32.4" customHeight="1">
      <c r="A37" s="1021"/>
      <c r="B37" s="1027" t="s">
        <v>2512</v>
      </c>
      <c r="C37" s="1027"/>
      <c r="D37" s="1027"/>
      <c r="E37" s="1027"/>
      <c r="F37" s="1027"/>
      <c r="G37" s="1027"/>
      <c r="H37" s="1019"/>
    </row>
    <row r="38" spans="1:8" ht="32.4" customHeight="1">
      <c r="A38" s="1021"/>
      <c r="B38" s="1027" t="s">
        <v>2513</v>
      </c>
      <c r="C38" s="1027"/>
      <c r="D38" s="1027"/>
      <c r="E38" s="1027"/>
      <c r="F38" s="1027"/>
      <c r="G38" s="1027"/>
      <c r="H38" s="1019"/>
    </row>
    <row r="39" spans="1:8" ht="17.25" customHeight="1">
      <c r="A39" s="1021"/>
      <c r="B39" s="1027" t="s">
        <v>2514</v>
      </c>
      <c r="C39" s="1027"/>
      <c r="D39" s="1027"/>
      <c r="E39" s="1027"/>
      <c r="F39" s="1027"/>
      <c r="G39" s="1027"/>
      <c r="H39" s="1019"/>
    </row>
    <row r="40" spans="1:8" ht="17.25" customHeight="1">
      <c r="A40" s="1021"/>
      <c r="B40" s="1027" t="s">
        <v>2515</v>
      </c>
      <c r="C40" s="1027"/>
      <c r="D40" s="1027"/>
      <c r="E40" s="1027"/>
      <c r="F40" s="1027"/>
      <c r="G40" s="1027"/>
      <c r="H40" s="1019"/>
    </row>
    <row r="41" spans="1:8" ht="34.5" customHeight="1">
      <c r="A41" s="1080"/>
      <c r="B41" s="1027" t="s">
        <v>2516</v>
      </c>
      <c r="C41" s="1027"/>
      <c r="D41" s="1027"/>
      <c r="E41" s="1027"/>
      <c r="F41" s="1027"/>
      <c r="G41" s="1027"/>
      <c r="H41" s="1019"/>
    </row>
    <row r="42" spans="1:8" ht="20.399999999999999" customHeight="1">
      <c r="A42" s="1001" t="s">
        <v>366</v>
      </c>
      <c r="B42" s="1002"/>
      <c r="C42" s="1002"/>
      <c r="D42" s="1002" t="s">
        <v>2517</v>
      </c>
      <c r="E42" s="1002"/>
      <c r="F42" s="1002"/>
      <c r="G42" s="1002"/>
      <c r="H42" s="1003"/>
    </row>
    <row r="43" spans="1:8" ht="47.1" customHeight="1">
      <c r="A43" s="1004" t="s">
        <v>367</v>
      </c>
      <c r="B43" s="1005"/>
      <c r="C43" s="1005"/>
      <c r="D43" s="1005" t="s">
        <v>2518</v>
      </c>
      <c r="E43" s="1005"/>
      <c r="F43" s="1005"/>
      <c r="G43" s="1005"/>
      <c r="H43" s="1044"/>
    </row>
    <row r="44" spans="1:8" s="277" customFormat="1" ht="17.850000000000001" customHeight="1">
      <c r="A44" s="1031" t="s">
        <v>613</v>
      </c>
      <c r="B44" s="1031"/>
      <c r="C44" s="1031"/>
      <c r="D44" s="1031"/>
      <c r="E44" s="1031"/>
      <c r="F44" s="1031"/>
      <c r="G44" s="236">
        <v>25</v>
      </c>
      <c r="H44" s="534" t="s">
        <v>357</v>
      </c>
    </row>
    <row r="45" spans="1:8" ht="39.9" customHeight="1">
      <c r="A45" s="1020" t="s">
        <v>358</v>
      </c>
      <c r="B45" s="1102" t="s">
        <v>2519</v>
      </c>
      <c r="C45" s="1102"/>
      <c r="D45" s="1102"/>
      <c r="E45" s="1102"/>
      <c r="F45" s="1102"/>
      <c r="G45" s="1102"/>
      <c r="H45" s="1103"/>
    </row>
    <row r="46" spans="1:8" ht="39.9" customHeight="1">
      <c r="A46" s="1021"/>
      <c r="B46" s="1044" t="s">
        <v>2520</v>
      </c>
      <c r="C46" s="1052"/>
      <c r="D46" s="1052"/>
      <c r="E46" s="1052"/>
      <c r="F46" s="1052"/>
      <c r="G46" s="1052"/>
      <c r="H46" s="1052"/>
    </row>
    <row r="47" spans="1:8" ht="39.9" customHeight="1">
      <c r="A47" s="1021"/>
      <c r="B47" s="1044" t="s">
        <v>2521</v>
      </c>
      <c r="C47" s="1052"/>
      <c r="D47" s="1052"/>
      <c r="E47" s="1052"/>
      <c r="F47" s="1052"/>
      <c r="G47" s="1052"/>
      <c r="H47" s="1052"/>
    </row>
    <row r="48" spans="1:8" ht="39.9" customHeight="1">
      <c r="A48" s="1021"/>
      <c r="B48" s="1005" t="s">
        <v>2522</v>
      </c>
      <c r="C48" s="1005"/>
      <c r="D48" s="1005"/>
      <c r="E48" s="1005"/>
      <c r="F48" s="1005"/>
      <c r="G48" s="1005"/>
      <c r="H48" s="1044"/>
    </row>
    <row r="49" spans="1:8" ht="23.1" customHeight="1">
      <c r="A49" s="1080"/>
      <c r="B49" s="1206" t="s">
        <v>2523</v>
      </c>
      <c r="C49" s="1206"/>
      <c r="D49" s="1206"/>
      <c r="E49" s="1206"/>
      <c r="F49" s="1206"/>
      <c r="G49" s="1206"/>
      <c r="H49" s="1207"/>
    </row>
    <row r="50" spans="1:8" ht="20.399999999999999" customHeight="1">
      <c r="A50" s="1001" t="s">
        <v>366</v>
      </c>
      <c r="B50" s="1002"/>
      <c r="C50" s="1002"/>
      <c r="D50" s="1204" t="s">
        <v>2524</v>
      </c>
      <c r="E50" s="1204"/>
      <c r="F50" s="1204"/>
      <c r="G50" s="1204"/>
      <c r="H50" s="1205"/>
    </row>
    <row r="51" spans="1:8" ht="32.1" customHeight="1">
      <c r="A51" s="1004" t="s">
        <v>367</v>
      </c>
      <c r="B51" s="1005"/>
      <c r="C51" s="1044"/>
      <c r="D51" s="792" t="s">
        <v>2525</v>
      </c>
      <c r="E51" s="790"/>
      <c r="F51" s="790"/>
      <c r="G51" s="790"/>
      <c r="H51" s="790"/>
    </row>
    <row r="52" spans="1:8" ht="10.35" customHeight="1">
      <c r="A52" s="205"/>
      <c r="B52" s="205"/>
      <c r="C52" s="205"/>
      <c r="D52" s="205"/>
      <c r="E52" s="205"/>
      <c r="F52" s="205"/>
      <c r="G52" s="205"/>
      <c r="H52" s="205"/>
    </row>
    <row r="53" spans="1:8" ht="15" customHeight="1">
      <c r="A53" s="573" t="s">
        <v>369</v>
      </c>
      <c r="B53" s="205"/>
      <c r="C53" s="205"/>
      <c r="D53" s="205"/>
      <c r="E53" s="205"/>
      <c r="F53" s="205"/>
      <c r="G53" s="205"/>
      <c r="H53" s="205"/>
    </row>
    <row r="54" spans="1:8" ht="30" customHeight="1">
      <c r="A54" s="997" t="s">
        <v>370</v>
      </c>
      <c r="B54" s="1006"/>
      <c r="C54" s="1019" t="s">
        <v>2526</v>
      </c>
      <c r="D54" s="998"/>
      <c r="E54" s="998"/>
      <c r="F54" s="998"/>
      <c r="G54" s="998"/>
      <c r="H54" s="998"/>
    </row>
    <row r="55" spans="1:8" ht="30" customHeight="1">
      <c r="A55" s="997"/>
      <c r="B55" s="1006"/>
      <c r="C55" s="1027" t="s">
        <v>2527</v>
      </c>
      <c r="D55" s="1027"/>
      <c r="E55" s="1027"/>
      <c r="F55" s="1027"/>
      <c r="G55" s="1027"/>
      <c r="H55" s="1019"/>
    </row>
    <row r="56" spans="1:8" ht="30" customHeight="1">
      <c r="A56" s="997"/>
      <c r="B56" s="1006"/>
      <c r="C56" s="1027" t="s">
        <v>2528</v>
      </c>
      <c r="D56" s="1027"/>
      <c r="E56" s="1027"/>
      <c r="F56" s="1027"/>
      <c r="G56" s="1027"/>
      <c r="H56" s="1019"/>
    </row>
    <row r="57" spans="1:8" ht="34.5" customHeight="1">
      <c r="A57" s="1013" t="s">
        <v>373</v>
      </c>
      <c r="B57" s="1014"/>
      <c r="C57" s="1027" t="s">
        <v>2529</v>
      </c>
      <c r="D57" s="1027"/>
      <c r="E57" s="1027"/>
      <c r="F57" s="1027"/>
      <c r="G57" s="1027"/>
      <c r="H57" s="1019"/>
    </row>
    <row r="58" spans="1:8" ht="35.25" customHeight="1">
      <c r="A58" s="1017"/>
      <c r="B58" s="1018"/>
      <c r="C58" s="1027" t="s">
        <v>2530</v>
      </c>
      <c r="D58" s="1027"/>
      <c r="E58" s="1027"/>
      <c r="F58" s="1027"/>
      <c r="G58" s="1027"/>
      <c r="H58" s="1019"/>
    </row>
    <row r="59" spans="1:8" ht="10.35" customHeight="1">
      <c r="A59" s="205"/>
      <c r="B59" s="205"/>
      <c r="C59" s="205"/>
      <c r="D59" s="205"/>
      <c r="E59" s="205"/>
      <c r="F59" s="205"/>
      <c r="G59" s="205"/>
      <c r="H59" s="205"/>
    </row>
    <row r="60" spans="1:8" ht="15" customHeight="1">
      <c r="A60" s="573" t="s">
        <v>375</v>
      </c>
      <c r="B60" s="573"/>
      <c r="C60" s="573"/>
      <c r="D60" s="573"/>
      <c r="E60" s="573"/>
      <c r="F60" s="573"/>
      <c r="G60" s="205"/>
      <c r="H60" s="205"/>
    </row>
    <row r="61" spans="1:8" ht="16.2">
      <c r="A61" s="997" t="s">
        <v>376</v>
      </c>
      <c r="B61" s="997"/>
      <c r="C61" s="997"/>
      <c r="D61" s="997"/>
      <c r="E61" s="997"/>
      <c r="F61" s="997"/>
      <c r="G61" s="237">
        <v>3</v>
      </c>
      <c r="H61" s="538" t="s">
        <v>435</v>
      </c>
    </row>
    <row r="62" spans="1:8" ht="16.2">
      <c r="A62" s="997" t="s">
        <v>378</v>
      </c>
      <c r="B62" s="997"/>
      <c r="C62" s="997"/>
      <c r="D62" s="997"/>
      <c r="E62" s="997"/>
      <c r="F62" s="997"/>
      <c r="G62" s="237">
        <v>1</v>
      </c>
      <c r="H62" s="538" t="s">
        <v>435</v>
      </c>
    </row>
    <row r="63" spans="1:8">
      <c r="A63" s="533"/>
      <c r="B63" s="533"/>
      <c r="C63" s="533"/>
      <c r="D63" s="533"/>
      <c r="E63" s="533"/>
      <c r="F63" s="533"/>
      <c r="G63" s="238"/>
      <c r="H63" s="538"/>
    </row>
    <row r="64" spans="1:8">
      <c r="A64" s="1000" t="s">
        <v>379</v>
      </c>
      <c r="B64" s="1000"/>
      <c r="C64" s="1000"/>
      <c r="D64" s="1000"/>
      <c r="E64" s="1000"/>
      <c r="F64" s="1000"/>
      <c r="G64" s="542"/>
      <c r="H64" s="238"/>
    </row>
    <row r="65" spans="1:8" ht="17.850000000000001" customHeight="1">
      <c r="A65" s="998" t="s">
        <v>380</v>
      </c>
      <c r="B65" s="998"/>
      <c r="C65" s="998"/>
      <c r="D65" s="998"/>
      <c r="E65" s="538">
        <v>55</v>
      </c>
      <c r="F65" s="538" t="s">
        <v>357</v>
      </c>
      <c r="G65" s="240">
        <f>E65/25</f>
        <v>2.2000000000000002</v>
      </c>
      <c r="H65" s="538" t="s">
        <v>435</v>
      </c>
    </row>
    <row r="66" spans="1:8" ht="17.850000000000001" customHeight="1">
      <c r="A66" s="205" t="s">
        <v>12</v>
      </c>
      <c r="B66" s="997" t="s">
        <v>14</v>
      </c>
      <c r="C66" s="997"/>
      <c r="D66" s="997"/>
      <c r="E66" s="538">
        <v>20</v>
      </c>
      <c r="F66" s="538" t="s">
        <v>357</v>
      </c>
      <c r="G66" s="219"/>
      <c r="H66" s="539"/>
    </row>
    <row r="67" spans="1:8" ht="17.850000000000001" customHeight="1">
      <c r="A67" s="205"/>
      <c r="B67" s="997" t="s">
        <v>381</v>
      </c>
      <c r="C67" s="997"/>
      <c r="D67" s="997"/>
      <c r="E67" s="538">
        <v>25</v>
      </c>
      <c r="F67" s="538" t="s">
        <v>357</v>
      </c>
      <c r="G67" s="219"/>
      <c r="H67" s="539"/>
    </row>
    <row r="68" spans="1:8" ht="17.850000000000001" customHeight="1">
      <c r="A68" s="205"/>
      <c r="B68" s="997" t="s">
        <v>382</v>
      </c>
      <c r="C68" s="997"/>
      <c r="D68" s="997"/>
      <c r="E68" s="538">
        <v>3</v>
      </c>
      <c r="F68" s="538" t="s">
        <v>357</v>
      </c>
      <c r="G68" s="219"/>
      <c r="H68" s="539"/>
    </row>
    <row r="69" spans="1:8" ht="17.850000000000001" customHeight="1">
      <c r="A69" s="205"/>
      <c r="B69" s="997" t="s">
        <v>383</v>
      </c>
      <c r="C69" s="997"/>
      <c r="D69" s="997"/>
      <c r="E69" s="538">
        <v>0</v>
      </c>
      <c r="F69" s="538" t="s">
        <v>357</v>
      </c>
      <c r="G69" s="219"/>
      <c r="H69" s="539"/>
    </row>
    <row r="70" spans="1:8" ht="17.850000000000001" customHeight="1">
      <c r="A70" s="205"/>
      <c r="B70" s="997" t="s">
        <v>384</v>
      </c>
      <c r="C70" s="997"/>
      <c r="D70" s="997"/>
      <c r="E70" s="538">
        <v>0</v>
      </c>
      <c r="F70" s="538" t="s">
        <v>357</v>
      </c>
      <c r="G70" s="219"/>
      <c r="H70" s="539"/>
    </row>
    <row r="71" spans="1:8" ht="17.850000000000001" customHeight="1">
      <c r="A71" s="205"/>
      <c r="B71" s="997" t="s">
        <v>385</v>
      </c>
      <c r="C71" s="997"/>
      <c r="D71" s="997"/>
      <c r="E71" s="538">
        <v>2</v>
      </c>
      <c r="F71" s="538" t="s">
        <v>357</v>
      </c>
      <c r="G71" s="219"/>
      <c r="H71" s="539"/>
    </row>
    <row r="72" spans="1:8" ht="31.35" customHeight="1">
      <c r="A72" s="998" t="s">
        <v>386</v>
      </c>
      <c r="B72" s="998"/>
      <c r="C72" s="998"/>
      <c r="D72" s="998"/>
      <c r="E72" s="538">
        <v>0</v>
      </c>
      <c r="F72" s="538" t="s">
        <v>357</v>
      </c>
      <c r="G72" s="240">
        <v>0</v>
      </c>
      <c r="H72" s="538" t="s">
        <v>435</v>
      </c>
    </row>
    <row r="73" spans="1:8" ht="17.850000000000001" customHeight="1">
      <c r="A73" s="997" t="s">
        <v>387</v>
      </c>
      <c r="B73" s="997"/>
      <c r="C73" s="997"/>
      <c r="D73" s="997"/>
      <c r="E73" s="538">
        <f>G73*25</f>
        <v>44.999999999999993</v>
      </c>
      <c r="F73" s="538" t="s">
        <v>357</v>
      </c>
      <c r="G73" s="240">
        <f>D6-G72-G65</f>
        <v>1.7999999999999998</v>
      </c>
      <c r="H73" s="538" t="s">
        <v>435</v>
      </c>
    </row>
    <row r="74" spans="1:8" ht="10.35" customHeight="1"/>
    <row r="77" spans="1:8">
      <c r="A77" s="279" t="s">
        <v>388</v>
      </c>
    </row>
    <row r="78" spans="1:8" ht="16.2">
      <c r="A78" s="999" t="s">
        <v>436</v>
      </c>
      <c r="B78" s="999"/>
      <c r="C78" s="999"/>
      <c r="D78" s="999"/>
      <c r="E78" s="999"/>
      <c r="F78" s="999"/>
      <c r="G78" s="999"/>
      <c r="H78" s="999"/>
    </row>
    <row r="79" spans="1:8">
      <c r="A79" s="279" t="s">
        <v>390</v>
      </c>
    </row>
    <row r="81" spans="1:8">
      <c r="A81" s="996" t="s">
        <v>391</v>
      </c>
      <c r="B81" s="996"/>
      <c r="C81" s="996"/>
      <c r="D81" s="996"/>
      <c r="E81" s="996"/>
      <c r="F81" s="996"/>
      <c r="G81" s="996"/>
      <c r="H81" s="996"/>
    </row>
    <row r="82" spans="1:8">
      <c r="A82" s="996"/>
      <c r="B82" s="996"/>
      <c r="C82" s="996"/>
      <c r="D82" s="996"/>
      <c r="E82" s="996"/>
      <c r="F82" s="996"/>
      <c r="G82" s="996"/>
      <c r="H82" s="996"/>
    </row>
    <row r="83" spans="1:8">
      <c r="A83" s="996"/>
      <c r="B83" s="996"/>
      <c r="C83" s="996"/>
      <c r="D83" s="996"/>
      <c r="E83" s="996"/>
      <c r="F83" s="996"/>
      <c r="G83" s="996"/>
      <c r="H83" s="996"/>
    </row>
  </sheetData>
  <mergeCells count="80">
    <mergeCell ref="A73:D73"/>
    <mergeCell ref="A78:H78"/>
    <mergeCell ref="A81:H83"/>
    <mergeCell ref="A54:B56"/>
    <mergeCell ref="C54:H54"/>
    <mergeCell ref="C55:H55"/>
    <mergeCell ref="B71:D71"/>
    <mergeCell ref="A72:D72"/>
    <mergeCell ref="B70:D70"/>
    <mergeCell ref="A57:B58"/>
    <mergeCell ref="C57:H57"/>
    <mergeCell ref="C58:H58"/>
    <mergeCell ref="A61:F61"/>
    <mergeCell ref="A62:F62"/>
    <mergeCell ref="A64:F64"/>
    <mergeCell ref="A65:D65"/>
    <mergeCell ref="B66:D66"/>
    <mergeCell ref="B67:D67"/>
    <mergeCell ref="B68:D68"/>
    <mergeCell ref="B69:D69"/>
    <mergeCell ref="C56:H56"/>
    <mergeCell ref="B47:H47"/>
    <mergeCell ref="B48:H48"/>
    <mergeCell ref="B49:H49"/>
    <mergeCell ref="A42:C42"/>
    <mergeCell ref="D42:H42"/>
    <mergeCell ref="A43:C43"/>
    <mergeCell ref="D43:H43"/>
    <mergeCell ref="A44:F44"/>
    <mergeCell ref="A50:C50"/>
    <mergeCell ref="D50:H50"/>
    <mergeCell ref="A51:C51"/>
    <mergeCell ref="D51:H51"/>
    <mergeCell ref="A34:F34"/>
    <mergeCell ref="A35:A41"/>
    <mergeCell ref="B35:H35"/>
    <mergeCell ref="B36:H36"/>
    <mergeCell ref="B37:H37"/>
    <mergeCell ref="B38:H38"/>
    <mergeCell ref="B39:H39"/>
    <mergeCell ref="B40:H40"/>
    <mergeCell ref="B41:H41"/>
    <mergeCell ref="A45:A49"/>
    <mergeCell ref="B45:H45"/>
    <mergeCell ref="B46:H46"/>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zoomScaleNormal="100" zoomScaleSheetLayoutView="118"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9.75" customHeight="1"/>
    <row r="2" spans="1:8" s="334" customFormat="1">
      <c r="A2" s="731" t="s">
        <v>326</v>
      </c>
      <c r="B2" s="731"/>
      <c r="C2" s="731"/>
      <c r="D2" s="731"/>
      <c r="E2" s="731"/>
      <c r="F2" s="731"/>
      <c r="G2" s="731"/>
      <c r="H2" s="731"/>
    </row>
    <row r="3" spans="1:8" ht="9.75" customHeight="1"/>
    <row r="4" spans="1:8" ht="15" customHeight="1">
      <c r="A4" s="334" t="s">
        <v>327</v>
      </c>
    </row>
    <row r="5" spans="1:8" ht="17.25" customHeight="1">
      <c r="A5" s="332" t="s">
        <v>118</v>
      </c>
      <c r="B5" s="332"/>
      <c r="C5" s="332"/>
      <c r="D5" s="332"/>
      <c r="E5" s="332"/>
      <c r="F5" s="332"/>
      <c r="G5" s="332"/>
      <c r="H5" s="332"/>
    </row>
    <row r="6" spans="1:8" ht="17.399999999999999" customHeight="1">
      <c r="A6" s="780" t="s">
        <v>10</v>
      </c>
      <c r="B6" s="780"/>
      <c r="C6" s="780"/>
      <c r="D6" s="782">
        <v>4</v>
      </c>
      <c r="E6" s="807"/>
      <c r="F6" s="807"/>
      <c r="G6" s="807"/>
      <c r="H6" s="807"/>
    </row>
    <row r="7" spans="1:8" ht="17.399999999999999" customHeight="1">
      <c r="A7" s="780" t="s">
        <v>9</v>
      </c>
      <c r="B7" s="780"/>
      <c r="C7" s="780"/>
      <c r="D7" s="792" t="s">
        <v>1665</v>
      </c>
      <c r="E7" s="790"/>
      <c r="F7" s="790"/>
      <c r="G7" s="790"/>
      <c r="H7" s="790"/>
    </row>
    <row r="8" spans="1:8" ht="17.399999999999999" customHeight="1">
      <c r="A8" s="780" t="s">
        <v>13</v>
      </c>
      <c r="B8" s="780"/>
      <c r="C8" s="780"/>
      <c r="D8" s="782" t="s">
        <v>329</v>
      </c>
      <c r="E8" s="807"/>
      <c r="F8" s="807"/>
      <c r="G8" s="807"/>
      <c r="H8" s="807"/>
    </row>
    <row r="9" spans="1:8" ht="17.399999999999999" customHeight="1">
      <c r="A9" s="780" t="s">
        <v>330</v>
      </c>
      <c r="B9" s="780"/>
      <c r="C9" s="780"/>
      <c r="D9" s="786" t="s">
        <v>331</v>
      </c>
      <c r="E9" s="786"/>
      <c r="F9" s="786"/>
      <c r="G9" s="786"/>
      <c r="H9" s="786"/>
    </row>
    <row r="10" spans="1:8" ht="9.75" customHeight="1"/>
    <row r="11" spans="1:8" ht="15" customHeight="1">
      <c r="A11" s="740" t="s">
        <v>138</v>
      </c>
      <c r="B11" s="740"/>
      <c r="C11" s="740"/>
      <c r="D11" s="740"/>
      <c r="E11" s="740"/>
      <c r="F11" s="740"/>
      <c r="G11" s="740"/>
      <c r="H11" s="740"/>
    </row>
    <row r="12" spans="1:8" ht="17.25" customHeight="1">
      <c r="A12" s="327" t="s">
        <v>2916</v>
      </c>
      <c r="B12" s="327"/>
      <c r="C12" s="327"/>
      <c r="D12" s="327"/>
      <c r="E12" s="327"/>
      <c r="F12" s="327"/>
      <c r="G12" s="327"/>
      <c r="H12" s="327"/>
    </row>
    <row r="13" spans="1:8" ht="17.25" customHeight="1">
      <c r="A13" s="780" t="s">
        <v>277</v>
      </c>
      <c r="B13" s="780"/>
      <c r="C13" s="780"/>
      <c r="D13" s="780"/>
      <c r="E13" s="782" t="s">
        <v>139</v>
      </c>
      <c r="F13" s="782"/>
      <c r="G13" s="782"/>
      <c r="H13" s="782"/>
    </row>
    <row r="14" spans="1:8" ht="17.25" customHeight="1">
      <c r="A14" s="780" t="s">
        <v>332</v>
      </c>
      <c r="B14" s="780"/>
      <c r="C14" s="780"/>
      <c r="D14" s="780"/>
      <c r="E14" s="782" t="s">
        <v>333</v>
      </c>
      <c r="F14" s="782"/>
      <c r="G14" s="782"/>
      <c r="H14" s="782"/>
    </row>
    <row r="15" spans="1:8" ht="17.25" customHeight="1">
      <c r="A15" s="780" t="s">
        <v>334</v>
      </c>
      <c r="B15" s="780"/>
      <c r="C15" s="780"/>
      <c r="D15" s="780"/>
      <c r="E15" s="789" t="s">
        <v>2380</v>
      </c>
      <c r="F15" s="789"/>
      <c r="G15" s="789"/>
      <c r="H15" s="789"/>
    </row>
    <row r="16" spans="1:8" ht="17.25" customHeight="1">
      <c r="A16" s="780" t="s">
        <v>282</v>
      </c>
      <c r="B16" s="780"/>
      <c r="C16" s="780"/>
      <c r="D16" s="780"/>
      <c r="E16" s="782" t="s">
        <v>283</v>
      </c>
      <c r="F16" s="782"/>
      <c r="G16" s="782"/>
      <c r="H16" s="782"/>
    </row>
    <row r="17" spans="1:8" ht="9.75" customHeight="1"/>
    <row r="18" spans="1:8" ht="15" customHeight="1">
      <c r="A18" s="740" t="s">
        <v>336</v>
      </c>
      <c r="B18" s="740"/>
      <c r="C18" s="740"/>
      <c r="D18" s="740"/>
      <c r="E18" s="740"/>
      <c r="F18" s="740"/>
      <c r="G18" s="740"/>
      <c r="H18" s="740"/>
    </row>
    <row r="19" spans="1:8" ht="40.5" customHeight="1">
      <c r="A19" s="790" t="s">
        <v>337</v>
      </c>
      <c r="B19" s="790"/>
      <c r="C19" s="792" t="s">
        <v>2532</v>
      </c>
      <c r="D19" s="790"/>
      <c r="E19" s="790"/>
      <c r="F19" s="790"/>
      <c r="G19" s="790"/>
      <c r="H19" s="790"/>
    </row>
    <row r="20" spans="1:8" ht="9.75" customHeight="1"/>
    <row r="21" spans="1:8" ht="15" customHeight="1">
      <c r="A21" s="747" t="s">
        <v>339</v>
      </c>
      <c r="B21" s="747"/>
      <c r="C21" s="747"/>
      <c r="D21" s="747"/>
    </row>
    <row r="22" spans="1:8" ht="16.5" customHeight="1">
      <c r="A22" s="751" t="s">
        <v>141</v>
      </c>
      <c r="B22" s="794" t="s">
        <v>142</v>
      </c>
      <c r="C22" s="794"/>
      <c r="D22" s="794"/>
      <c r="E22" s="794"/>
      <c r="F22" s="794"/>
      <c r="G22" s="752" t="s">
        <v>340</v>
      </c>
      <c r="H22" s="752"/>
    </row>
    <row r="23" spans="1:8" ht="35.25" customHeight="1">
      <c r="A23" s="751"/>
      <c r="B23" s="794"/>
      <c r="C23" s="794"/>
      <c r="D23" s="794"/>
      <c r="E23" s="794"/>
      <c r="F23" s="794"/>
      <c r="G23" s="340" t="s">
        <v>341</v>
      </c>
      <c r="H23" s="341" t="s">
        <v>145</v>
      </c>
    </row>
    <row r="24" spans="1:8" ht="17.25" customHeight="1">
      <c r="A24" s="955" t="s">
        <v>146</v>
      </c>
      <c r="B24" s="955"/>
      <c r="C24" s="955"/>
      <c r="D24" s="955"/>
      <c r="E24" s="955"/>
      <c r="F24" s="955"/>
      <c r="G24" s="955"/>
      <c r="H24" s="955"/>
    </row>
    <row r="25" spans="1:8" ht="47.1" customHeight="1">
      <c r="A25" s="339" t="s">
        <v>1669</v>
      </c>
      <c r="B25" s="791" t="s">
        <v>2559</v>
      </c>
      <c r="C25" s="791"/>
      <c r="D25" s="791"/>
      <c r="E25" s="791"/>
      <c r="F25" s="791"/>
      <c r="G25" s="294" t="s">
        <v>159</v>
      </c>
      <c r="H25" s="406" t="s">
        <v>154</v>
      </c>
    </row>
    <row r="26" spans="1:8" ht="48.75" customHeight="1">
      <c r="A26" s="339" t="s">
        <v>1671</v>
      </c>
      <c r="B26" s="791" t="s">
        <v>2533</v>
      </c>
      <c r="C26" s="791"/>
      <c r="D26" s="791"/>
      <c r="E26" s="791"/>
      <c r="F26" s="791"/>
      <c r="G26" s="294" t="s">
        <v>163</v>
      </c>
      <c r="H26" s="406" t="s">
        <v>150</v>
      </c>
    </row>
    <row r="27" spans="1:8" ht="17.25" customHeight="1">
      <c r="A27" s="955" t="s">
        <v>255</v>
      </c>
      <c r="B27" s="955"/>
      <c r="C27" s="955"/>
      <c r="D27" s="955"/>
      <c r="E27" s="955"/>
      <c r="F27" s="955"/>
      <c r="G27" s="955"/>
      <c r="H27" s="955"/>
    </row>
    <row r="28" spans="1:8" ht="28.5" customHeight="1">
      <c r="A28" s="339" t="s">
        <v>1675</v>
      </c>
      <c r="B28" s="791" t="s">
        <v>2534</v>
      </c>
      <c r="C28" s="791"/>
      <c r="D28" s="791"/>
      <c r="E28" s="791"/>
      <c r="F28" s="791"/>
      <c r="G28" s="294" t="s">
        <v>200</v>
      </c>
      <c r="H28" s="406" t="s">
        <v>150</v>
      </c>
    </row>
    <row r="29" spans="1:8" ht="34.5" customHeight="1">
      <c r="A29" s="339" t="s">
        <v>1676</v>
      </c>
      <c r="B29" s="791" t="s">
        <v>2535</v>
      </c>
      <c r="C29" s="791"/>
      <c r="D29" s="791"/>
      <c r="E29" s="791"/>
      <c r="F29" s="791"/>
      <c r="G29" s="294" t="s">
        <v>209</v>
      </c>
      <c r="H29" s="406" t="s">
        <v>154</v>
      </c>
    </row>
    <row r="30" spans="1:8" ht="17.25" customHeight="1">
      <c r="A30" s="955" t="s">
        <v>352</v>
      </c>
      <c r="B30" s="955"/>
      <c r="C30" s="955"/>
      <c r="D30" s="955"/>
      <c r="E30" s="955"/>
      <c r="F30" s="955"/>
      <c r="G30" s="955"/>
      <c r="H30" s="955"/>
    </row>
    <row r="31" spans="1:8" ht="31.5" customHeight="1">
      <c r="A31" s="339" t="s">
        <v>1680</v>
      </c>
      <c r="B31" s="791" t="s">
        <v>2536</v>
      </c>
      <c r="C31" s="791"/>
      <c r="D31" s="791"/>
      <c r="E31" s="791"/>
      <c r="F31" s="791"/>
      <c r="G31" s="294" t="s">
        <v>239</v>
      </c>
      <c r="H31" s="406" t="s">
        <v>150</v>
      </c>
    </row>
    <row r="32" spans="1:8" ht="9.75" customHeight="1"/>
    <row r="33" spans="1:10" ht="15" customHeight="1">
      <c r="A33" s="334" t="s">
        <v>355</v>
      </c>
    </row>
    <row r="34" spans="1:10" ht="17.25" customHeight="1">
      <c r="A34" s="795" t="s">
        <v>356</v>
      </c>
      <c r="B34" s="1122"/>
      <c r="C34" s="1122"/>
      <c r="D34" s="1122"/>
      <c r="E34" s="1122"/>
      <c r="F34" s="1122"/>
      <c r="G34" s="400">
        <v>20</v>
      </c>
      <c r="H34" s="407" t="s">
        <v>357</v>
      </c>
      <c r="I34" s="334"/>
      <c r="J34" s="334"/>
    </row>
    <row r="35" spans="1:10" ht="20.100000000000001" customHeight="1">
      <c r="A35" s="801" t="s">
        <v>3050</v>
      </c>
      <c r="B35" s="1208" t="s">
        <v>2537</v>
      </c>
      <c r="C35" s="1094"/>
      <c r="D35" s="1094"/>
      <c r="E35" s="1094"/>
      <c r="F35" s="1094"/>
      <c r="G35" s="1094"/>
      <c r="H35" s="1094"/>
    </row>
    <row r="36" spans="1:10" ht="20.100000000000001" customHeight="1">
      <c r="A36" s="801"/>
      <c r="B36" s="1209" t="s">
        <v>2538</v>
      </c>
      <c r="C36" s="1150"/>
      <c r="D36" s="1150"/>
      <c r="E36" s="1150"/>
      <c r="F36" s="1150"/>
      <c r="G36" s="1150"/>
      <c r="H36" s="1150"/>
    </row>
    <row r="37" spans="1:10" ht="20.100000000000001" customHeight="1">
      <c r="A37" s="801"/>
      <c r="B37" s="1209" t="s">
        <v>2539</v>
      </c>
      <c r="C37" s="1150"/>
      <c r="D37" s="1150"/>
      <c r="E37" s="1150"/>
      <c r="F37" s="1150"/>
      <c r="G37" s="1150"/>
      <c r="H37" s="1150"/>
    </row>
    <row r="38" spans="1:10" ht="20.100000000000001" customHeight="1">
      <c r="A38" s="801"/>
      <c r="B38" s="1210" t="s">
        <v>2540</v>
      </c>
      <c r="C38" s="1211"/>
      <c r="D38" s="1211"/>
      <c r="E38" s="1211"/>
      <c r="F38" s="1211"/>
      <c r="G38" s="1211"/>
      <c r="H38" s="1211"/>
    </row>
    <row r="39" spans="1:10" ht="42" customHeight="1">
      <c r="A39" s="801"/>
      <c r="B39" s="1209" t="s">
        <v>2541</v>
      </c>
      <c r="C39" s="1150"/>
      <c r="D39" s="1150"/>
      <c r="E39" s="1150"/>
      <c r="F39" s="1150"/>
      <c r="G39" s="1150"/>
      <c r="H39" s="1150"/>
    </row>
    <row r="40" spans="1:10" ht="40.5" customHeight="1">
      <c r="A40" s="801"/>
      <c r="B40" s="1209" t="s">
        <v>2542</v>
      </c>
      <c r="C40" s="1150"/>
      <c r="D40" s="1150"/>
      <c r="E40" s="1150"/>
      <c r="F40" s="1150"/>
      <c r="G40" s="1150"/>
      <c r="H40" s="1150"/>
    </row>
    <row r="41" spans="1:10" ht="20.100000000000001" customHeight="1">
      <c r="A41" s="801"/>
      <c r="B41" s="1210" t="s">
        <v>2543</v>
      </c>
      <c r="C41" s="1211"/>
      <c r="D41" s="1211"/>
      <c r="E41" s="1211"/>
      <c r="F41" s="1211"/>
      <c r="G41" s="1211"/>
      <c r="H41" s="1211"/>
    </row>
    <row r="42" spans="1:10" s="334" customFormat="1" ht="25.5" customHeight="1">
      <c r="A42" s="797" t="s">
        <v>366</v>
      </c>
      <c r="B42" s="774"/>
      <c r="C42" s="774"/>
      <c r="D42" s="775" t="s">
        <v>2457</v>
      </c>
      <c r="E42" s="775"/>
      <c r="F42" s="775"/>
      <c r="G42" s="775"/>
      <c r="H42" s="775"/>
      <c r="I42" s="206"/>
      <c r="J42" s="206"/>
    </row>
    <row r="43" spans="1:10" ht="47.1" customHeight="1">
      <c r="A43" s="798" t="s">
        <v>367</v>
      </c>
      <c r="B43" s="798"/>
      <c r="C43" s="798"/>
      <c r="D43" s="792" t="s">
        <v>2544</v>
      </c>
      <c r="E43" s="790"/>
      <c r="F43" s="790"/>
      <c r="G43" s="790"/>
      <c r="H43" s="790"/>
    </row>
    <row r="44" spans="1:10" s="411" customFormat="1" ht="17.25" customHeight="1">
      <c r="A44" s="795" t="s">
        <v>368</v>
      </c>
      <c r="B44" s="1122"/>
      <c r="C44" s="1122"/>
      <c r="D44" s="1122"/>
      <c r="E44" s="1122"/>
      <c r="F44" s="1122"/>
      <c r="G44" s="400">
        <v>15</v>
      </c>
      <c r="H44" s="407" t="s">
        <v>357</v>
      </c>
      <c r="I44" s="334"/>
      <c r="J44" s="334"/>
    </row>
    <row r="45" spans="1:10" s="411" customFormat="1" ht="20.100000000000001" customHeight="1">
      <c r="A45" s="801" t="s">
        <v>358</v>
      </c>
      <c r="B45" s="806" t="s">
        <v>2545</v>
      </c>
      <c r="C45" s="824"/>
      <c r="D45" s="824"/>
      <c r="E45" s="824"/>
      <c r="F45" s="824"/>
      <c r="G45" s="824"/>
      <c r="H45" s="824"/>
      <c r="I45" s="206"/>
      <c r="J45" s="206"/>
    </row>
    <row r="46" spans="1:10" s="411" customFormat="1" ht="20.100000000000001" customHeight="1">
      <c r="A46" s="801"/>
      <c r="B46" s="792" t="s">
        <v>2546</v>
      </c>
      <c r="C46" s="790"/>
      <c r="D46" s="790"/>
      <c r="E46" s="790"/>
      <c r="F46" s="790"/>
      <c r="G46" s="790"/>
      <c r="H46" s="790"/>
      <c r="I46" s="206"/>
      <c r="J46" s="206"/>
    </row>
    <row r="47" spans="1:10" s="411" customFormat="1" ht="20.100000000000001" customHeight="1">
      <c r="A47" s="801"/>
      <c r="B47" s="772" t="s">
        <v>2547</v>
      </c>
      <c r="C47" s="773"/>
      <c r="D47" s="773"/>
      <c r="E47" s="773"/>
      <c r="F47" s="773"/>
      <c r="G47" s="773"/>
      <c r="H47" s="773"/>
      <c r="I47" s="206"/>
      <c r="J47" s="206"/>
    </row>
    <row r="48" spans="1:10" s="411" customFormat="1" ht="25.5" customHeight="1">
      <c r="A48" s="797" t="s">
        <v>366</v>
      </c>
      <c r="B48" s="774"/>
      <c r="C48" s="774"/>
      <c r="D48" s="776" t="s">
        <v>1707</v>
      </c>
      <c r="E48" s="776"/>
      <c r="F48" s="776"/>
      <c r="G48" s="776"/>
      <c r="H48" s="776"/>
      <c r="I48" s="206"/>
      <c r="J48" s="206"/>
    </row>
    <row r="49" spans="1:10" s="411" customFormat="1" ht="45" customHeight="1">
      <c r="A49" s="798" t="s">
        <v>367</v>
      </c>
      <c r="B49" s="798"/>
      <c r="C49" s="798"/>
      <c r="D49" s="792" t="s">
        <v>2548</v>
      </c>
      <c r="E49" s="790"/>
      <c r="F49" s="790"/>
      <c r="G49" s="790"/>
      <c r="H49" s="790"/>
      <c r="I49" s="206"/>
      <c r="J49" s="206"/>
    </row>
    <row r="50" spans="1:10" ht="17.25" customHeight="1">
      <c r="A50" s="795" t="s">
        <v>613</v>
      </c>
      <c r="B50" s="1122"/>
      <c r="C50" s="1122"/>
      <c r="D50" s="1122"/>
      <c r="E50" s="1122"/>
      <c r="F50" s="1122"/>
      <c r="G50" s="400">
        <v>15</v>
      </c>
      <c r="H50" s="407" t="s">
        <v>357</v>
      </c>
      <c r="I50" s="334"/>
      <c r="J50" s="334"/>
    </row>
    <row r="51" spans="1:10" ht="28.5" customHeight="1">
      <c r="A51" s="801" t="s">
        <v>358</v>
      </c>
      <c r="B51" s="806" t="s">
        <v>2549</v>
      </c>
      <c r="C51" s="824"/>
      <c r="D51" s="824"/>
      <c r="E51" s="824"/>
      <c r="F51" s="824"/>
      <c r="G51" s="824"/>
      <c r="H51" s="824"/>
    </row>
    <row r="52" spans="1:10" ht="17.25" customHeight="1">
      <c r="A52" s="801"/>
      <c r="B52" s="806" t="s">
        <v>2550</v>
      </c>
      <c r="C52" s="824"/>
      <c r="D52" s="824"/>
      <c r="E52" s="824"/>
      <c r="F52" s="824"/>
      <c r="G52" s="824"/>
      <c r="H52" s="824"/>
    </row>
    <row r="53" spans="1:10" ht="26.4" customHeight="1">
      <c r="A53" s="801"/>
      <c r="B53" s="806" t="s">
        <v>2551</v>
      </c>
      <c r="C53" s="824"/>
      <c r="D53" s="824"/>
      <c r="E53" s="824"/>
      <c r="F53" s="824"/>
      <c r="G53" s="824"/>
      <c r="H53" s="824"/>
    </row>
    <row r="54" spans="1:10" ht="31.5" customHeight="1">
      <c r="A54" s="801"/>
      <c r="B54" s="792" t="s">
        <v>2552</v>
      </c>
      <c r="C54" s="790"/>
      <c r="D54" s="790"/>
      <c r="E54" s="790"/>
      <c r="F54" s="790"/>
      <c r="G54" s="790"/>
      <c r="H54" s="790"/>
    </row>
    <row r="55" spans="1:10" ht="22.5" customHeight="1">
      <c r="A55" s="797" t="s">
        <v>366</v>
      </c>
      <c r="B55" s="774"/>
      <c r="C55" s="774"/>
      <c r="D55" s="776" t="s">
        <v>1707</v>
      </c>
      <c r="E55" s="776"/>
      <c r="F55" s="776"/>
      <c r="G55" s="776"/>
      <c r="H55" s="776"/>
    </row>
    <row r="56" spans="1:10" ht="45" customHeight="1">
      <c r="A56" s="798" t="s">
        <v>367</v>
      </c>
      <c r="B56" s="798"/>
      <c r="C56" s="798"/>
      <c r="D56" s="792" t="s">
        <v>2553</v>
      </c>
      <c r="E56" s="790"/>
      <c r="F56" s="790"/>
      <c r="G56" s="790"/>
      <c r="H56" s="790"/>
    </row>
    <row r="57" spans="1:10" s="334" customFormat="1" ht="9.75" customHeight="1">
      <c r="A57" s="206"/>
      <c r="B57" s="206"/>
      <c r="C57" s="206"/>
      <c r="D57" s="206"/>
      <c r="E57" s="206"/>
      <c r="F57" s="206"/>
      <c r="G57" s="206"/>
      <c r="H57" s="206"/>
      <c r="I57" s="206"/>
      <c r="J57" s="206"/>
    </row>
    <row r="58" spans="1:10" ht="15" customHeight="1">
      <c r="A58" s="334" t="s">
        <v>369</v>
      </c>
    </row>
    <row r="59" spans="1:10" ht="30" customHeight="1">
      <c r="A59" s="780" t="s">
        <v>370</v>
      </c>
      <c r="B59" s="807"/>
      <c r="C59" s="792" t="s">
        <v>2554</v>
      </c>
      <c r="D59" s="792"/>
      <c r="E59" s="792"/>
      <c r="F59" s="792"/>
      <c r="G59" s="792"/>
      <c r="H59" s="792"/>
    </row>
    <row r="60" spans="1:10" ht="30" customHeight="1">
      <c r="A60" s="780"/>
      <c r="B60" s="807"/>
      <c r="C60" s="792" t="s">
        <v>2555</v>
      </c>
      <c r="D60" s="792"/>
      <c r="E60" s="792"/>
      <c r="F60" s="792"/>
      <c r="G60" s="792"/>
      <c r="H60" s="792"/>
    </row>
    <row r="61" spans="1:10" ht="53.25" customHeight="1">
      <c r="A61" s="780"/>
      <c r="B61" s="807"/>
      <c r="C61" s="792" t="s">
        <v>2556</v>
      </c>
      <c r="D61" s="792"/>
      <c r="E61" s="792"/>
      <c r="F61" s="792"/>
      <c r="G61" s="792"/>
      <c r="H61" s="792"/>
    </row>
    <row r="62" spans="1:10" ht="36.75" customHeight="1">
      <c r="A62" s="828" t="s">
        <v>373</v>
      </c>
      <c r="B62" s="829"/>
      <c r="C62" s="772" t="s">
        <v>2557</v>
      </c>
      <c r="D62" s="773"/>
      <c r="E62" s="773"/>
      <c r="F62" s="773"/>
      <c r="G62" s="773"/>
      <c r="H62" s="773"/>
    </row>
    <row r="63" spans="1:10" ht="21.6" customHeight="1">
      <c r="A63" s="830"/>
      <c r="B63" s="831"/>
      <c r="C63" s="782" t="s">
        <v>2558</v>
      </c>
      <c r="D63" s="807"/>
      <c r="E63" s="807"/>
      <c r="F63" s="807"/>
      <c r="G63" s="807"/>
      <c r="H63" s="807"/>
    </row>
    <row r="64" spans="1:10" ht="14.1" customHeight="1">
      <c r="A64" s="412"/>
      <c r="B64" s="412"/>
      <c r="C64" s="343"/>
      <c r="D64" s="343"/>
      <c r="E64" s="343"/>
      <c r="F64" s="343"/>
      <c r="G64" s="343"/>
      <c r="H64" s="343"/>
    </row>
    <row r="65" spans="1:8" ht="15" customHeight="1">
      <c r="A65" s="334" t="s">
        <v>375</v>
      </c>
      <c r="B65" s="334"/>
      <c r="C65" s="334"/>
      <c r="D65" s="334"/>
      <c r="E65" s="334"/>
      <c r="F65" s="334"/>
    </row>
    <row r="66" spans="1:8" ht="16.2">
      <c r="A66" s="807" t="s">
        <v>376</v>
      </c>
      <c r="B66" s="807"/>
      <c r="C66" s="807"/>
      <c r="D66" s="807"/>
      <c r="E66" s="807"/>
      <c r="F66" s="807"/>
      <c r="G66" s="251">
        <v>3</v>
      </c>
      <c r="H66" s="252" t="s">
        <v>435</v>
      </c>
    </row>
    <row r="67" spans="1:8" ht="16.2">
      <c r="A67" s="807" t="s">
        <v>378</v>
      </c>
      <c r="B67" s="807"/>
      <c r="C67" s="807"/>
      <c r="D67" s="807"/>
      <c r="E67" s="807"/>
      <c r="F67" s="807"/>
      <c r="G67" s="251">
        <v>1</v>
      </c>
      <c r="H67" s="252" t="s">
        <v>435</v>
      </c>
    </row>
    <row r="68" spans="1:8">
      <c r="A68" s="342"/>
      <c r="B68" s="342"/>
      <c r="C68" s="342"/>
      <c r="D68" s="342"/>
      <c r="E68" s="342"/>
      <c r="F68" s="342"/>
      <c r="G68" s="253"/>
      <c r="H68" s="252"/>
    </row>
    <row r="69" spans="1:8">
      <c r="A69" s="811" t="s">
        <v>379</v>
      </c>
      <c r="B69" s="811"/>
      <c r="C69" s="811"/>
      <c r="D69" s="811"/>
      <c r="E69" s="811"/>
      <c r="F69" s="811"/>
      <c r="G69" s="345"/>
      <c r="H69" s="253"/>
    </row>
    <row r="70" spans="1:8" ht="17.25" customHeight="1">
      <c r="A70" s="790" t="s">
        <v>380</v>
      </c>
      <c r="B70" s="790"/>
      <c r="C70" s="790"/>
      <c r="D70" s="790"/>
      <c r="E70" s="252">
        <f>SUM(E71:E76)</f>
        <v>56</v>
      </c>
      <c r="F70" s="252" t="s">
        <v>357</v>
      </c>
      <c r="G70" s="254">
        <f>E70/25</f>
        <v>2.2400000000000002</v>
      </c>
      <c r="H70" s="252" t="s">
        <v>435</v>
      </c>
    </row>
    <row r="71" spans="1:8" ht="17.25" customHeight="1">
      <c r="A71" s="206" t="s">
        <v>12</v>
      </c>
      <c r="B71" s="807" t="s">
        <v>14</v>
      </c>
      <c r="C71" s="807"/>
      <c r="D71" s="807"/>
      <c r="E71" s="252">
        <f>G34</f>
        <v>20</v>
      </c>
      <c r="F71" s="252" t="s">
        <v>357</v>
      </c>
      <c r="G71" s="217"/>
      <c r="H71" s="218"/>
    </row>
    <row r="72" spans="1:8" ht="17.25" customHeight="1">
      <c r="B72" s="807" t="s">
        <v>381</v>
      </c>
      <c r="C72" s="807"/>
      <c r="D72" s="807"/>
      <c r="E72" s="252">
        <f>G50+G44</f>
        <v>30</v>
      </c>
      <c r="F72" s="252" t="s">
        <v>357</v>
      </c>
      <c r="G72" s="217"/>
      <c r="H72" s="218"/>
    </row>
    <row r="73" spans="1:8" ht="17.25" customHeight="1">
      <c r="B73" s="807" t="s">
        <v>382</v>
      </c>
      <c r="C73" s="807"/>
      <c r="D73" s="807"/>
      <c r="E73" s="252">
        <v>3</v>
      </c>
      <c r="F73" s="252" t="s">
        <v>357</v>
      </c>
      <c r="G73" s="217"/>
      <c r="H73" s="218"/>
    </row>
    <row r="74" spans="1:8" ht="17.25" customHeight="1">
      <c r="B74" s="807" t="s">
        <v>383</v>
      </c>
      <c r="C74" s="807"/>
      <c r="D74" s="807"/>
      <c r="E74" s="252">
        <v>0</v>
      </c>
      <c r="F74" s="252" t="s">
        <v>357</v>
      </c>
      <c r="G74" s="217"/>
      <c r="H74" s="218"/>
    </row>
    <row r="75" spans="1:8" ht="17.25" customHeight="1">
      <c r="B75" s="807" t="s">
        <v>384</v>
      </c>
      <c r="C75" s="807"/>
      <c r="D75" s="807"/>
      <c r="E75" s="252">
        <v>0</v>
      </c>
      <c r="F75" s="252" t="s">
        <v>357</v>
      </c>
      <c r="G75" s="217"/>
      <c r="H75" s="218"/>
    </row>
    <row r="76" spans="1:8" ht="17.25" customHeight="1">
      <c r="B76" s="807" t="s">
        <v>385</v>
      </c>
      <c r="C76" s="807"/>
      <c r="D76" s="807"/>
      <c r="E76" s="252">
        <v>3</v>
      </c>
      <c r="F76" s="252" t="s">
        <v>357</v>
      </c>
      <c r="G76" s="217"/>
      <c r="H76" s="218"/>
    </row>
    <row r="77" spans="1:8" ht="30.75" customHeight="1">
      <c r="A77" s="790" t="s">
        <v>386</v>
      </c>
      <c r="B77" s="790"/>
      <c r="C77" s="790"/>
      <c r="D77" s="790"/>
      <c r="E77" s="252">
        <v>0</v>
      </c>
      <c r="F77" s="252" t="s">
        <v>357</v>
      </c>
      <c r="G77" s="254">
        <f>E77/25</f>
        <v>0</v>
      </c>
      <c r="H77" s="252" t="s">
        <v>435</v>
      </c>
    </row>
    <row r="78" spans="1:8" ht="17.25" customHeight="1">
      <c r="A78" s="807" t="s">
        <v>387</v>
      </c>
      <c r="B78" s="807"/>
      <c r="C78" s="807"/>
      <c r="D78" s="807"/>
      <c r="E78" s="252">
        <f>G78*25</f>
        <v>43.999999999999993</v>
      </c>
      <c r="F78" s="252" t="s">
        <v>357</v>
      </c>
      <c r="G78" s="254">
        <f>D6-G77-G70</f>
        <v>1.7599999999999998</v>
      </c>
      <c r="H78" s="252" t="s">
        <v>435</v>
      </c>
    </row>
    <row r="79" spans="1:8" ht="9.75" customHeight="1"/>
    <row r="82" spans="1:8">
      <c r="A82" s="206" t="s">
        <v>388</v>
      </c>
    </row>
    <row r="83" spans="1:8" ht="16.2">
      <c r="A83" s="730" t="s">
        <v>436</v>
      </c>
      <c r="B83" s="730"/>
      <c r="C83" s="730"/>
      <c r="D83" s="730"/>
      <c r="E83" s="730"/>
      <c r="F83" s="730"/>
      <c r="G83" s="730"/>
      <c r="H83" s="730"/>
    </row>
    <row r="84" spans="1:8">
      <c r="A84" s="206" t="s">
        <v>390</v>
      </c>
    </row>
    <row r="86" spans="1:8">
      <c r="A86" s="766" t="s">
        <v>391</v>
      </c>
      <c r="B86" s="766"/>
      <c r="C86" s="766"/>
      <c r="D86" s="766"/>
      <c r="E86" s="766"/>
      <c r="F86" s="766"/>
      <c r="G86" s="766"/>
      <c r="H86" s="766"/>
    </row>
    <row r="87" spans="1:8">
      <c r="A87" s="766"/>
      <c r="B87" s="766"/>
      <c r="C87" s="766"/>
      <c r="D87" s="766"/>
      <c r="E87" s="766"/>
      <c r="F87" s="766"/>
      <c r="G87" s="766"/>
      <c r="H87" s="766"/>
    </row>
    <row r="88" spans="1:8">
      <c r="A88" s="766"/>
      <c r="B88" s="766"/>
      <c r="C88" s="766"/>
      <c r="D88" s="766"/>
      <c r="E88" s="766"/>
      <c r="F88" s="766"/>
      <c r="G88" s="766"/>
      <c r="H88" s="766"/>
    </row>
  </sheetData>
  <mergeCells count="86">
    <mergeCell ref="B76:D76"/>
    <mergeCell ref="A77:D77"/>
    <mergeCell ref="A78:D78"/>
    <mergeCell ref="A83:H83"/>
    <mergeCell ref="A86:H88"/>
    <mergeCell ref="B75:D75"/>
    <mergeCell ref="A62:B63"/>
    <mergeCell ref="C62:H62"/>
    <mergeCell ref="C63:H63"/>
    <mergeCell ref="A66:F66"/>
    <mergeCell ref="A67:F67"/>
    <mergeCell ref="A69:F69"/>
    <mergeCell ref="A70:D70"/>
    <mergeCell ref="B71:D71"/>
    <mergeCell ref="B72:D72"/>
    <mergeCell ref="B73:D73"/>
    <mergeCell ref="B74:D74"/>
    <mergeCell ref="A55:C55"/>
    <mergeCell ref="D55:H55"/>
    <mergeCell ref="A56:C56"/>
    <mergeCell ref="D56:H56"/>
    <mergeCell ref="A59:B61"/>
    <mergeCell ref="C59:H59"/>
    <mergeCell ref="C60:H60"/>
    <mergeCell ref="C61:H61"/>
    <mergeCell ref="A49:C49"/>
    <mergeCell ref="D49:H49"/>
    <mergeCell ref="A50:F50"/>
    <mergeCell ref="A51:A54"/>
    <mergeCell ref="B51:H51"/>
    <mergeCell ref="B52:H52"/>
    <mergeCell ref="B53:H53"/>
    <mergeCell ref="B54:H54"/>
    <mergeCell ref="A45:A47"/>
    <mergeCell ref="B45:H45"/>
    <mergeCell ref="B46:H46"/>
    <mergeCell ref="B47:H47"/>
    <mergeCell ref="A48:C48"/>
    <mergeCell ref="D48:H48"/>
    <mergeCell ref="A44:F44"/>
    <mergeCell ref="A30:H30"/>
    <mergeCell ref="B31:F31"/>
    <mergeCell ref="A34:F34"/>
    <mergeCell ref="A35:A41"/>
    <mergeCell ref="B35:H35"/>
    <mergeCell ref="B36:H36"/>
    <mergeCell ref="B37:H37"/>
    <mergeCell ref="B38:H38"/>
    <mergeCell ref="B39:H39"/>
    <mergeCell ref="B40:H40"/>
    <mergeCell ref="B41:H41"/>
    <mergeCell ref="A42:C42"/>
    <mergeCell ref="D42:H42"/>
    <mergeCell ref="A43:C43"/>
    <mergeCell ref="D43:H43"/>
    <mergeCell ref="B29:F29"/>
    <mergeCell ref="A21:D21"/>
    <mergeCell ref="A22:A23"/>
    <mergeCell ref="B22:F23"/>
    <mergeCell ref="G22:H22"/>
    <mergeCell ref="A24:H24"/>
    <mergeCell ref="B25:F25"/>
    <mergeCell ref="B26:F26"/>
    <mergeCell ref="A27:H27"/>
    <mergeCell ref="B28:F28"/>
    <mergeCell ref="A19:B19"/>
    <mergeCell ref="C19:H19"/>
    <mergeCell ref="A9:C9"/>
    <mergeCell ref="D9:H9"/>
    <mergeCell ref="A11:H11"/>
    <mergeCell ref="A13:D13"/>
    <mergeCell ref="E13:H13"/>
    <mergeCell ref="A14:D14"/>
    <mergeCell ref="E14:H14"/>
    <mergeCell ref="A15:D15"/>
    <mergeCell ref="E15:H15"/>
    <mergeCell ref="A16:D16"/>
    <mergeCell ref="E16:H16"/>
    <mergeCell ref="A18:H18"/>
    <mergeCell ref="A8:C8"/>
    <mergeCell ref="D8:H8"/>
    <mergeCell ref="A2:H2"/>
    <mergeCell ref="A6:C6"/>
    <mergeCell ref="D6:H6"/>
    <mergeCell ref="A7:C7"/>
    <mergeCell ref="D7:H7"/>
  </mergeCells>
  <pageMargins left="0.25" right="0.25" top="0.75" bottom="0.75" header="0.3" footer="0.3"/>
  <pageSetup paperSize="9" orientation="portrait" r:id="rId1"/>
  <rowBreaks count="1" manualBreakCount="1">
    <brk id="64"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zoomScaleNormal="100" zoomScaleSheetLayoutView="106" workbookViewId="0"/>
  </sheetViews>
  <sheetFormatPr defaultColWidth="8.88671875" defaultRowHeight="13.8"/>
  <cols>
    <col min="1" max="1" width="9.109375" style="279" customWidth="1"/>
    <col min="2" max="2" width="11.88671875" style="279" customWidth="1"/>
    <col min="3" max="3" width="5.88671875" style="279" customWidth="1"/>
    <col min="4" max="4" width="21.88671875" style="279" customWidth="1"/>
    <col min="5" max="5" width="9.109375" style="279" customWidth="1"/>
    <col min="6" max="6" width="16" style="279" customWidth="1"/>
    <col min="7" max="7" width="12.5546875" style="279" customWidth="1"/>
    <col min="8" max="8" width="11.33203125" style="279" customWidth="1"/>
    <col min="9" max="16384" width="8.88671875" style="279"/>
  </cols>
  <sheetData>
    <row r="1" spans="1:8" ht="10.35" customHeight="1"/>
    <row r="2" spans="1:8" s="277" customFormat="1">
      <c r="A2" s="1078" t="s">
        <v>326</v>
      </c>
      <c r="B2" s="1078"/>
      <c r="C2" s="1078"/>
      <c r="D2" s="1078"/>
      <c r="E2" s="1078"/>
      <c r="F2" s="1078"/>
      <c r="G2" s="1078"/>
      <c r="H2" s="1078"/>
    </row>
    <row r="3" spans="1:8" ht="10.35" customHeight="1"/>
    <row r="4" spans="1:8" ht="15" customHeight="1">
      <c r="A4" s="277" t="s">
        <v>327</v>
      </c>
    </row>
    <row r="5" spans="1:8" ht="17.850000000000001" customHeight="1">
      <c r="A5" s="1017" t="s">
        <v>2848</v>
      </c>
      <c r="B5" s="1017"/>
      <c r="C5" s="1017"/>
      <c r="D5" s="1017"/>
      <c r="E5" s="1017"/>
      <c r="F5" s="1017"/>
      <c r="G5" s="1017"/>
      <c r="H5" s="1017"/>
    </row>
    <row r="6" spans="1:8" ht="17.850000000000001" customHeight="1">
      <c r="A6" s="1006" t="s">
        <v>10</v>
      </c>
      <c r="B6" s="1040"/>
      <c r="C6" s="1040"/>
      <c r="D6" s="1040">
        <v>3</v>
      </c>
      <c r="E6" s="1040"/>
      <c r="F6" s="1040"/>
      <c r="G6" s="1040"/>
      <c r="H6" s="1041"/>
    </row>
    <row r="7" spans="1:8">
      <c r="A7" s="1006" t="s">
        <v>9</v>
      </c>
      <c r="B7" s="1040"/>
      <c r="C7" s="1040"/>
      <c r="D7" s="1005" t="s">
        <v>1665</v>
      </c>
      <c r="E7" s="1005"/>
      <c r="F7" s="1005"/>
      <c r="G7" s="1005"/>
      <c r="H7" s="1044"/>
    </row>
    <row r="8" spans="1:8" ht="17.850000000000001" customHeight="1">
      <c r="A8" s="1006" t="s">
        <v>13</v>
      </c>
      <c r="B8" s="1040"/>
      <c r="C8" s="1040"/>
      <c r="D8" s="1002" t="s">
        <v>329</v>
      </c>
      <c r="E8" s="1002"/>
      <c r="F8" s="1002"/>
      <c r="G8" s="1002"/>
      <c r="H8" s="1003"/>
    </row>
    <row r="9" spans="1:8" ht="33.9" customHeight="1">
      <c r="A9" s="1006" t="s">
        <v>330</v>
      </c>
      <c r="B9" s="1040"/>
      <c r="C9" s="1040"/>
      <c r="D9" s="1005" t="s">
        <v>2863</v>
      </c>
      <c r="E9" s="1005"/>
      <c r="F9" s="1005"/>
      <c r="G9" s="1005"/>
      <c r="H9" s="1044"/>
    </row>
    <row r="10" spans="1:8" ht="10.35" customHeight="1"/>
    <row r="11" spans="1:8" ht="15" customHeight="1">
      <c r="A11" s="1111" t="s">
        <v>138</v>
      </c>
      <c r="B11" s="1111"/>
      <c r="C11" s="1111"/>
      <c r="D11" s="1111"/>
      <c r="E11" s="1111"/>
      <c r="F11" s="1111"/>
      <c r="G11" s="1111"/>
      <c r="H11" s="1111"/>
    </row>
    <row r="12" spans="1:8" ht="17.850000000000001" customHeight="1">
      <c r="A12" s="730" t="s">
        <v>2924</v>
      </c>
      <c r="B12" s="730"/>
      <c r="C12" s="730"/>
      <c r="D12" s="730"/>
      <c r="E12" s="730"/>
      <c r="F12" s="730"/>
      <c r="G12" s="730"/>
      <c r="H12" s="730"/>
    </row>
    <row r="13" spans="1:8" ht="17.850000000000001" customHeight="1">
      <c r="A13" s="1006" t="s">
        <v>277</v>
      </c>
      <c r="B13" s="1040"/>
      <c r="C13" s="1040"/>
      <c r="D13" s="1040"/>
      <c r="E13" s="1040" t="s">
        <v>139</v>
      </c>
      <c r="F13" s="1040"/>
      <c r="G13" s="1040"/>
      <c r="H13" s="1041"/>
    </row>
    <row r="14" spans="1:8" ht="17.850000000000001" customHeight="1">
      <c r="A14" s="1006" t="s">
        <v>332</v>
      </c>
      <c r="B14" s="1040"/>
      <c r="C14" s="1040"/>
      <c r="D14" s="1040"/>
      <c r="E14" s="1040" t="s">
        <v>333</v>
      </c>
      <c r="F14" s="1040"/>
      <c r="G14" s="1040"/>
      <c r="H14" s="1041"/>
    </row>
    <row r="15" spans="1:8" ht="17.850000000000001" customHeight="1">
      <c r="A15" s="1006" t="s">
        <v>334</v>
      </c>
      <c r="B15" s="1040"/>
      <c r="C15" s="1040"/>
      <c r="D15" s="1040"/>
      <c r="E15" s="1042" t="s">
        <v>2413</v>
      </c>
      <c r="F15" s="1042"/>
      <c r="G15" s="1042"/>
      <c r="H15" s="1043"/>
    </row>
    <row r="16" spans="1:8" ht="17.850000000000001" customHeight="1">
      <c r="A16" s="1006" t="s">
        <v>282</v>
      </c>
      <c r="B16" s="1040"/>
      <c r="C16" s="1040"/>
      <c r="D16" s="1040"/>
      <c r="E16" s="1040" t="s">
        <v>283</v>
      </c>
      <c r="F16" s="1040"/>
      <c r="G16" s="1040"/>
      <c r="H16" s="1041"/>
    </row>
    <row r="17" spans="1:9" ht="10.35" customHeight="1"/>
    <row r="18" spans="1:9" ht="15" customHeight="1">
      <c r="A18" s="1111" t="s">
        <v>336</v>
      </c>
      <c r="B18" s="1111"/>
      <c r="C18" s="1111"/>
      <c r="D18" s="1111"/>
      <c r="E18" s="1111"/>
      <c r="F18" s="1111"/>
      <c r="G18" s="1111"/>
      <c r="H18" s="1111"/>
    </row>
    <row r="19" spans="1:9" ht="55.5" customHeight="1">
      <c r="A19" s="998" t="s">
        <v>337</v>
      </c>
      <c r="B19" s="998"/>
      <c r="C19" s="1027" t="s">
        <v>2812</v>
      </c>
      <c r="D19" s="1027"/>
      <c r="E19" s="1027"/>
      <c r="F19" s="1027"/>
      <c r="G19" s="1027"/>
      <c r="H19" s="1019"/>
    </row>
    <row r="20" spans="1:9" ht="10.35" customHeight="1"/>
    <row r="21" spans="1:9" ht="15" customHeight="1">
      <c r="A21" s="1112" t="s">
        <v>339</v>
      </c>
      <c r="B21" s="1112"/>
      <c r="C21" s="1112"/>
      <c r="D21" s="1112"/>
    </row>
    <row r="22" spans="1:9">
      <c r="A22" s="1024" t="s">
        <v>141</v>
      </c>
      <c r="B22" s="1025" t="s">
        <v>142</v>
      </c>
      <c r="C22" s="1025"/>
      <c r="D22" s="1025"/>
      <c r="E22" s="1025"/>
      <c r="F22" s="1025"/>
      <c r="G22" s="1025" t="s">
        <v>340</v>
      </c>
      <c r="H22" s="1026"/>
    </row>
    <row r="23" spans="1:9" ht="60.75" customHeight="1">
      <c r="A23" s="1024"/>
      <c r="B23" s="1025"/>
      <c r="C23" s="1025"/>
      <c r="D23" s="1025"/>
      <c r="E23" s="1025"/>
      <c r="F23" s="1025"/>
      <c r="G23" s="286" t="s">
        <v>341</v>
      </c>
      <c r="H23" s="287" t="s">
        <v>145</v>
      </c>
    </row>
    <row r="24" spans="1:9" ht="17.850000000000001" customHeight="1">
      <c r="A24" s="1024" t="s">
        <v>146</v>
      </c>
      <c r="B24" s="1025"/>
      <c r="C24" s="1025"/>
      <c r="D24" s="1025"/>
      <c r="E24" s="1025"/>
      <c r="F24" s="1025"/>
      <c r="G24" s="1025"/>
      <c r="H24" s="1026"/>
    </row>
    <row r="25" spans="1:9" ht="57" customHeight="1">
      <c r="A25" s="285" t="s">
        <v>2953</v>
      </c>
      <c r="B25" s="1019" t="s">
        <v>2877</v>
      </c>
      <c r="C25" s="998"/>
      <c r="D25" s="998"/>
      <c r="E25" s="998"/>
      <c r="F25" s="1053"/>
      <c r="G25" s="286" t="s">
        <v>157</v>
      </c>
      <c r="H25" s="241" t="s">
        <v>150</v>
      </c>
    </row>
    <row r="26" spans="1:9" ht="57.75" customHeight="1">
      <c r="A26" s="338" t="s">
        <v>2954</v>
      </c>
      <c r="B26" s="792" t="s">
        <v>2878</v>
      </c>
      <c r="C26" s="790"/>
      <c r="D26" s="790"/>
      <c r="E26" s="790"/>
      <c r="F26" s="956"/>
      <c r="G26" s="286" t="s">
        <v>161</v>
      </c>
      <c r="H26" s="241" t="s">
        <v>154</v>
      </c>
      <c r="I26" s="206"/>
    </row>
    <row r="27" spans="1:9" ht="17.850000000000001" customHeight="1">
      <c r="A27" s="1024" t="s">
        <v>255</v>
      </c>
      <c r="B27" s="1025"/>
      <c r="C27" s="1025"/>
      <c r="D27" s="1025"/>
      <c r="E27" s="1025"/>
      <c r="F27" s="1025"/>
      <c r="G27" s="1025"/>
      <c r="H27" s="1026"/>
    </row>
    <row r="28" spans="1:9" ht="33.9" customHeight="1">
      <c r="A28" s="285" t="s">
        <v>2955</v>
      </c>
      <c r="B28" s="1019" t="s">
        <v>2879</v>
      </c>
      <c r="C28" s="998"/>
      <c r="D28" s="998"/>
      <c r="E28" s="998"/>
      <c r="F28" s="1053"/>
      <c r="G28" s="285" t="s">
        <v>187</v>
      </c>
      <c r="H28" s="241" t="s">
        <v>150</v>
      </c>
    </row>
    <row r="29" spans="1:9" ht="55.5" customHeight="1">
      <c r="A29" s="338" t="s">
        <v>2956</v>
      </c>
      <c r="B29" s="792" t="s">
        <v>2880</v>
      </c>
      <c r="C29" s="790"/>
      <c r="D29" s="790"/>
      <c r="E29" s="790"/>
      <c r="F29" s="956"/>
      <c r="G29" s="285" t="s">
        <v>221</v>
      </c>
      <c r="H29" s="241" t="s">
        <v>150</v>
      </c>
    </row>
    <row r="30" spans="1:9" ht="55.5" customHeight="1">
      <c r="A30" s="338" t="s">
        <v>2957</v>
      </c>
      <c r="B30" s="792" t="s">
        <v>2881</v>
      </c>
      <c r="C30" s="790"/>
      <c r="D30" s="790"/>
      <c r="E30" s="790"/>
      <c r="F30" s="956"/>
      <c r="G30" s="285" t="s">
        <v>224</v>
      </c>
      <c r="H30" s="241" t="s">
        <v>150</v>
      </c>
    </row>
    <row r="31" spans="1:9" ht="17.850000000000001" customHeight="1">
      <c r="A31" s="1024" t="s">
        <v>352</v>
      </c>
      <c r="B31" s="1025"/>
      <c r="C31" s="1025"/>
      <c r="D31" s="1025"/>
      <c r="E31" s="1025"/>
      <c r="F31" s="1025"/>
      <c r="G31" s="1025"/>
      <c r="H31" s="1026"/>
    </row>
    <row r="32" spans="1:9" ht="42.6" customHeight="1">
      <c r="A32" s="286" t="s">
        <v>2958</v>
      </c>
      <c r="B32" s="792" t="s">
        <v>2882</v>
      </c>
      <c r="C32" s="790"/>
      <c r="D32" s="790"/>
      <c r="E32" s="790"/>
      <c r="F32" s="956"/>
      <c r="G32" s="255" t="s">
        <v>233</v>
      </c>
      <c r="H32" s="241" t="s">
        <v>150</v>
      </c>
    </row>
    <row r="33" spans="1:8" ht="10.35" customHeight="1"/>
    <row r="34" spans="1:8" ht="15" customHeight="1">
      <c r="A34" s="277" t="s">
        <v>355</v>
      </c>
    </row>
    <row r="35" spans="1:8" s="277" customFormat="1" ht="17.850000000000001" customHeight="1">
      <c r="A35" s="1031" t="s">
        <v>2815</v>
      </c>
      <c r="B35" s="1031"/>
      <c r="C35" s="1031"/>
      <c r="D35" s="1031"/>
      <c r="E35" s="1031"/>
      <c r="F35" s="1031"/>
      <c r="G35" s="242">
        <v>30</v>
      </c>
      <c r="H35" s="283" t="s">
        <v>357</v>
      </c>
    </row>
    <row r="36" spans="1:8" ht="20.100000000000001" customHeight="1">
      <c r="A36" s="1020" t="s">
        <v>358</v>
      </c>
      <c r="B36" s="1019" t="s">
        <v>2854</v>
      </c>
      <c r="C36" s="998"/>
      <c r="D36" s="998"/>
      <c r="E36" s="998"/>
      <c r="F36" s="998"/>
      <c r="G36" s="998"/>
      <c r="H36" s="998"/>
    </row>
    <row r="37" spans="1:8" ht="20.100000000000001" customHeight="1">
      <c r="A37" s="1021"/>
      <c r="B37" s="1019" t="s">
        <v>2855</v>
      </c>
      <c r="C37" s="998"/>
      <c r="D37" s="998"/>
      <c r="E37" s="998"/>
      <c r="F37" s="998"/>
      <c r="G37" s="998"/>
      <c r="H37" s="998"/>
    </row>
    <row r="38" spans="1:8" ht="20.100000000000001" customHeight="1">
      <c r="A38" s="1021"/>
      <c r="B38" s="1027" t="s">
        <v>2856</v>
      </c>
      <c r="C38" s="1027"/>
      <c r="D38" s="1027"/>
      <c r="E38" s="1027"/>
      <c r="F38" s="1027"/>
      <c r="G38" s="1027"/>
      <c r="H38" s="1019"/>
    </row>
    <row r="39" spans="1:8" ht="20.100000000000001" customHeight="1">
      <c r="A39" s="1021"/>
      <c r="B39" s="1027" t="s">
        <v>2857</v>
      </c>
      <c r="C39" s="1027"/>
      <c r="D39" s="1027"/>
      <c r="E39" s="1027"/>
      <c r="F39" s="1027"/>
      <c r="G39" s="1027"/>
      <c r="H39" s="1019"/>
    </row>
    <row r="40" spans="1:8" ht="21.9" customHeight="1">
      <c r="A40" s="1001" t="s">
        <v>366</v>
      </c>
      <c r="B40" s="1002"/>
      <c r="C40" s="1002"/>
      <c r="D40" s="1002" t="s">
        <v>2959</v>
      </c>
      <c r="E40" s="1002"/>
      <c r="F40" s="1002"/>
      <c r="G40" s="1002"/>
      <c r="H40" s="1003"/>
    </row>
    <row r="41" spans="1:8" ht="122.25" customHeight="1">
      <c r="A41" s="1004" t="s">
        <v>367</v>
      </c>
      <c r="B41" s="1005"/>
      <c r="C41" s="1005"/>
      <c r="D41" s="1019" t="s">
        <v>2858</v>
      </c>
      <c r="E41" s="998"/>
      <c r="F41" s="998"/>
      <c r="G41" s="998"/>
      <c r="H41" s="998"/>
    </row>
    <row r="42" spans="1:8" ht="10.35" customHeight="1"/>
    <row r="43" spans="1:8" ht="15" customHeight="1">
      <c r="A43" s="277" t="s">
        <v>369</v>
      </c>
    </row>
    <row r="44" spans="1:8" ht="27" customHeight="1">
      <c r="A44" s="1013" t="s">
        <v>370</v>
      </c>
      <c r="B44" s="1014"/>
      <c r="C44" s="1019" t="s">
        <v>2859</v>
      </c>
      <c r="D44" s="998"/>
      <c r="E44" s="998"/>
      <c r="F44" s="998"/>
      <c r="G44" s="998"/>
      <c r="H44" s="998"/>
    </row>
    <row r="45" spans="1:8" ht="44.25" customHeight="1">
      <c r="A45" s="1017"/>
      <c r="B45" s="1018"/>
      <c r="C45" s="1019" t="s">
        <v>3044</v>
      </c>
      <c r="D45" s="998"/>
      <c r="E45" s="998"/>
      <c r="F45" s="998"/>
      <c r="G45" s="998"/>
      <c r="H45" s="998"/>
    </row>
    <row r="46" spans="1:8" ht="27" customHeight="1">
      <c r="A46" s="1013" t="s">
        <v>373</v>
      </c>
      <c r="B46" s="1014"/>
      <c r="C46" s="1019" t="s">
        <v>2861</v>
      </c>
      <c r="D46" s="998"/>
      <c r="E46" s="998"/>
      <c r="F46" s="998"/>
      <c r="G46" s="998"/>
      <c r="H46" s="998"/>
    </row>
    <row r="47" spans="1:8" ht="27" customHeight="1">
      <c r="A47" s="1017"/>
      <c r="B47" s="1018"/>
      <c r="C47" s="1190" t="s">
        <v>2862</v>
      </c>
      <c r="D47" s="1143"/>
      <c r="E47" s="1143"/>
      <c r="F47" s="1143"/>
      <c r="G47" s="1143"/>
      <c r="H47" s="1143"/>
    </row>
    <row r="48" spans="1:8" ht="10.35" customHeight="1"/>
    <row r="49" spans="1:8" ht="15" customHeight="1">
      <c r="A49" s="277" t="s">
        <v>375</v>
      </c>
      <c r="B49" s="277"/>
      <c r="C49" s="277"/>
      <c r="D49" s="277"/>
      <c r="E49" s="277"/>
      <c r="F49" s="277"/>
    </row>
    <row r="50" spans="1:8" ht="16.2">
      <c r="A50" s="997" t="s">
        <v>376</v>
      </c>
      <c r="B50" s="997"/>
      <c r="C50" s="997"/>
      <c r="D50" s="997"/>
      <c r="E50" s="997"/>
      <c r="F50" s="997"/>
      <c r="G50" s="237">
        <v>2.2000000000000002</v>
      </c>
      <c r="H50" s="284" t="s">
        <v>435</v>
      </c>
    </row>
    <row r="51" spans="1:8" ht="16.2">
      <c r="A51" s="997" t="s">
        <v>378</v>
      </c>
      <c r="B51" s="997"/>
      <c r="C51" s="997"/>
      <c r="D51" s="997"/>
      <c r="E51" s="997"/>
      <c r="F51" s="997"/>
      <c r="G51" s="237">
        <v>0.8</v>
      </c>
      <c r="H51" s="284" t="s">
        <v>435</v>
      </c>
    </row>
    <row r="52" spans="1:8">
      <c r="A52" s="282"/>
      <c r="B52" s="282"/>
      <c r="C52" s="282"/>
      <c r="D52" s="282"/>
      <c r="E52" s="282"/>
      <c r="F52" s="282"/>
      <c r="G52" s="238"/>
      <c r="H52" s="284"/>
    </row>
    <row r="53" spans="1:8">
      <c r="A53" s="1000" t="s">
        <v>379</v>
      </c>
      <c r="B53" s="1000"/>
      <c r="C53" s="1000"/>
      <c r="D53" s="1000"/>
      <c r="E53" s="1000"/>
      <c r="F53" s="1000"/>
      <c r="G53" s="239"/>
      <c r="H53" s="238"/>
    </row>
    <row r="54" spans="1:8" ht="17.850000000000001" customHeight="1">
      <c r="A54" s="998" t="s">
        <v>380</v>
      </c>
      <c r="B54" s="998"/>
      <c r="C54" s="998"/>
      <c r="D54" s="998"/>
      <c r="E54" s="284">
        <f>SUM(E55:E60)</f>
        <v>41</v>
      </c>
      <c r="F54" s="284" t="s">
        <v>357</v>
      </c>
      <c r="G54" s="240">
        <f>E54/25</f>
        <v>1.64</v>
      </c>
      <c r="H54" s="284" t="s">
        <v>435</v>
      </c>
    </row>
    <row r="55" spans="1:8" ht="17.850000000000001" customHeight="1">
      <c r="A55" s="279" t="s">
        <v>12</v>
      </c>
      <c r="B55" s="997" t="s">
        <v>14</v>
      </c>
      <c r="C55" s="997"/>
      <c r="D55" s="997"/>
      <c r="E55" s="284">
        <v>0</v>
      </c>
      <c r="F55" s="284" t="s">
        <v>357</v>
      </c>
      <c r="G55" s="208"/>
      <c r="H55" s="209"/>
    </row>
    <row r="56" spans="1:8" ht="17.850000000000001" customHeight="1">
      <c r="B56" s="997" t="s">
        <v>381</v>
      </c>
      <c r="C56" s="997"/>
      <c r="D56" s="997"/>
      <c r="E56" s="284">
        <v>30</v>
      </c>
      <c r="F56" s="284" t="s">
        <v>357</v>
      </c>
      <c r="G56" s="208"/>
      <c r="H56" s="209"/>
    </row>
    <row r="57" spans="1:8" ht="17.850000000000001" customHeight="1">
      <c r="B57" s="997" t="s">
        <v>382</v>
      </c>
      <c r="C57" s="997"/>
      <c r="D57" s="997"/>
      <c r="E57" s="284">
        <v>10</v>
      </c>
      <c r="F57" s="284" t="s">
        <v>357</v>
      </c>
      <c r="G57" s="208"/>
      <c r="H57" s="209"/>
    </row>
    <row r="58" spans="1:8" ht="17.850000000000001" customHeight="1">
      <c r="B58" s="997" t="s">
        <v>383</v>
      </c>
      <c r="C58" s="997"/>
      <c r="D58" s="997"/>
      <c r="E58" s="284">
        <v>0</v>
      </c>
      <c r="F58" s="284" t="s">
        <v>357</v>
      </c>
      <c r="G58" s="208"/>
      <c r="H58" s="209"/>
    </row>
    <row r="59" spans="1:8" ht="17.850000000000001" customHeight="1">
      <c r="B59" s="997" t="s">
        <v>384</v>
      </c>
      <c r="C59" s="997"/>
      <c r="D59" s="997"/>
      <c r="E59" s="284">
        <v>0</v>
      </c>
      <c r="F59" s="284" t="s">
        <v>357</v>
      </c>
      <c r="G59" s="208"/>
      <c r="H59" s="209"/>
    </row>
    <row r="60" spans="1:8" ht="17.850000000000001" customHeight="1">
      <c r="B60" s="997" t="s">
        <v>385</v>
      </c>
      <c r="C60" s="997"/>
      <c r="D60" s="997"/>
      <c r="E60" s="284">
        <v>1</v>
      </c>
      <c r="F60" s="284" t="s">
        <v>357</v>
      </c>
      <c r="G60" s="208"/>
      <c r="H60" s="209"/>
    </row>
    <row r="61" spans="1:8" ht="31.35" customHeight="1">
      <c r="A61" s="998" t="s">
        <v>386</v>
      </c>
      <c r="B61" s="998"/>
      <c r="C61" s="998"/>
      <c r="D61" s="998"/>
      <c r="E61" s="284">
        <v>0</v>
      </c>
      <c r="F61" s="284" t="s">
        <v>357</v>
      </c>
      <c r="G61" s="240">
        <v>0</v>
      </c>
      <c r="H61" s="284" t="s">
        <v>435</v>
      </c>
    </row>
    <row r="62" spans="1:8" ht="17.850000000000001" customHeight="1">
      <c r="A62" s="997" t="s">
        <v>387</v>
      </c>
      <c r="B62" s="997"/>
      <c r="C62" s="997"/>
      <c r="D62" s="997"/>
      <c r="E62" s="284">
        <f>G62*25</f>
        <v>34</v>
      </c>
      <c r="F62" s="284" t="s">
        <v>357</v>
      </c>
      <c r="G62" s="240">
        <f>D6-G61-G54</f>
        <v>1.36</v>
      </c>
      <c r="H62" s="284" t="s">
        <v>435</v>
      </c>
    </row>
    <row r="63" spans="1:8" ht="10.35" customHeight="1"/>
    <row r="66" spans="1:8">
      <c r="A66" s="279" t="s">
        <v>388</v>
      </c>
    </row>
    <row r="67" spans="1:8" ht="16.2">
      <c r="A67" s="999" t="s">
        <v>436</v>
      </c>
      <c r="B67" s="999"/>
      <c r="C67" s="999"/>
      <c r="D67" s="999"/>
      <c r="E67" s="999"/>
      <c r="F67" s="999"/>
      <c r="G67" s="999"/>
      <c r="H67" s="999"/>
    </row>
    <row r="68" spans="1:8">
      <c r="A68" s="279" t="s">
        <v>390</v>
      </c>
    </row>
    <row r="70" spans="1:8">
      <c r="A70" s="996" t="s">
        <v>3040</v>
      </c>
      <c r="B70" s="996"/>
      <c r="C70" s="996"/>
      <c r="D70" s="996"/>
      <c r="E70" s="996"/>
      <c r="F70" s="996"/>
      <c r="G70" s="996"/>
      <c r="H70" s="996"/>
    </row>
    <row r="71" spans="1:8">
      <c r="A71" s="996"/>
      <c r="B71" s="996"/>
      <c r="C71" s="996"/>
      <c r="D71" s="996"/>
      <c r="E71" s="996"/>
      <c r="F71" s="996"/>
      <c r="G71" s="996"/>
      <c r="H71" s="996"/>
    </row>
    <row r="72" spans="1:8">
      <c r="A72" s="996"/>
      <c r="B72" s="996"/>
      <c r="C72" s="996"/>
      <c r="D72" s="996"/>
      <c r="E72" s="996"/>
      <c r="F72" s="996"/>
      <c r="G72" s="996"/>
      <c r="H72" s="996"/>
    </row>
  </sheetData>
  <mergeCells count="66">
    <mergeCell ref="B60:D60"/>
    <mergeCell ref="A61:D61"/>
    <mergeCell ref="A62:D62"/>
    <mergeCell ref="A67:H67"/>
    <mergeCell ref="A70:H72"/>
    <mergeCell ref="B59:D59"/>
    <mergeCell ref="A46:B47"/>
    <mergeCell ref="C46:H46"/>
    <mergeCell ref="C47:H47"/>
    <mergeCell ref="A50:F50"/>
    <mergeCell ref="A51:F51"/>
    <mergeCell ref="A53:F53"/>
    <mergeCell ref="A54:D54"/>
    <mergeCell ref="B55:D55"/>
    <mergeCell ref="B56:D56"/>
    <mergeCell ref="B57:D57"/>
    <mergeCell ref="B58:D58"/>
    <mergeCell ref="A40:C40"/>
    <mergeCell ref="D40:H40"/>
    <mergeCell ref="A41:C41"/>
    <mergeCell ref="D41:H41"/>
    <mergeCell ref="A44:B45"/>
    <mergeCell ref="C44:H44"/>
    <mergeCell ref="C45:H45"/>
    <mergeCell ref="A35:F35"/>
    <mergeCell ref="A36:A39"/>
    <mergeCell ref="B36:H36"/>
    <mergeCell ref="B37:H37"/>
    <mergeCell ref="B38:H38"/>
    <mergeCell ref="B39:H39"/>
    <mergeCell ref="B32:F32"/>
    <mergeCell ref="A22:A23"/>
    <mergeCell ref="B22:F23"/>
    <mergeCell ref="G22:H22"/>
    <mergeCell ref="A24:H24"/>
    <mergeCell ref="B25:F25"/>
    <mergeCell ref="B26:F26"/>
    <mergeCell ref="A27:H27"/>
    <mergeCell ref="B28:F28"/>
    <mergeCell ref="B29:F29"/>
    <mergeCell ref="B30:F30"/>
    <mergeCell ref="A31:H31"/>
    <mergeCell ref="A21:D21"/>
    <mergeCell ref="A13:D13"/>
    <mergeCell ref="E13:H13"/>
    <mergeCell ref="A14:D14"/>
    <mergeCell ref="E14:H14"/>
    <mergeCell ref="A15:D15"/>
    <mergeCell ref="E15:H15"/>
    <mergeCell ref="A16:D16"/>
    <mergeCell ref="E16:H16"/>
    <mergeCell ref="A18:H18"/>
    <mergeCell ref="A19:B19"/>
    <mergeCell ref="C19:H19"/>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0"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zoomScaleSheetLayoutView="124" workbookViewId="0"/>
  </sheetViews>
  <sheetFormatPr defaultColWidth="8.88671875" defaultRowHeight="13.8"/>
  <cols>
    <col min="1" max="1" width="9.109375" style="279" customWidth="1"/>
    <col min="2" max="2" width="11.88671875" style="279" customWidth="1"/>
    <col min="3" max="3" width="5.88671875" style="279" customWidth="1"/>
    <col min="4" max="4" width="21.88671875" style="279" customWidth="1"/>
    <col min="5" max="5" width="9.109375" style="279" customWidth="1"/>
    <col min="6" max="6" width="16" style="279" customWidth="1"/>
    <col min="7" max="7" width="11.5546875" style="279" customWidth="1"/>
    <col min="8" max="8" width="8.109375" style="279" customWidth="1"/>
    <col min="9" max="9" width="2.88671875" style="279" customWidth="1"/>
    <col min="10" max="16384" width="8.88671875" style="279"/>
  </cols>
  <sheetData>
    <row r="1" spans="1:9" ht="10.35" customHeight="1"/>
    <row r="2" spans="1:9" s="277" customFormat="1">
      <c r="A2" s="1078" t="s">
        <v>326</v>
      </c>
      <c r="B2" s="1078"/>
      <c r="C2" s="1078"/>
      <c r="D2" s="1078"/>
      <c r="E2" s="1078"/>
      <c r="F2" s="1078"/>
      <c r="G2" s="1078"/>
      <c r="H2" s="1078"/>
      <c r="I2" s="1078"/>
    </row>
    <row r="3" spans="1:9" ht="10.35" customHeight="1"/>
    <row r="4" spans="1:9" ht="15" customHeight="1">
      <c r="A4" s="277" t="s">
        <v>327</v>
      </c>
    </row>
    <row r="5" spans="1:9" ht="17.850000000000001" customHeight="1">
      <c r="A5" s="1017" t="s">
        <v>112</v>
      </c>
      <c r="B5" s="1017"/>
      <c r="C5" s="1017"/>
      <c r="D5" s="1017"/>
      <c r="E5" s="1017"/>
      <c r="F5" s="1017"/>
      <c r="G5" s="1017"/>
      <c r="H5" s="1017"/>
    </row>
    <row r="6" spans="1:9" ht="17.399999999999999" customHeight="1">
      <c r="A6" s="1006" t="s">
        <v>10</v>
      </c>
      <c r="B6" s="1040"/>
      <c r="C6" s="1040"/>
      <c r="D6" s="1040">
        <v>5</v>
      </c>
      <c r="E6" s="1040"/>
      <c r="F6" s="1040"/>
      <c r="G6" s="1040"/>
      <c r="H6" s="1041"/>
    </row>
    <row r="7" spans="1:9" ht="17.399999999999999" customHeight="1">
      <c r="A7" s="1006" t="s">
        <v>9</v>
      </c>
      <c r="B7" s="1040"/>
      <c r="C7" s="1040"/>
      <c r="D7" s="1005" t="s">
        <v>1665</v>
      </c>
      <c r="E7" s="1005"/>
      <c r="F7" s="1005"/>
      <c r="G7" s="1005"/>
      <c r="H7" s="1044"/>
    </row>
    <row r="8" spans="1:9" ht="17.399999999999999" customHeight="1">
      <c r="A8" s="1006" t="s">
        <v>13</v>
      </c>
      <c r="B8" s="1040"/>
      <c r="C8" s="1040"/>
      <c r="D8" s="1002" t="s">
        <v>2864</v>
      </c>
      <c r="E8" s="1002"/>
      <c r="F8" s="1002"/>
      <c r="G8" s="1002"/>
      <c r="H8" s="1003"/>
    </row>
    <row r="9" spans="1:9" ht="17.399999999999999" customHeight="1">
      <c r="A9" s="1006" t="s">
        <v>330</v>
      </c>
      <c r="B9" s="1040"/>
      <c r="C9" s="1040"/>
      <c r="D9" s="1005" t="s">
        <v>2865</v>
      </c>
      <c r="E9" s="1005"/>
      <c r="F9" s="1005"/>
      <c r="G9" s="1005"/>
      <c r="H9" s="1044"/>
    </row>
    <row r="10" spans="1:9" ht="10.35" customHeight="1"/>
    <row r="11" spans="1:9" ht="15" customHeight="1">
      <c r="A11" s="1111" t="s">
        <v>138</v>
      </c>
      <c r="B11" s="1111"/>
      <c r="C11" s="1111"/>
      <c r="D11" s="1111"/>
      <c r="E11" s="1111"/>
      <c r="F11" s="1111"/>
      <c r="G11" s="1111"/>
      <c r="H11" s="1111"/>
    </row>
    <row r="12" spans="1:9" ht="17.850000000000001" customHeight="1">
      <c r="A12" s="730" t="s">
        <v>2924</v>
      </c>
      <c r="B12" s="730"/>
      <c r="C12" s="730"/>
      <c r="D12" s="730"/>
      <c r="E12" s="730"/>
      <c r="F12" s="730"/>
      <c r="G12" s="730"/>
      <c r="H12" s="730"/>
    </row>
    <row r="13" spans="1:9" ht="17.850000000000001" customHeight="1">
      <c r="A13" s="1006" t="s">
        <v>277</v>
      </c>
      <c r="B13" s="1040"/>
      <c r="C13" s="1040"/>
      <c r="D13" s="1040"/>
      <c r="E13" s="1040" t="s">
        <v>139</v>
      </c>
      <c r="F13" s="1040"/>
      <c r="G13" s="1040"/>
      <c r="H13" s="1041"/>
    </row>
    <row r="14" spans="1:9" ht="17.850000000000001" customHeight="1">
      <c r="A14" s="1006" t="s">
        <v>332</v>
      </c>
      <c r="B14" s="1040"/>
      <c r="C14" s="1040"/>
      <c r="D14" s="1040"/>
      <c r="E14" s="1040" t="s">
        <v>333</v>
      </c>
      <c r="F14" s="1040"/>
      <c r="G14" s="1040"/>
      <c r="H14" s="1041"/>
    </row>
    <row r="15" spans="1:9" ht="17.850000000000001" customHeight="1">
      <c r="A15" s="1006" t="s">
        <v>334</v>
      </c>
      <c r="B15" s="1040"/>
      <c r="C15" s="1040"/>
      <c r="D15" s="1040"/>
      <c r="E15" s="1042" t="s">
        <v>2413</v>
      </c>
      <c r="F15" s="1042"/>
      <c r="G15" s="1042"/>
      <c r="H15" s="1043"/>
    </row>
    <row r="16" spans="1:9" ht="17.850000000000001" customHeight="1">
      <c r="A16" s="1006" t="s">
        <v>282</v>
      </c>
      <c r="B16" s="1040"/>
      <c r="C16" s="1040"/>
      <c r="D16" s="1040"/>
      <c r="E16" s="1040" t="s">
        <v>283</v>
      </c>
      <c r="F16" s="1040"/>
      <c r="G16" s="1040"/>
      <c r="H16" s="1041"/>
    </row>
    <row r="17" spans="1:9" ht="10.35" customHeight="1"/>
    <row r="18" spans="1:9" ht="15" customHeight="1">
      <c r="A18" s="1111" t="s">
        <v>336</v>
      </c>
      <c r="B18" s="1111"/>
      <c r="C18" s="1111"/>
      <c r="D18" s="1111"/>
      <c r="E18" s="1111"/>
      <c r="F18" s="1111"/>
      <c r="G18" s="1111"/>
      <c r="H18" s="1111"/>
    </row>
    <row r="19" spans="1:9" ht="31.35" customHeight="1">
      <c r="A19" s="998" t="s">
        <v>337</v>
      </c>
      <c r="B19" s="998"/>
      <c r="C19" s="1027" t="s">
        <v>2812</v>
      </c>
      <c r="D19" s="1027"/>
      <c r="E19" s="1027"/>
      <c r="F19" s="1027"/>
      <c r="G19" s="1027"/>
      <c r="H19" s="1019"/>
    </row>
    <row r="20" spans="1:9" ht="10.35" customHeight="1"/>
    <row r="21" spans="1:9" ht="15" customHeight="1">
      <c r="A21" s="1112" t="s">
        <v>339</v>
      </c>
      <c r="B21" s="1112"/>
      <c r="C21" s="1112"/>
      <c r="D21" s="1112"/>
    </row>
    <row r="22" spans="1:9">
      <c r="A22" s="1024" t="s">
        <v>141</v>
      </c>
      <c r="B22" s="1025" t="s">
        <v>142</v>
      </c>
      <c r="C22" s="1025"/>
      <c r="D22" s="1025"/>
      <c r="E22" s="1025"/>
      <c r="F22" s="1025"/>
      <c r="G22" s="1025" t="s">
        <v>340</v>
      </c>
      <c r="H22" s="1026"/>
    </row>
    <row r="23" spans="1:9" ht="36" customHeight="1">
      <c r="A23" s="1024"/>
      <c r="B23" s="1025"/>
      <c r="C23" s="1025"/>
      <c r="D23" s="1025"/>
      <c r="E23" s="1025"/>
      <c r="F23" s="1025"/>
      <c r="G23" s="286" t="s">
        <v>341</v>
      </c>
      <c r="H23" s="287" t="s">
        <v>145</v>
      </c>
    </row>
    <row r="24" spans="1:9" ht="17.850000000000001" customHeight="1">
      <c r="A24" s="1024" t="s">
        <v>146</v>
      </c>
      <c r="B24" s="1025"/>
      <c r="C24" s="1025"/>
      <c r="D24" s="1025"/>
      <c r="E24" s="1025"/>
      <c r="F24" s="1025"/>
      <c r="G24" s="1025"/>
      <c r="H24" s="1026"/>
    </row>
    <row r="25" spans="1:9" ht="45" customHeight="1">
      <c r="A25" s="285" t="s">
        <v>2960</v>
      </c>
      <c r="B25" s="1019" t="s">
        <v>2883</v>
      </c>
      <c r="C25" s="998"/>
      <c r="D25" s="998"/>
      <c r="E25" s="998"/>
      <c r="F25" s="1053"/>
      <c r="G25" s="286" t="s">
        <v>2867</v>
      </c>
      <c r="H25" s="241" t="s">
        <v>150</v>
      </c>
    </row>
    <row r="26" spans="1:9" ht="17.850000000000001" customHeight="1">
      <c r="A26" s="1024" t="s">
        <v>255</v>
      </c>
      <c r="B26" s="1025"/>
      <c r="C26" s="1025"/>
      <c r="D26" s="1025"/>
      <c r="E26" s="1025"/>
      <c r="F26" s="1025"/>
      <c r="G26" s="1025"/>
      <c r="H26" s="1026"/>
      <c r="I26" s="205"/>
    </row>
    <row r="27" spans="1:9" ht="44.4" customHeight="1">
      <c r="A27" s="285" t="s">
        <v>2961</v>
      </c>
      <c r="B27" s="1019" t="s">
        <v>2868</v>
      </c>
      <c r="C27" s="998"/>
      <c r="D27" s="998"/>
      <c r="E27" s="998"/>
      <c r="F27" s="1053"/>
      <c r="G27" s="285" t="s">
        <v>2869</v>
      </c>
      <c r="H27" s="241" t="s">
        <v>150</v>
      </c>
      <c r="I27" s="205"/>
    </row>
    <row r="28" spans="1:9" ht="48" customHeight="1">
      <c r="A28" s="338" t="s">
        <v>2962</v>
      </c>
      <c r="B28" s="1019" t="s">
        <v>2870</v>
      </c>
      <c r="C28" s="998"/>
      <c r="D28" s="998"/>
      <c r="E28" s="998"/>
      <c r="F28" s="1053"/>
      <c r="G28" s="285" t="s">
        <v>221</v>
      </c>
      <c r="H28" s="241" t="s">
        <v>150</v>
      </c>
      <c r="I28" s="205"/>
    </row>
    <row r="29" spans="1:9" ht="54" customHeight="1">
      <c r="A29" s="338" t="s">
        <v>2963</v>
      </c>
      <c r="B29" s="792" t="s">
        <v>2884</v>
      </c>
      <c r="C29" s="790"/>
      <c r="D29" s="790"/>
      <c r="E29" s="790"/>
      <c r="F29" s="956"/>
      <c r="G29" s="285" t="s">
        <v>224</v>
      </c>
      <c r="H29" s="241" t="s">
        <v>154</v>
      </c>
      <c r="I29" s="205"/>
    </row>
    <row r="30" spans="1:9" ht="17.850000000000001" customHeight="1">
      <c r="A30" s="1024" t="s">
        <v>352</v>
      </c>
      <c r="B30" s="1025"/>
      <c r="C30" s="1025"/>
      <c r="D30" s="1025"/>
      <c r="E30" s="1025"/>
      <c r="F30" s="1025"/>
      <c r="G30" s="1025"/>
      <c r="H30" s="1026"/>
      <c r="I30" s="205"/>
    </row>
    <row r="31" spans="1:9" ht="54.6" customHeight="1">
      <c r="A31" s="286" t="s">
        <v>2964</v>
      </c>
      <c r="B31" s="792" t="s">
        <v>2885</v>
      </c>
      <c r="C31" s="790"/>
      <c r="D31" s="790"/>
      <c r="E31" s="790"/>
      <c r="F31" s="956"/>
      <c r="G31" s="255" t="s">
        <v>233</v>
      </c>
      <c r="H31" s="241" t="s">
        <v>150</v>
      </c>
      <c r="I31" s="205"/>
    </row>
    <row r="32" spans="1:9" ht="10.35" customHeight="1">
      <c r="I32" s="205"/>
    </row>
    <row r="33" spans="1:9" ht="15" customHeight="1">
      <c r="A33" s="277" t="s">
        <v>355</v>
      </c>
      <c r="I33" s="205"/>
    </row>
    <row r="34" spans="1:9" s="277" customFormat="1" ht="17.850000000000001" customHeight="1">
      <c r="A34" s="1031" t="s">
        <v>2873</v>
      </c>
      <c r="B34" s="1031"/>
      <c r="C34" s="1031"/>
      <c r="D34" s="1031"/>
      <c r="E34" s="1031"/>
      <c r="F34" s="1031"/>
      <c r="G34" s="242" t="s">
        <v>37</v>
      </c>
      <c r="H34" s="283" t="s">
        <v>357</v>
      </c>
      <c r="I34" s="291"/>
    </row>
    <row r="35" spans="1:9" ht="93.75" customHeight="1">
      <c r="A35" s="288" t="s">
        <v>358</v>
      </c>
      <c r="B35" s="1019" t="s">
        <v>2874</v>
      </c>
      <c r="C35" s="998"/>
      <c r="D35" s="998"/>
      <c r="E35" s="998"/>
      <c r="F35" s="998"/>
      <c r="G35" s="998"/>
      <c r="H35" s="998"/>
      <c r="I35" s="205"/>
    </row>
    <row r="36" spans="1:9" ht="21.9" customHeight="1">
      <c r="A36" s="1001" t="s">
        <v>366</v>
      </c>
      <c r="B36" s="1002"/>
      <c r="C36" s="1002"/>
      <c r="D36" s="1002" t="s">
        <v>2965</v>
      </c>
      <c r="E36" s="1002"/>
      <c r="F36" s="1002"/>
      <c r="G36" s="1002"/>
      <c r="H36" s="1003"/>
      <c r="I36" s="205"/>
    </row>
    <row r="37" spans="1:9" ht="36" customHeight="1">
      <c r="A37" s="1004" t="s">
        <v>367</v>
      </c>
      <c r="B37" s="1005"/>
      <c r="C37" s="1005"/>
      <c r="D37" s="1019" t="s">
        <v>2875</v>
      </c>
      <c r="E37" s="998"/>
      <c r="F37" s="998"/>
      <c r="G37" s="998"/>
      <c r="H37" s="998"/>
      <c r="I37" s="219"/>
    </row>
    <row r="38" spans="1:9" ht="10.35" customHeight="1">
      <c r="I38" s="205"/>
    </row>
    <row r="39" spans="1:9" ht="15" customHeight="1">
      <c r="A39" s="277" t="s">
        <v>369</v>
      </c>
      <c r="I39" s="205"/>
    </row>
    <row r="40" spans="1:9" ht="27" customHeight="1">
      <c r="A40" s="1013" t="s">
        <v>370</v>
      </c>
      <c r="B40" s="1014"/>
      <c r="C40" s="1019" t="s">
        <v>2859</v>
      </c>
      <c r="D40" s="998"/>
      <c r="E40" s="998"/>
      <c r="F40" s="998"/>
      <c r="G40" s="998"/>
      <c r="H40" s="998"/>
      <c r="I40" s="205"/>
    </row>
    <row r="41" spans="1:9" ht="36.75" customHeight="1">
      <c r="A41" s="1017"/>
      <c r="B41" s="1018"/>
      <c r="C41" s="1019" t="s">
        <v>2860</v>
      </c>
      <c r="D41" s="998"/>
      <c r="E41" s="998"/>
      <c r="F41" s="998"/>
      <c r="G41" s="998"/>
      <c r="H41" s="998"/>
      <c r="I41" s="205"/>
    </row>
    <row r="42" spans="1:9" ht="27" customHeight="1">
      <c r="A42" s="997" t="s">
        <v>373</v>
      </c>
      <c r="B42" s="1006"/>
      <c r="C42" s="1019" t="s">
        <v>2876</v>
      </c>
      <c r="D42" s="998"/>
      <c r="E42" s="998"/>
      <c r="F42" s="998"/>
      <c r="G42" s="998"/>
      <c r="H42" s="998"/>
      <c r="I42" s="205"/>
    </row>
    <row r="43" spans="1:9" ht="10.35" customHeight="1"/>
    <row r="44" spans="1:9" ht="15" customHeight="1">
      <c r="A44" s="277" t="s">
        <v>375</v>
      </c>
      <c r="B44" s="277"/>
      <c r="C44" s="277"/>
      <c r="D44" s="277"/>
      <c r="E44" s="277"/>
      <c r="F44" s="277"/>
    </row>
    <row r="45" spans="1:9" ht="16.2">
      <c r="A45" s="997" t="s">
        <v>376</v>
      </c>
      <c r="B45" s="997"/>
      <c r="C45" s="997"/>
      <c r="D45" s="997"/>
      <c r="E45" s="997"/>
      <c r="F45" s="997"/>
      <c r="G45" s="237">
        <v>4.5</v>
      </c>
      <c r="H45" s="284" t="s">
        <v>435</v>
      </c>
    </row>
    <row r="46" spans="1:9" ht="16.2">
      <c r="A46" s="997" t="s">
        <v>378</v>
      </c>
      <c r="B46" s="997"/>
      <c r="C46" s="997"/>
      <c r="D46" s="997"/>
      <c r="E46" s="997"/>
      <c r="F46" s="997"/>
      <c r="G46" s="237">
        <v>0.5</v>
      </c>
      <c r="H46" s="284" t="s">
        <v>435</v>
      </c>
    </row>
    <row r="47" spans="1:9">
      <c r="A47" s="282"/>
      <c r="B47" s="282"/>
      <c r="C47" s="282"/>
      <c r="D47" s="282"/>
      <c r="E47" s="282"/>
      <c r="F47" s="282"/>
      <c r="G47" s="238"/>
      <c r="H47" s="284"/>
    </row>
    <row r="48" spans="1:9">
      <c r="A48" s="1000" t="s">
        <v>379</v>
      </c>
      <c r="B48" s="1000"/>
      <c r="C48" s="1000"/>
      <c r="D48" s="1000"/>
      <c r="E48" s="1000"/>
      <c r="F48" s="1000"/>
      <c r="G48" s="239"/>
      <c r="H48" s="238"/>
    </row>
    <row r="49" spans="1:9" ht="17.850000000000001" customHeight="1">
      <c r="A49" s="998" t="s">
        <v>380</v>
      </c>
      <c r="B49" s="998"/>
      <c r="C49" s="998"/>
      <c r="D49" s="998"/>
      <c r="E49" s="284">
        <f>SUM(E50:E55)</f>
        <v>65</v>
      </c>
      <c r="F49" s="284" t="s">
        <v>357</v>
      </c>
      <c r="G49" s="240">
        <f>E49/25</f>
        <v>2.6</v>
      </c>
      <c r="H49" s="284" t="s">
        <v>435</v>
      </c>
    </row>
    <row r="50" spans="1:9" ht="17.850000000000001" customHeight="1">
      <c r="A50" s="279" t="s">
        <v>12</v>
      </c>
      <c r="B50" s="997" t="s">
        <v>14</v>
      </c>
      <c r="C50" s="997"/>
      <c r="D50" s="997"/>
      <c r="E50" s="284">
        <v>0</v>
      </c>
      <c r="F50" s="284" t="s">
        <v>357</v>
      </c>
      <c r="G50" s="208"/>
      <c r="H50" s="209"/>
    </row>
    <row r="51" spans="1:9" ht="17.850000000000001" customHeight="1">
      <c r="B51" s="997" t="s">
        <v>381</v>
      </c>
      <c r="C51" s="997"/>
      <c r="D51" s="997"/>
      <c r="E51" s="284">
        <v>0</v>
      </c>
      <c r="F51" s="284" t="s">
        <v>357</v>
      </c>
      <c r="G51" s="208"/>
      <c r="H51" s="209"/>
    </row>
    <row r="52" spans="1:9" ht="17.850000000000001" customHeight="1">
      <c r="B52" s="997" t="s">
        <v>382</v>
      </c>
      <c r="C52" s="997"/>
      <c r="D52" s="997"/>
      <c r="E52" s="284">
        <v>15</v>
      </c>
      <c r="F52" s="284" t="s">
        <v>357</v>
      </c>
      <c r="G52" s="208"/>
      <c r="H52" s="209"/>
    </row>
    <row r="53" spans="1:9" ht="17.850000000000001" customHeight="1">
      <c r="B53" s="997" t="s">
        <v>383</v>
      </c>
      <c r="C53" s="997"/>
      <c r="D53" s="997"/>
      <c r="E53" s="284">
        <v>50</v>
      </c>
      <c r="F53" s="284" t="s">
        <v>357</v>
      </c>
      <c r="G53" s="208"/>
      <c r="H53" s="209"/>
    </row>
    <row r="54" spans="1:9" ht="17.850000000000001" customHeight="1">
      <c r="B54" s="997" t="s">
        <v>384</v>
      </c>
      <c r="C54" s="997"/>
      <c r="D54" s="997"/>
      <c r="E54" s="284">
        <v>0</v>
      </c>
      <c r="F54" s="284" t="s">
        <v>357</v>
      </c>
      <c r="G54" s="208"/>
      <c r="H54" s="209"/>
    </row>
    <row r="55" spans="1:9" ht="17.850000000000001" customHeight="1">
      <c r="B55" s="997" t="s">
        <v>385</v>
      </c>
      <c r="C55" s="997"/>
      <c r="D55" s="997"/>
      <c r="E55" s="284">
        <v>0</v>
      </c>
      <c r="F55" s="284" t="s">
        <v>357</v>
      </c>
      <c r="G55" s="208"/>
      <c r="H55" s="209"/>
    </row>
    <row r="56" spans="1:9" ht="31.35" customHeight="1">
      <c r="A56" s="998" t="s">
        <v>386</v>
      </c>
      <c r="B56" s="998"/>
      <c r="C56" s="998"/>
      <c r="D56" s="998"/>
      <c r="E56" s="284">
        <v>0</v>
      </c>
      <c r="F56" s="284" t="s">
        <v>357</v>
      </c>
      <c r="G56" s="240">
        <v>0</v>
      </c>
      <c r="H56" s="284" t="s">
        <v>435</v>
      </c>
    </row>
    <row r="57" spans="1:9" ht="17.850000000000001" customHeight="1">
      <c r="A57" s="997" t="s">
        <v>387</v>
      </c>
      <c r="B57" s="997"/>
      <c r="C57" s="997"/>
      <c r="D57" s="997"/>
      <c r="E57" s="284">
        <f>G57*25</f>
        <v>60</v>
      </c>
      <c r="F57" s="284" t="s">
        <v>357</v>
      </c>
      <c r="G57" s="240">
        <f>D6-G56-G49</f>
        <v>2.4</v>
      </c>
      <c r="H57" s="284" t="s">
        <v>435</v>
      </c>
    </row>
    <row r="58" spans="1:9" ht="10.35" customHeight="1"/>
    <row r="61" spans="1:9">
      <c r="A61" s="279" t="s">
        <v>388</v>
      </c>
    </row>
    <row r="62" spans="1:9" ht="16.2">
      <c r="A62" s="999" t="s">
        <v>436</v>
      </c>
      <c r="B62" s="999"/>
      <c r="C62" s="999"/>
      <c r="D62" s="999"/>
      <c r="E62" s="999"/>
      <c r="F62" s="999"/>
      <c r="G62" s="999"/>
      <c r="H62" s="999"/>
      <c r="I62" s="999"/>
    </row>
    <row r="63" spans="1:9">
      <c r="A63" s="279" t="s">
        <v>390</v>
      </c>
    </row>
    <row r="65" spans="1:9">
      <c r="A65" s="996" t="s">
        <v>391</v>
      </c>
      <c r="B65" s="996"/>
      <c r="C65" s="996"/>
      <c r="D65" s="996"/>
      <c r="E65" s="996"/>
      <c r="F65" s="996"/>
      <c r="G65" s="996"/>
      <c r="H65" s="996"/>
      <c r="I65" s="996"/>
    </row>
    <row r="66" spans="1:9">
      <c r="A66" s="996"/>
      <c r="B66" s="996"/>
      <c r="C66" s="996"/>
      <c r="D66" s="996"/>
      <c r="E66" s="996"/>
      <c r="F66" s="996"/>
      <c r="G66" s="996"/>
      <c r="H66" s="996"/>
      <c r="I66" s="996"/>
    </row>
    <row r="67" spans="1:9">
      <c r="A67" s="996"/>
      <c r="B67" s="996"/>
      <c r="C67" s="996"/>
      <c r="D67" s="996"/>
      <c r="E67" s="996"/>
      <c r="F67" s="996"/>
      <c r="G67" s="996"/>
      <c r="H67" s="996"/>
      <c r="I67" s="996"/>
    </row>
  </sheetData>
  <mergeCells count="60">
    <mergeCell ref="A56:D56"/>
    <mergeCell ref="A57:D57"/>
    <mergeCell ref="A62:I62"/>
    <mergeCell ref="A65:I67"/>
    <mergeCell ref="B50:D50"/>
    <mergeCell ref="B51:D51"/>
    <mergeCell ref="B52:D52"/>
    <mergeCell ref="B53:D53"/>
    <mergeCell ref="B54:D54"/>
    <mergeCell ref="B55:D55"/>
    <mergeCell ref="A49:D49"/>
    <mergeCell ref="B35:H35"/>
    <mergeCell ref="A36:C36"/>
    <mergeCell ref="D36:H36"/>
    <mergeCell ref="A37:C37"/>
    <mergeCell ref="D37:H37"/>
    <mergeCell ref="A40:B41"/>
    <mergeCell ref="C40:H40"/>
    <mergeCell ref="C41:H41"/>
    <mergeCell ref="A42:B42"/>
    <mergeCell ref="C42:H42"/>
    <mergeCell ref="A45:F45"/>
    <mergeCell ref="A46:F46"/>
    <mergeCell ref="A48:F48"/>
    <mergeCell ref="A34:F34"/>
    <mergeCell ref="A22:A23"/>
    <mergeCell ref="B22:F23"/>
    <mergeCell ref="G22:H22"/>
    <mergeCell ref="A24:H24"/>
    <mergeCell ref="B25:F25"/>
    <mergeCell ref="A26:H26"/>
    <mergeCell ref="B27:F27"/>
    <mergeCell ref="B28:F28"/>
    <mergeCell ref="B29:F29"/>
    <mergeCell ref="A30:H30"/>
    <mergeCell ref="B31:F31"/>
    <mergeCell ref="A21:D21"/>
    <mergeCell ref="A13:D13"/>
    <mergeCell ref="E13:H13"/>
    <mergeCell ref="A14:D14"/>
    <mergeCell ref="E14:H14"/>
    <mergeCell ref="A15:D15"/>
    <mergeCell ref="E15:H15"/>
    <mergeCell ref="A16:D16"/>
    <mergeCell ref="E16:H16"/>
    <mergeCell ref="A18:H18"/>
    <mergeCell ref="A19:B19"/>
    <mergeCell ref="C19:H19"/>
    <mergeCell ref="A12:H12"/>
    <mergeCell ref="A2:I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2"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zoomScaleNormal="100" zoomScaleSheetLayoutView="120"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119</v>
      </c>
      <c r="B5" s="732"/>
      <c r="C5" s="732"/>
      <c r="D5" s="732"/>
      <c r="E5" s="732"/>
      <c r="F5" s="732"/>
      <c r="G5" s="732"/>
      <c r="H5" s="732"/>
    </row>
    <row r="6" spans="1:8" ht="17.399999999999999" customHeight="1">
      <c r="A6" s="780" t="s">
        <v>10</v>
      </c>
      <c r="B6" s="781"/>
      <c r="C6" s="781"/>
      <c r="D6" s="781">
        <v>2</v>
      </c>
      <c r="E6" s="781"/>
      <c r="F6" s="781"/>
      <c r="G6" s="781"/>
      <c r="H6" s="782"/>
    </row>
    <row r="7" spans="1:8" ht="17.399999999999999" customHeight="1">
      <c r="A7" s="780" t="s">
        <v>9</v>
      </c>
      <c r="B7" s="781"/>
      <c r="C7" s="781"/>
      <c r="D7" s="783" t="s">
        <v>1665</v>
      </c>
      <c r="E7" s="783"/>
      <c r="F7" s="783"/>
      <c r="G7" s="783"/>
      <c r="H7" s="784"/>
    </row>
    <row r="8" spans="1:8" ht="17.399999999999999" customHeight="1">
      <c r="A8" s="780" t="s">
        <v>13</v>
      </c>
      <c r="B8" s="781"/>
      <c r="C8" s="781"/>
      <c r="D8" s="785" t="s">
        <v>329</v>
      </c>
      <c r="E8" s="785"/>
      <c r="F8" s="785"/>
      <c r="G8" s="785"/>
      <c r="H8" s="786"/>
    </row>
    <row r="9" spans="1:8" ht="17.399999999999999" customHeight="1">
      <c r="A9" s="780" t="s">
        <v>330</v>
      </c>
      <c r="B9" s="781"/>
      <c r="C9" s="781"/>
      <c r="D9" s="785" t="s">
        <v>2560</v>
      </c>
      <c r="E9" s="785"/>
      <c r="F9" s="785"/>
      <c r="G9" s="785"/>
      <c r="H9" s="786"/>
    </row>
    <row r="10" spans="1:8" ht="10.35" customHeight="1">
      <c r="A10" s="541"/>
      <c r="B10" s="541"/>
      <c r="C10" s="541"/>
      <c r="D10" s="541"/>
      <c r="E10" s="541"/>
      <c r="F10" s="541"/>
      <c r="G10" s="541"/>
      <c r="H10" s="541"/>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2380</v>
      </c>
      <c r="F15" s="788"/>
      <c r="G15" s="788"/>
      <c r="H15" s="789"/>
    </row>
    <row r="16" spans="1:8" ht="17.850000000000001" customHeight="1">
      <c r="A16" s="780" t="s">
        <v>282</v>
      </c>
      <c r="B16" s="781"/>
      <c r="C16" s="781"/>
      <c r="D16" s="781"/>
      <c r="E16" s="781" t="s">
        <v>283</v>
      </c>
      <c r="F16" s="781"/>
      <c r="G16" s="781"/>
      <c r="H16" s="782"/>
    </row>
    <row r="17" spans="1:8" ht="10.35" customHeight="1">
      <c r="A17" s="541"/>
      <c r="B17" s="541"/>
      <c r="C17" s="541"/>
      <c r="D17" s="541"/>
      <c r="E17" s="541"/>
      <c r="F17" s="541"/>
      <c r="G17" s="541"/>
      <c r="H17" s="541"/>
    </row>
    <row r="18" spans="1:8" ht="15" customHeight="1">
      <c r="A18" s="787" t="s">
        <v>336</v>
      </c>
      <c r="B18" s="787"/>
      <c r="C18" s="787"/>
      <c r="D18" s="787"/>
      <c r="E18" s="787"/>
      <c r="F18" s="787"/>
      <c r="G18" s="787"/>
      <c r="H18" s="787"/>
    </row>
    <row r="19" spans="1:8" ht="40.5" customHeight="1">
      <c r="A19" s="790" t="s">
        <v>337</v>
      </c>
      <c r="B19" s="790"/>
      <c r="C19" s="791" t="s">
        <v>338</v>
      </c>
      <c r="D19" s="791"/>
      <c r="E19" s="791"/>
      <c r="F19" s="791"/>
      <c r="G19" s="791"/>
      <c r="H19" s="792"/>
    </row>
    <row r="20" spans="1:8" ht="10.35" customHeight="1">
      <c r="A20" s="541"/>
      <c r="B20" s="541"/>
      <c r="C20" s="541"/>
      <c r="D20" s="541"/>
      <c r="E20" s="541"/>
      <c r="F20" s="541"/>
      <c r="G20" s="541"/>
      <c r="H20" s="541"/>
    </row>
    <row r="21" spans="1:8" ht="15" customHeight="1">
      <c r="A21" s="793" t="s">
        <v>339</v>
      </c>
      <c r="B21" s="793"/>
      <c r="C21" s="793"/>
      <c r="D21" s="793"/>
      <c r="E21" s="541"/>
      <c r="F21" s="541"/>
      <c r="G21" s="541"/>
      <c r="H21" s="541"/>
    </row>
    <row r="22" spans="1:8">
      <c r="A22" s="751" t="s">
        <v>141</v>
      </c>
      <c r="B22" s="794" t="s">
        <v>142</v>
      </c>
      <c r="C22" s="794"/>
      <c r="D22" s="794"/>
      <c r="E22" s="794"/>
      <c r="F22" s="794"/>
      <c r="G22" s="794" t="s">
        <v>340</v>
      </c>
      <c r="H22" s="752"/>
    </row>
    <row r="23" spans="1:8" ht="34.5" customHeight="1">
      <c r="A23" s="751"/>
      <c r="B23" s="794"/>
      <c r="C23" s="794"/>
      <c r="D23" s="794"/>
      <c r="E23" s="794"/>
      <c r="F23" s="794"/>
      <c r="G23" s="528" t="s">
        <v>341</v>
      </c>
      <c r="H23" s="525" t="s">
        <v>145</v>
      </c>
    </row>
    <row r="24" spans="1:8" ht="17.850000000000001" customHeight="1">
      <c r="A24" s="751" t="s">
        <v>146</v>
      </c>
      <c r="B24" s="794"/>
      <c r="C24" s="794"/>
      <c r="D24" s="794"/>
      <c r="E24" s="794"/>
      <c r="F24" s="794"/>
      <c r="G24" s="794"/>
      <c r="H24" s="752"/>
    </row>
    <row r="25" spans="1:8" ht="39" customHeight="1">
      <c r="A25" s="524" t="s">
        <v>2561</v>
      </c>
      <c r="B25" s="791" t="s">
        <v>2562</v>
      </c>
      <c r="C25" s="791"/>
      <c r="D25" s="791"/>
      <c r="E25" s="791"/>
      <c r="F25" s="791"/>
      <c r="G25" s="528" t="s">
        <v>174</v>
      </c>
      <c r="H25" s="250" t="s">
        <v>524</v>
      </c>
    </row>
    <row r="26" spans="1:8" ht="17.850000000000001" customHeight="1">
      <c r="A26" s="751" t="s">
        <v>255</v>
      </c>
      <c r="B26" s="794"/>
      <c r="C26" s="794"/>
      <c r="D26" s="794"/>
      <c r="E26" s="794"/>
      <c r="F26" s="794"/>
      <c r="G26" s="794"/>
      <c r="H26" s="752"/>
    </row>
    <row r="27" spans="1:8" ht="28.5" customHeight="1">
      <c r="A27" s="524" t="s">
        <v>2563</v>
      </c>
      <c r="B27" s="791" t="s">
        <v>2564</v>
      </c>
      <c r="C27" s="791"/>
      <c r="D27" s="791"/>
      <c r="E27" s="791"/>
      <c r="F27" s="791"/>
      <c r="G27" s="528" t="s">
        <v>200</v>
      </c>
      <c r="H27" s="250" t="s">
        <v>524</v>
      </c>
    </row>
    <row r="28" spans="1:8" ht="57" customHeight="1">
      <c r="A28" s="524" t="s">
        <v>2565</v>
      </c>
      <c r="B28" s="791" t="s">
        <v>2566</v>
      </c>
      <c r="C28" s="791"/>
      <c r="D28" s="791"/>
      <c r="E28" s="791"/>
      <c r="F28" s="791"/>
      <c r="G28" s="528" t="s">
        <v>213</v>
      </c>
      <c r="H28" s="250" t="s">
        <v>524</v>
      </c>
    </row>
    <row r="29" spans="1:8" ht="17.850000000000001" customHeight="1">
      <c r="A29" s="751" t="s">
        <v>352</v>
      </c>
      <c r="B29" s="794"/>
      <c r="C29" s="794"/>
      <c r="D29" s="794"/>
      <c r="E29" s="794"/>
      <c r="F29" s="794"/>
      <c r="G29" s="794"/>
      <c r="H29" s="752"/>
    </row>
    <row r="30" spans="1:8" ht="39" customHeight="1">
      <c r="A30" s="524" t="s">
        <v>2567</v>
      </c>
      <c r="B30" s="791" t="s">
        <v>2568</v>
      </c>
      <c r="C30" s="791"/>
      <c r="D30" s="791"/>
      <c r="E30" s="791"/>
      <c r="F30" s="791"/>
      <c r="G30" s="528" t="s">
        <v>242</v>
      </c>
      <c r="H30" s="250" t="s">
        <v>524</v>
      </c>
    </row>
    <row r="31" spans="1:8" ht="10.35" customHeight="1">
      <c r="A31" s="541"/>
      <c r="B31" s="541"/>
      <c r="C31" s="541"/>
      <c r="D31" s="541"/>
      <c r="E31" s="541"/>
      <c r="F31" s="541"/>
      <c r="G31" s="541"/>
      <c r="H31" s="541"/>
    </row>
    <row r="32" spans="1:8" ht="15" customHeight="1">
      <c r="A32" s="540" t="s">
        <v>355</v>
      </c>
      <c r="B32" s="541"/>
      <c r="C32" s="541"/>
      <c r="D32" s="541"/>
      <c r="E32" s="541"/>
      <c r="F32" s="541"/>
      <c r="G32" s="541"/>
      <c r="H32" s="541"/>
    </row>
    <row r="33" spans="1:8" s="334" customFormat="1" ht="17.850000000000001" customHeight="1">
      <c r="A33" s="795" t="s">
        <v>356</v>
      </c>
      <c r="B33" s="795"/>
      <c r="C33" s="795"/>
      <c r="D33" s="795"/>
      <c r="E33" s="795"/>
      <c r="F33" s="795"/>
      <c r="G33" s="242">
        <v>15</v>
      </c>
      <c r="H33" s="530" t="s">
        <v>357</v>
      </c>
    </row>
    <row r="34" spans="1:8" ht="20.100000000000001" customHeight="1">
      <c r="A34" s="796" t="s">
        <v>358</v>
      </c>
      <c r="B34" s="781" t="s">
        <v>2569</v>
      </c>
      <c r="C34" s="781"/>
      <c r="D34" s="781"/>
      <c r="E34" s="781"/>
      <c r="F34" s="781"/>
      <c r="G34" s="781"/>
      <c r="H34" s="782"/>
    </row>
    <row r="35" spans="1:8" ht="20.100000000000001" customHeight="1">
      <c r="A35" s="754"/>
      <c r="B35" s="791" t="s">
        <v>2570</v>
      </c>
      <c r="C35" s="791"/>
      <c r="D35" s="791"/>
      <c r="E35" s="791"/>
      <c r="F35" s="791"/>
      <c r="G35" s="791"/>
      <c r="H35" s="792"/>
    </row>
    <row r="36" spans="1:8" ht="20.100000000000001" customHeight="1">
      <c r="A36" s="754"/>
      <c r="B36" s="791" t="s">
        <v>2571</v>
      </c>
      <c r="C36" s="791"/>
      <c r="D36" s="791"/>
      <c r="E36" s="791"/>
      <c r="F36" s="791"/>
      <c r="G36" s="791"/>
      <c r="H36" s="792"/>
    </row>
    <row r="37" spans="1:8" ht="20.100000000000001" customHeight="1">
      <c r="A37" s="754"/>
      <c r="B37" s="791" t="s">
        <v>2572</v>
      </c>
      <c r="C37" s="791"/>
      <c r="D37" s="791"/>
      <c r="E37" s="791"/>
      <c r="F37" s="791"/>
      <c r="G37" s="791"/>
      <c r="H37" s="792"/>
    </row>
    <row r="38" spans="1:8" ht="20.100000000000001" customHeight="1">
      <c r="A38" s="754"/>
      <c r="B38" s="791" t="s">
        <v>2573</v>
      </c>
      <c r="C38" s="791"/>
      <c r="D38" s="791"/>
      <c r="E38" s="791"/>
      <c r="F38" s="791"/>
      <c r="G38" s="791"/>
      <c r="H38" s="792"/>
    </row>
    <row r="39" spans="1:8" ht="20.100000000000001" customHeight="1">
      <c r="A39" s="754"/>
      <c r="B39" s="791" t="s">
        <v>2574</v>
      </c>
      <c r="C39" s="791"/>
      <c r="D39" s="791"/>
      <c r="E39" s="791"/>
      <c r="F39" s="791"/>
      <c r="G39" s="791"/>
      <c r="H39" s="792"/>
    </row>
    <row r="40" spans="1:8" ht="20.100000000000001" customHeight="1">
      <c r="A40" s="755"/>
      <c r="B40" s="791" t="s">
        <v>2575</v>
      </c>
      <c r="C40" s="791"/>
      <c r="D40" s="791"/>
      <c r="E40" s="791"/>
      <c r="F40" s="791"/>
      <c r="G40" s="791"/>
      <c r="H40" s="792"/>
    </row>
    <row r="41" spans="1:8" ht="27.9" customHeight="1">
      <c r="A41" s="797" t="s">
        <v>366</v>
      </c>
      <c r="B41" s="785"/>
      <c r="C41" s="785"/>
      <c r="D41" s="785" t="s">
        <v>2576</v>
      </c>
      <c r="E41" s="785"/>
      <c r="F41" s="785"/>
      <c r="G41" s="785"/>
      <c r="H41" s="786"/>
    </row>
    <row r="42" spans="1:8" ht="38.1" customHeight="1">
      <c r="A42" s="798" t="s">
        <v>367</v>
      </c>
      <c r="B42" s="783"/>
      <c r="C42" s="783"/>
      <c r="D42" s="783" t="s">
        <v>2577</v>
      </c>
      <c r="E42" s="783"/>
      <c r="F42" s="783"/>
      <c r="G42" s="783"/>
      <c r="H42" s="784"/>
    </row>
    <row r="43" spans="1:8" s="334" customFormat="1" ht="17.850000000000001" customHeight="1">
      <c r="A43" s="795" t="s">
        <v>613</v>
      </c>
      <c r="B43" s="795"/>
      <c r="C43" s="795"/>
      <c r="D43" s="795"/>
      <c r="E43" s="795"/>
      <c r="F43" s="795"/>
      <c r="G43" s="242">
        <v>15</v>
      </c>
      <c r="H43" s="530" t="s">
        <v>357</v>
      </c>
    </row>
    <row r="44" spans="1:8" ht="20.100000000000001" customHeight="1">
      <c r="A44" s="796" t="s">
        <v>358</v>
      </c>
      <c r="B44" s="781" t="s">
        <v>2578</v>
      </c>
      <c r="C44" s="781"/>
      <c r="D44" s="781"/>
      <c r="E44" s="781"/>
      <c r="F44" s="781"/>
      <c r="G44" s="781"/>
      <c r="H44" s="782"/>
    </row>
    <row r="45" spans="1:8" ht="20.100000000000001" customHeight="1">
      <c r="A45" s="754"/>
      <c r="B45" s="781" t="s">
        <v>2579</v>
      </c>
      <c r="C45" s="781"/>
      <c r="D45" s="781"/>
      <c r="E45" s="781"/>
      <c r="F45" s="781"/>
      <c r="G45" s="781"/>
      <c r="H45" s="782"/>
    </row>
    <row r="46" spans="1:8" ht="20.100000000000001" customHeight="1">
      <c r="A46" s="754"/>
      <c r="B46" s="781" t="s">
        <v>2580</v>
      </c>
      <c r="C46" s="781"/>
      <c r="D46" s="781"/>
      <c r="E46" s="781"/>
      <c r="F46" s="781"/>
      <c r="G46" s="781"/>
      <c r="H46" s="782"/>
    </row>
    <row r="47" spans="1:8" ht="20.100000000000001" customHeight="1">
      <c r="A47" s="754"/>
      <c r="B47" s="781" t="s">
        <v>2581</v>
      </c>
      <c r="C47" s="781"/>
      <c r="D47" s="781"/>
      <c r="E47" s="781"/>
      <c r="F47" s="781"/>
      <c r="G47" s="781"/>
      <c r="H47" s="782"/>
    </row>
    <row r="48" spans="1:8" ht="20.100000000000001" customHeight="1">
      <c r="A48" s="755"/>
      <c r="B48" s="993" t="s">
        <v>2582</v>
      </c>
      <c r="C48" s="993"/>
      <c r="D48" s="993"/>
      <c r="E48" s="993"/>
      <c r="F48" s="993"/>
      <c r="G48" s="993"/>
      <c r="H48" s="775"/>
    </row>
    <row r="49" spans="1:8" ht="26.4" customHeight="1">
      <c r="A49" s="797" t="s">
        <v>366</v>
      </c>
      <c r="B49" s="785"/>
      <c r="C49" s="785"/>
      <c r="D49" s="785" t="s">
        <v>2583</v>
      </c>
      <c r="E49" s="785"/>
      <c r="F49" s="785"/>
      <c r="G49" s="785"/>
      <c r="H49" s="786"/>
    </row>
    <row r="50" spans="1:8" ht="39" customHeight="1">
      <c r="A50" s="798" t="s">
        <v>367</v>
      </c>
      <c r="B50" s="783"/>
      <c r="C50" s="783"/>
      <c r="D50" s="792" t="s">
        <v>2584</v>
      </c>
      <c r="E50" s="790"/>
      <c r="F50" s="790"/>
      <c r="G50" s="790"/>
      <c r="H50" s="790"/>
    </row>
    <row r="51" spans="1:8" ht="10.35" customHeight="1">
      <c r="A51" s="541"/>
      <c r="B51" s="541"/>
      <c r="C51" s="541"/>
      <c r="D51" s="541"/>
      <c r="E51" s="541"/>
      <c r="F51" s="541"/>
      <c r="G51" s="541"/>
      <c r="H51" s="541"/>
    </row>
    <row r="52" spans="1:8" ht="15" customHeight="1">
      <c r="A52" s="540" t="s">
        <v>369</v>
      </c>
      <c r="B52" s="541"/>
      <c r="C52" s="541"/>
      <c r="D52" s="541"/>
      <c r="E52" s="541"/>
      <c r="F52" s="541"/>
      <c r="G52" s="541"/>
      <c r="H52" s="541"/>
    </row>
    <row r="53" spans="1:8" ht="35.1" customHeight="1">
      <c r="A53" s="807" t="s">
        <v>370</v>
      </c>
      <c r="B53" s="780"/>
      <c r="C53" s="1212" t="s">
        <v>2585</v>
      </c>
      <c r="D53" s="790"/>
      <c r="E53" s="790"/>
      <c r="F53" s="790"/>
      <c r="G53" s="790"/>
      <c r="H53" s="790"/>
    </row>
    <row r="54" spans="1:8" ht="35.1" customHeight="1">
      <c r="A54" s="807"/>
      <c r="B54" s="780"/>
      <c r="C54" s="791" t="s">
        <v>2586</v>
      </c>
      <c r="D54" s="791"/>
      <c r="E54" s="791"/>
      <c r="F54" s="791"/>
      <c r="G54" s="791"/>
      <c r="H54" s="792"/>
    </row>
    <row r="55" spans="1:8" ht="35.1" customHeight="1">
      <c r="A55" s="808" t="s">
        <v>373</v>
      </c>
      <c r="B55" s="809"/>
      <c r="C55" s="791" t="s">
        <v>2587</v>
      </c>
      <c r="D55" s="791"/>
      <c r="E55" s="791"/>
      <c r="F55" s="791"/>
      <c r="G55" s="791"/>
      <c r="H55" s="792"/>
    </row>
    <row r="56" spans="1:8" ht="27" customHeight="1">
      <c r="A56" s="732"/>
      <c r="B56" s="810"/>
      <c r="C56" s="791" t="s">
        <v>1526</v>
      </c>
      <c r="D56" s="791"/>
      <c r="E56" s="791"/>
      <c r="F56" s="791"/>
      <c r="G56" s="791"/>
      <c r="H56" s="792"/>
    </row>
    <row r="57" spans="1:8" ht="10.35" customHeight="1">
      <c r="A57" s="541"/>
      <c r="B57" s="541"/>
      <c r="C57" s="541"/>
      <c r="D57" s="541"/>
      <c r="E57" s="541"/>
      <c r="F57" s="541"/>
      <c r="G57" s="541"/>
      <c r="H57" s="541"/>
    </row>
    <row r="58" spans="1:8" ht="15" customHeight="1">
      <c r="A58" s="540" t="s">
        <v>375</v>
      </c>
      <c r="B58" s="540"/>
      <c r="C58" s="540"/>
      <c r="D58" s="540"/>
      <c r="E58" s="540"/>
      <c r="F58" s="540"/>
      <c r="G58" s="541"/>
      <c r="H58" s="541"/>
    </row>
    <row r="59" spans="1:8" ht="16.2">
      <c r="A59" s="807" t="s">
        <v>376</v>
      </c>
      <c r="B59" s="807"/>
      <c r="C59" s="807"/>
      <c r="D59" s="807"/>
      <c r="E59" s="807"/>
      <c r="F59" s="807"/>
      <c r="G59" s="251">
        <v>1</v>
      </c>
      <c r="H59" s="529" t="s">
        <v>435</v>
      </c>
    </row>
    <row r="60" spans="1:8" ht="16.2">
      <c r="A60" s="807" t="s">
        <v>378</v>
      </c>
      <c r="B60" s="807"/>
      <c r="C60" s="807"/>
      <c r="D60" s="807"/>
      <c r="E60" s="807"/>
      <c r="F60" s="807"/>
      <c r="G60" s="251">
        <v>1</v>
      </c>
      <c r="H60" s="529" t="s">
        <v>435</v>
      </c>
    </row>
    <row r="61" spans="1:8">
      <c r="A61" s="527"/>
      <c r="B61" s="527"/>
      <c r="C61" s="527"/>
      <c r="D61" s="527"/>
      <c r="E61" s="527"/>
      <c r="F61" s="527"/>
      <c r="G61" s="253"/>
      <c r="H61" s="529"/>
    </row>
    <row r="62" spans="1:8">
      <c r="A62" s="811" t="s">
        <v>379</v>
      </c>
      <c r="B62" s="811"/>
      <c r="C62" s="811"/>
      <c r="D62" s="811"/>
      <c r="E62" s="811"/>
      <c r="F62" s="811"/>
      <c r="G62" s="532"/>
      <c r="H62" s="253"/>
    </row>
    <row r="63" spans="1:8" ht="17.850000000000001" customHeight="1">
      <c r="A63" s="790" t="s">
        <v>380</v>
      </c>
      <c r="B63" s="790"/>
      <c r="C63" s="790"/>
      <c r="D63" s="790"/>
      <c r="E63" s="529">
        <f>SUM(E64:E69)</f>
        <v>34</v>
      </c>
      <c r="F63" s="529" t="s">
        <v>357</v>
      </c>
      <c r="G63" s="254">
        <f>E63/25</f>
        <v>1.36</v>
      </c>
      <c r="H63" s="529" t="s">
        <v>435</v>
      </c>
    </row>
    <row r="64" spans="1:8" ht="17.850000000000001" customHeight="1">
      <c r="A64" s="541" t="s">
        <v>12</v>
      </c>
      <c r="B64" s="807" t="s">
        <v>14</v>
      </c>
      <c r="C64" s="807"/>
      <c r="D64" s="807"/>
      <c r="E64" s="529">
        <v>15</v>
      </c>
      <c r="F64" s="529" t="s">
        <v>357</v>
      </c>
      <c r="G64" s="40"/>
      <c r="H64" s="531"/>
    </row>
    <row r="65" spans="1:8" ht="17.850000000000001" customHeight="1">
      <c r="A65" s="541"/>
      <c r="B65" s="807" t="s">
        <v>381</v>
      </c>
      <c r="C65" s="807"/>
      <c r="D65" s="807"/>
      <c r="E65" s="529">
        <v>15</v>
      </c>
      <c r="F65" s="529" t="s">
        <v>357</v>
      </c>
      <c r="G65" s="40"/>
      <c r="H65" s="531"/>
    </row>
    <row r="66" spans="1:8" ht="17.850000000000001" customHeight="1">
      <c r="A66" s="541"/>
      <c r="B66" s="807" t="s">
        <v>382</v>
      </c>
      <c r="C66" s="807"/>
      <c r="D66" s="807"/>
      <c r="E66" s="529">
        <v>2</v>
      </c>
      <c r="F66" s="529" t="s">
        <v>357</v>
      </c>
      <c r="G66" s="40"/>
      <c r="H66" s="531"/>
    </row>
    <row r="67" spans="1:8" ht="17.850000000000001" customHeight="1">
      <c r="A67" s="541"/>
      <c r="B67" s="807" t="s">
        <v>383</v>
      </c>
      <c r="C67" s="807"/>
      <c r="D67" s="807"/>
      <c r="E67" s="529">
        <v>0</v>
      </c>
      <c r="F67" s="529" t="s">
        <v>357</v>
      </c>
      <c r="G67" s="40"/>
      <c r="H67" s="531"/>
    </row>
    <row r="68" spans="1:8" ht="17.850000000000001" customHeight="1">
      <c r="A68" s="541"/>
      <c r="B68" s="807" t="s">
        <v>384</v>
      </c>
      <c r="C68" s="807"/>
      <c r="D68" s="807"/>
      <c r="E68" s="529">
        <v>0</v>
      </c>
      <c r="F68" s="529" t="s">
        <v>357</v>
      </c>
      <c r="G68" s="40"/>
      <c r="H68" s="531"/>
    </row>
    <row r="69" spans="1:8" ht="17.850000000000001" customHeight="1">
      <c r="A69" s="541"/>
      <c r="B69" s="807" t="s">
        <v>385</v>
      </c>
      <c r="C69" s="807"/>
      <c r="D69" s="807"/>
      <c r="E69" s="529">
        <v>2</v>
      </c>
      <c r="F69" s="529" t="s">
        <v>357</v>
      </c>
      <c r="G69" s="40"/>
      <c r="H69" s="531"/>
    </row>
    <row r="70" spans="1:8" ht="31.35" customHeight="1">
      <c r="A70" s="790" t="s">
        <v>386</v>
      </c>
      <c r="B70" s="790"/>
      <c r="C70" s="790"/>
      <c r="D70" s="790"/>
      <c r="E70" s="529">
        <v>0</v>
      </c>
      <c r="F70" s="529" t="s">
        <v>357</v>
      </c>
      <c r="G70" s="254">
        <v>0</v>
      </c>
      <c r="H70" s="529" t="s">
        <v>435</v>
      </c>
    </row>
    <row r="71" spans="1:8" ht="17.850000000000001" customHeight="1">
      <c r="A71" s="807" t="s">
        <v>387</v>
      </c>
      <c r="B71" s="807"/>
      <c r="C71" s="807"/>
      <c r="D71" s="807"/>
      <c r="E71" s="529">
        <f>G71*25</f>
        <v>15.999999999999998</v>
      </c>
      <c r="F71" s="529" t="s">
        <v>357</v>
      </c>
      <c r="G71" s="254">
        <f>D6-G70-G63</f>
        <v>0.6399999999999999</v>
      </c>
      <c r="H71" s="529" t="s">
        <v>435</v>
      </c>
    </row>
    <row r="72" spans="1:8" ht="10.35" customHeight="1"/>
    <row r="75" spans="1:8">
      <c r="A75" s="206" t="s">
        <v>388</v>
      </c>
    </row>
    <row r="76" spans="1:8" ht="16.2">
      <c r="A76" s="730" t="s">
        <v>436</v>
      </c>
      <c r="B76" s="730"/>
      <c r="C76" s="730"/>
      <c r="D76" s="730"/>
      <c r="E76" s="730"/>
      <c r="F76" s="730"/>
      <c r="G76" s="730"/>
      <c r="H76" s="730"/>
    </row>
    <row r="77" spans="1:8">
      <c r="A77" s="206" t="s">
        <v>390</v>
      </c>
    </row>
    <row r="79" spans="1:8">
      <c r="A79" s="766" t="s">
        <v>391</v>
      </c>
      <c r="B79" s="766"/>
      <c r="C79" s="766"/>
      <c r="D79" s="766"/>
      <c r="E79" s="766"/>
      <c r="F79" s="766"/>
      <c r="G79" s="766"/>
      <c r="H79" s="766"/>
    </row>
    <row r="80" spans="1:8">
      <c r="A80" s="766"/>
      <c r="B80" s="766"/>
      <c r="C80" s="766"/>
      <c r="D80" s="766"/>
      <c r="E80" s="766"/>
      <c r="F80" s="766"/>
      <c r="G80" s="766"/>
      <c r="H80" s="766"/>
    </row>
    <row r="81" spans="1:8">
      <c r="A81" s="766"/>
      <c r="B81" s="766"/>
      <c r="C81" s="766"/>
      <c r="D81" s="766"/>
      <c r="E81" s="766"/>
      <c r="F81" s="766"/>
      <c r="G81" s="766"/>
      <c r="H81" s="766"/>
    </row>
  </sheetData>
  <mergeCells count="78">
    <mergeCell ref="B69:D69"/>
    <mergeCell ref="A70:D70"/>
    <mergeCell ref="A71:D71"/>
    <mergeCell ref="A76:H76"/>
    <mergeCell ref="A79:H81"/>
    <mergeCell ref="B67:D67"/>
    <mergeCell ref="B68:D68"/>
    <mergeCell ref="A55:B56"/>
    <mergeCell ref="C55:H55"/>
    <mergeCell ref="C56:H56"/>
    <mergeCell ref="A59:F59"/>
    <mergeCell ref="A60:F60"/>
    <mergeCell ref="A62:F62"/>
    <mergeCell ref="A63:D63"/>
    <mergeCell ref="B64:D64"/>
    <mergeCell ref="B65:D65"/>
    <mergeCell ref="B66:D66"/>
    <mergeCell ref="B48:H48"/>
    <mergeCell ref="A49:C49"/>
    <mergeCell ref="D49:H49"/>
    <mergeCell ref="A50:C50"/>
    <mergeCell ref="A53:B54"/>
    <mergeCell ref="C53:H53"/>
    <mergeCell ref="C54:H54"/>
    <mergeCell ref="A44:A48"/>
    <mergeCell ref="B44:H44"/>
    <mergeCell ref="B45:H45"/>
    <mergeCell ref="B46:H46"/>
    <mergeCell ref="B47:H47"/>
    <mergeCell ref="D50:H50"/>
    <mergeCell ref="A41:C41"/>
    <mergeCell ref="D41:H41"/>
    <mergeCell ref="A42:C42"/>
    <mergeCell ref="D42:H42"/>
    <mergeCell ref="A43:F43"/>
    <mergeCell ref="A34:A40"/>
    <mergeCell ref="B34:H34"/>
    <mergeCell ref="B35:H35"/>
    <mergeCell ref="B36:H36"/>
    <mergeCell ref="B37:H37"/>
    <mergeCell ref="B38:H38"/>
    <mergeCell ref="B39:H39"/>
    <mergeCell ref="B40:H40"/>
    <mergeCell ref="A33:F33"/>
    <mergeCell ref="A21:D21"/>
    <mergeCell ref="A22:A23"/>
    <mergeCell ref="B22:F23"/>
    <mergeCell ref="G22:H22"/>
    <mergeCell ref="A24:H24"/>
    <mergeCell ref="B25:F25"/>
    <mergeCell ref="A26:H26"/>
    <mergeCell ref="B27:F27"/>
    <mergeCell ref="B28:F28"/>
    <mergeCell ref="A29:H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0"/>
  <sheetViews>
    <sheetView zoomScaleNormal="100" zoomScaleSheetLayoutView="124" workbookViewId="0"/>
  </sheetViews>
  <sheetFormatPr defaultColWidth="9.1093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9" width="8.88671875" style="206" customWidth="1"/>
    <col min="10" max="16384" width="9.109375" style="307"/>
  </cols>
  <sheetData>
    <row r="2" spans="1:9">
      <c r="A2" s="731" t="s">
        <v>326</v>
      </c>
      <c r="B2" s="731"/>
      <c r="C2" s="731"/>
      <c r="D2" s="731"/>
      <c r="E2" s="731"/>
      <c r="F2" s="731"/>
      <c r="G2" s="731"/>
      <c r="H2" s="731"/>
      <c r="I2" s="334"/>
    </row>
    <row r="4" spans="1:9">
      <c r="A4" s="334" t="s">
        <v>327</v>
      </c>
    </row>
    <row r="5" spans="1:9">
      <c r="A5" s="732" t="s">
        <v>120</v>
      </c>
      <c r="B5" s="732"/>
      <c r="C5" s="732"/>
      <c r="D5" s="732"/>
      <c r="E5" s="732"/>
      <c r="F5" s="732"/>
      <c r="G5" s="732"/>
      <c r="H5" s="732"/>
    </row>
    <row r="6" spans="1:9" ht="17.399999999999999" customHeight="1">
      <c r="A6" s="780" t="s">
        <v>10</v>
      </c>
      <c r="B6" s="781"/>
      <c r="C6" s="781"/>
      <c r="D6" s="781">
        <v>4</v>
      </c>
      <c r="E6" s="781"/>
      <c r="F6" s="781"/>
      <c r="G6" s="781"/>
      <c r="H6" s="782"/>
    </row>
    <row r="7" spans="1:9" ht="17.399999999999999" customHeight="1">
      <c r="A7" s="780" t="s">
        <v>9</v>
      </c>
      <c r="B7" s="781"/>
      <c r="C7" s="781"/>
      <c r="D7" s="783" t="s">
        <v>1665</v>
      </c>
      <c r="E7" s="783"/>
      <c r="F7" s="783"/>
      <c r="G7" s="783"/>
      <c r="H7" s="784"/>
    </row>
    <row r="8" spans="1:9" ht="17.399999999999999" customHeight="1">
      <c r="A8" s="780" t="s">
        <v>13</v>
      </c>
      <c r="B8" s="781"/>
      <c r="C8" s="781"/>
      <c r="D8" s="785" t="s">
        <v>403</v>
      </c>
      <c r="E8" s="785"/>
      <c r="F8" s="785"/>
      <c r="G8" s="785"/>
      <c r="H8" s="786"/>
    </row>
    <row r="9" spans="1:9" ht="17.399999999999999" customHeight="1">
      <c r="A9" s="780" t="s">
        <v>330</v>
      </c>
      <c r="B9" s="781"/>
      <c r="C9" s="781"/>
      <c r="D9" s="785" t="s">
        <v>2588</v>
      </c>
      <c r="E9" s="785"/>
      <c r="F9" s="785"/>
      <c r="G9" s="785"/>
      <c r="H9" s="786"/>
    </row>
    <row r="10" spans="1:9">
      <c r="A10" s="541"/>
      <c r="B10" s="541"/>
      <c r="C10" s="541"/>
      <c r="D10" s="541"/>
      <c r="E10" s="541"/>
      <c r="F10" s="541"/>
      <c r="G10" s="541"/>
      <c r="H10" s="541"/>
    </row>
    <row r="11" spans="1:9">
      <c r="A11" s="787" t="s">
        <v>138</v>
      </c>
      <c r="B11" s="787"/>
      <c r="C11" s="787"/>
      <c r="D11" s="787"/>
      <c r="E11" s="787"/>
      <c r="F11" s="787"/>
      <c r="G11" s="787"/>
      <c r="H11" s="787"/>
    </row>
    <row r="12" spans="1:9" ht="17.399999999999999" customHeight="1">
      <c r="A12" s="779" t="s">
        <v>2916</v>
      </c>
      <c r="B12" s="779"/>
      <c r="C12" s="779"/>
      <c r="D12" s="779"/>
      <c r="E12" s="779"/>
      <c r="F12" s="779"/>
      <c r="G12" s="779"/>
      <c r="H12" s="779"/>
    </row>
    <row r="13" spans="1:9" ht="17.399999999999999" customHeight="1">
      <c r="A13" s="780" t="s">
        <v>277</v>
      </c>
      <c r="B13" s="781"/>
      <c r="C13" s="781"/>
      <c r="D13" s="781"/>
      <c r="E13" s="781" t="s">
        <v>139</v>
      </c>
      <c r="F13" s="781"/>
      <c r="G13" s="781"/>
      <c r="H13" s="782"/>
    </row>
    <row r="14" spans="1:9" ht="17.399999999999999" customHeight="1">
      <c r="A14" s="780" t="s">
        <v>332</v>
      </c>
      <c r="B14" s="781"/>
      <c r="C14" s="781"/>
      <c r="D14" s="781"/>
      <c r="E14" s="781" t="s">
        <v>333</v>
      </c>
      <c r="F14" s="781"/>
      <c r="G14" s="781"/>
      <c r="H14" s="782"/>
    </row>
    <row r="15" spans="1:9" ht="17.399999999999999" customHeight="1">
      <c r="A15" s="780" t="s">
        <v>334</v>
      </c>
      <c r="B15" s="781"/>
      <c r="C15" s="781"/>
      <c r="D15" s="781"/>
      <c r="E15" s="788" t="s">
        <v>2380</v>
      </c>
      <c r="F15" s="788"/>
      <c r="G15" s="788"/>
      <c r="H15" s="789"/>
    </row>
    <row r="16" spans="1:9" ht="17.399999999999999" customHeight="1">
      <c r="A16" s="780" t="s">
        <v>282</v>
      </c>
      <c r="B16" s="781"/>
      <c r="C16" s="781"/>
      <c r="D16" s="781"/>
      <c r="E16" s="781" t="s">
        <v>283</v>
      </c>
      <c r="F16" s="781"/>
      <c r="G16" s="781"/>
      <c r="H16" s="782"/>
    </row>
    <row r="17" spans="1:8">
      <c r="A17" s="541"/>
      <c r="B17" s="541"/>
      <c r="C17" s="541"/>
      <c r="D17" s="541"/>
      <c r="E17" s="541"/>
      <c r="F17" s="541"/>
      <c r="G17" s="541"/>
      <c r="H17" s="541"/>
    </row>
    <row r="18" spans="1:8">
      <c r="A18" s="787" t="s">
        <v>336</v>
      </c>
      <c r="B18" s="787"/>
      <c r="C18" s="787"/>
      <c r="D18" s="787"/>
      <c r="E18" s="787"/>
      <c r="F18" s="787"/>
      <c r="G18" s="787"/>
      <c r="H18" s="787"/>
    </row>
    <row r="19" spans="1:8" ht="39.9" customHeight="1">
      <c r="A19" s="790" t="s">
        <v>337</v>
      </c>
      <c r="B19" s="790"/>
      <c r="C19" s="791" t="s">
        <v>338</v>
      </c>
      <c r="D19" s="791"/>
      <c r="E19" s="791"/>
      <c r="F19" s="791"/>
      <c r="G19" s="791"/>
      <c r="H19" s="792"/>
    </row>
    <row r="20" spans="1:8">
      <c r="A20" s="541"/>
      <c r="B20" s="541"/>
      <c r="C20" s="541"/>
      <c r="D20" s="541"/>
      <c r="E20" s="541"/>
      <c r="F20" s="541"/>
      <c r="G20" s="541"/>
      <c r="H20" s="541"/>
    </row>
    <row r="21" spans="1:8">
      <c r="A21" s="793" t="s">
        <v>339</v>
      </c>
      <c r="B21" s="793"/>
      <c r="C21" s="793"/>
      <c r="D21" s="793"/>
      <c r="E21" s="541"/>
      <c r="F21" s="541"/>
      <c r="G21" s="541"/>
      <c r="H21" s="541"/>
    </row>
    <row r="22" spans="1:8">
      <c r="A22" s="751" t="s">
        <v>141</v>
      </c>
      <c r="B22" s="794" t="s">
        <v>142</v>
      </c>
      <c r="C22" s="794"/>
      <c r="D22" s="794"/>
      <c r="E22" s="794"/>
      <c r="F22" s="794"/>
      <c r="G22" s="794" t="s">
        <v>340</v>
      </c>
      <c r="H22" s="752"/>
    </row>
    <row r="23" spans="1:8" ht="27.6">
      <c r="A23" s="751"/>
      <c r="B23" s="794"/>
      <c r="C23" s="794"/>
      <c r="D23" s="794"/>
      <c r="E23" s="794"/>
      <c r="F23" s="794"/>
      <c r="G23" s="528" t="s">
        <v>341</v>
      </c>
      <c r="H23" s="525" t="s">
        <v>145</v>
      </c>
    </row>
    <row r="24" spans="1:8">
      <c r="A24" s="751" t="s">
        <v>146</v>
      </c>
      <c r="B24" s="794"/>
      <c r="C24" s="794"/>
      <c r="D24" s="794"/>
      <c r="E24" s="794"/>
      <c r="F24" s="794"/>
      <c r="G24" s="794"/>
      <c r="H24" s="752"/>
    </row>
    <row r="25" spans="1:8" ht="36.9" customHeight="1">
      <c r="A25" s="524" t="s">
        <v>2589</v>
      </c>
      <c r="B25" s="791" t="s">
        <v>2628</v>
      </c>
      <c r="C25" s="791"/>
      <c r="D25" s="791"/>
      <c r="E25" s="791"/>
      <c r="F25" s="791"/>
      <c r="G25" s="250" t="s">
        <v>157</v>
      </c>
      <c r="H25" s="250" t="s">
        <v>150</v>
      </c>
    </row>
    <row r="26" spans="1:8" ht="34.5" customHeight="1">
      <c r="A26" s="524" t="s">
        <v>2590</v>
      </c>
      <c r="B26" s="791" t="s">
        <v>2591</v>
      </c>
      <c r="C26" s="791"/>
      <c r="D26" s="791"/>
      <c r="E26" s="791"/>
      <c r="F26" s="791"/>
      <c r="G26" s="250" t="s">
        <v>184</v>
      </c>
      <c r="H26" s="250" t="s">
        <v>150</v>
      </c>
    </row>
    <row r="27" spans="1:8" ht="21.6" customHeight="1">
      <c r="A27" s="751" t="s">
        <v>255</v>
      </c>
      <c r="B27" s="794"/>
      <c r="C27" s="794"/>
      <c r="D27" s="794"/>
      <c r="E27" s="794"/>
      <c r="F27" s="794"/>
      <c r="G27" s="794"/>
      <c r="H27" s="752"/>
    </row>
    <row r="28" spans="1:8" ht="33.6" customHeight="1">
      <c r="A28" s="524" t="s">
        <v>2592</v>
      </c>
      <c r="B28" s="791" t="s">
        <v>2593</v>
      </c>
      <c r="C28" s="791"/>
      <c r="D28" s="791"/>
      <c r="E28" s="791"/>
      <c r="F28" s="791"/>
      <c r="G28" s="524" t="s">
        <v>202</v>
      </c>
      <c r="H28" s="250" t="s">
        <v>154</v>
      </c>
    </row>
    <row r="29" spans="1:8" ht="30.9" customHeight="1">
      <c r="A29" s="524" t="s">
        <v>2594</v>
      </c>
      <c r="B29" s="791" t="s">
        <v>2595</v>
      </c>
      <c r="C29" s="791"/>
      <c r="D29" s="791"/>
      <c r="E29" s="791"/>
      <c r="F29" s="791"/>
      <c r="G29" s="524" t="s">
        <v>213</v>
      </c>
      <c r="H29" s="250" t="s">
        <v>150</v>
      </c>
    </row>
    <row r="30" spans="1:8" ht="31.5" customHeight="1">
      <c r="A30" s="524" t="s">
        <v>2596</v>
      </c>
      <c r="B30" s="792" t="s">
        <v>2597</v>
      </c>
      <c r="C30" s="790"/>
      <c r="D30" s="790"/>
      <c r="E30" s="790"/>
      <c r="F30" s="956"/>
      <c r="G30" s="524" t="s">
        <v>217</v>
      </c>
      <c r="H30" s="250" t="s">
        <v>150</v>
      </c>
    </row>
    <row r="31" spans="1:8" ht="19.5" customHeight="1">
      <c r="A31" s="751" t="s">
        <v>352</v>
      </c>
      <c r="B31" s="794"/>
      <c r="C31" s="794"/>
      <c r="D31" s="794"/>
      <c r="E31" s="794"/>
      <c r="F31" s="794"/>
      <c r="G31" s="794"/>
      <c r="H31" s="752"/>
    </row>
    <row r="32" spans="1:8" ht="29.4" customHeight="1">
      <c r="A32" s="524" t="s">
        <v>2598</v>
      </c>
      <c r="B32" s="791" t="s">
        <v>2599</v>
      </c>
      <c r="C32" s="791"/>
      <c r="D32" s="791"/>
      <c r="E32" s="791"/>
      <c r="F32" s="791"/>
      <c r="G32" s="250" t="s">
        <v>242</v>
      </c>
      <c r="H32" s="250" t="s">
        <v>150</v>
      </c>
    </row>
    <row r="33" spans="1:9" ht="33.6" customHeight="1">
      <c r="A33" s="524" t="s">
        <v>2600</v>
      </c>
      <c r="B33" s="791" t="s">
        <v>2601</v>
      </c>
      <c r="C33" s="791"/>
      <c r="D33" s="791"/>
      <c r="E33" s="791"/>
      <c r="F33" s="791"/>
      <c r="G33" s="250" t="s">
        <v>244</v>
      </c>
      <c r="H33" s="250" t="s">
        <v>150</v>
      </c>
    </row>
    <row r="34" spans="1:9">
      <c r="A34" s="541"/>
      <c r="B34" s="541"/>
      <c r="C34" s="541"/>
      <c r="D34" s="541"/>
      <c r="E34" s="541"/>
      <c r="F34" s="541"/>
      <c r="G34" s="541"/>
      <c r="H34" s="541"/>
    </row>
    <row r="35" spans="1:9">
      <c r="A35" s="540" t="s">
        <v>355</v>
      </c>
      <c r="B35" s="541"/>
      <c r="C35" s="541"/>
      <c r="D35" s="541"/>
      <c r="E35" s="541"/>
      <c r="F35" s="541"/>
      <c r="G35" s="541"/>
      <c r="H35" s="541"/>
    </row>
    <row r="36" spans="1:9">
      <c r="A36" s="795" t="s">
        <v>356</v>
      </c>
      <c r="B36" s="795"/>
      <c r="C36" s="795"/>
      <c r="D36" s="795"/>
      <c r="E36" s="795"/>
      <c r="F36" s="795"/>
      <c r="G36" s="242">
        <v>20</v>
      </c>
      <c r="H36" s="530" t="s">
        <v>357</v>
      </c>
      <c r="I36" s="334"/>
    </row>
    <row r="37" spans="1:9" ht="35.25" customHeight="1">
      <c r="A37" s="796" t="s">
        <v>358</v>
      </c>
      <c r="B37" s="791" t="s">
        <v>2602</v>
      </c>
      <c r="C37" s="791"/>
      <c r="D37" s="791"/>
      <c r="E37" s="791"/>
      <c r="F37" s="791"/>
      <c r="G37" s="791"/>
      <c r="H37" s="792"/>
    </row>
    <row r="38" spans="1:9" ht="30" customHeight="1">
      <c r="A38" s="754"/>
      <c r="B38" s="791" t="s">
        <v>2603</v>
      </c>
      <c r="C38" s="791"/>
      <c r="D38" s="791"/>
      <c r="E38" s="791"/>
      <c r="F38" s="791"/>
      <c r="G38" s="791"/>
      <c r="H38" s="792"/>
    </row>
    <row r="39" spans="1:9" ht="35.25" customHeight="1">
      <c r="A39" s="754"/>
      <c r="B39" s="791" t="s">
        <v>2604</v>
      </c>
      <c r="C39" s="791"/>
      <c r="D39" s="791"/>
      <c r="E39" s="791"/>
      <c r="F39" s="791"/>
      <c r="G39" s="791"/>
      <c r="H39" s="792"/>
    </row>
    <row r="40" spans="1:9" ht="30" customHeight="1">
      <c r="A40" s="754"/>
      <c r="B40" s="791" t="s">
        <v>2605</v>
      </c>
      <c r="C40" s="791"/>
      <c r="D40" s="791"/>
      <c r="E40" s="791"/>
      <c r="F40" s="791"/>
      <c r="G40" s="791"/>
      <c r="H40" s="792"/>
    </row>
    <row r="41" spans="1:9" ht="41.25" customHeight="1">
      <c r="A41" s="754"/>
      <c r="B41" s="791" t="s">
        <v>2606</v>
      </c>
      <c r="C41" s="791"/>
      <c r="D41" s="791"/>
      <c r="E41" s="791"/>
      <c r="F41" s="791"/>
      <c r="G41" s="791"/>
      <c r="H41" s="792"/>
    </row>
    <row r="42" spans="1:9" ht="40.5" customHeight="1">
      <c r="A42" s="754"/>
      <c r="B42" s="792" t="s">
        <v>2607</v>
      </c>
      <c r="C42" s="790"/>
      <c r="D42" s="790"/>
      <c r="E42" s="790"/>
      <c r="F42" s="790"/>
      <c r="G42" s="790"/>
      <c r="H42" s="790"/>
    </row>
    <row r="43" spans="1:9" ht="30" customHeight="1">
      <c r="A43" s="755"/>
      <c r="B43" s="791" t="s">
        <v>2608</v>
      </c>
      <c r="C43" s="791"/>
      <c r="D43" s="791"/>
      <c r="E43" s="791"/>
      <c r="F43" s="791"/>
      <c r="G43" s="791"/>
      <c r="H43" s="792"/>
    </row>
    <row r="44" spans="1:9" ht="23.4" customHeight="1">
      <c r="A44" s="797" t="s">
        <v>366</v>
      </c>
      <c r="B44" s="785"/>
      <c r="C44" s="785"/>
      <c r="D44" s="785" t="s">
        <v>2609</v>
      </c>
      <c r="E44" s="785"/>
      <c r="F44" s="785"/>
      <c r="G44" s="785"/>
      <c r="H44" s="786"/>
    </row>
    <row r="45" spans="1:9" ht="44.4" customHeight="1">
      <c r="A45" s="798" t="s">
        <v>367</v>
      </c>
      <c r="B45" s="783"/>
      <c r="C45" s="783"/>
      <c r="D45" s="792" t="s">
        <v>2610</v>
      </c>
      <c r="E45" s="790"/>
      <c r="F45" s="790"/>
      <c r="G45" s="790"/>
      <c r="H45" s="790"/>
    </row>
    <row r="46" spans="1:9" ht="18.600000000000001" customHeight="1">
      <c r="A46" s="795" t="s">
        <v>613</v>
      </c>
      <c r="B46" s="795"/>
      <c r="C46" s="795"/>
      <c r="D46" s="795"/>
      <c r="E46" s="795"/>
      <c r="F46" s="795"/>
      <c r="G46" s="242">
        <v>25</v>
      </c>
      <c r="H46" s="530" t="s">
        <v>357</v>
      </c>
      <c r="I46" s="334"/>
    </row>
    <row r="47" spans="1:9" ht="20.100000000000001" customHeight="1">
      <c r="A47" s="796" t="s">
        <v>358</v>
      </c>
      <c r="B47" s="792" t="s">
        <v>2611</v>
      </c>
      <c r="C47" s="790"/>
      <c r="D47" s="790"/>
      <c r="E47" s="790"/>
      <c r="F47" s="790"/>
      <c r="G47" s="790"/>
      <c r="H47" s="790"/>
    </row>
    <row r="48" spans="1:9" ht="20.100000000000001" customHeight="1">
      <c r="A48" s="754"/>
      <c r="B48" s="792" t="s">
        <v>2612</v>
      </c>
      <c r="C48" s="790"/>
      <c r="D48" s="790"/>
      <c r="E48" s="790"/>
      <c r="F48" s="790"/>
      <c r="G48" s="790"/>
      <c r="H48" s="790"/>
    </row>
    <row r="49" spans="1:8" ht="20.100000000000001" customHeight="1">
      <c r="A49" s="754"/>
      <c r="B49" s="792" t="s">
        <v>2613</v>
      </c>
      <c r="C49" s="790"/>
      <c r="D49" s="790"/>
      <c r="E49" s="790"/>
      <c r="F49" s="790"/>
      <c r="G49" s="790"/>
      <c r="H49" s="790"/>
    </row>
    <row r="50" spans="1:8" ht="20.100000000000001" customHeight="1">
      <c r="A50" s="754"/>
      <c r="B50" s="792" t="s">
        <v>2614</v>
      </c>
      <c r="C50" s="790"/>
      <c r="D50" s="790"/>
      <c r="E50" s="790"/>
      <c r="F50" s="790"/>
      <c r="G50" s="790"/>
      <c r="H50" s="790"/>
    </row>
    <row r="51" spans="1:8" ht="20.100000000000001" customHeight="1">
      <c r="A51" s="754"/>
      <c r="B51" s="792" t="s">
        <v>2615</v>
      </c>
      <c r="C51" s="790"/>
      <c r="D51" s="790"/>
      <c r="E51" s="790"/>
      <c r="F51" s="790"/>
      <c r="G51" s="790"/>
      <c r="H51" s="790"/>
    </row>
    <row r="52" spans="1:8" ht="35.25" customHeight="1">
      <c r="A52" s="754"/>
      <c r="B52" s="792" t="s">
        <v>2616</v>
      </c>
      <c r="C52" s="790"/>
      <c r="D52" s="790"/>
      <c r="E52" s="790"/>
      <c r="F52" s="790"/>
      <c r="G52" s="790"/>
      <c r="H52" s="790"/>
    </row>
    <row r="53" spans="1:8" ht="20.100000000000001" customHeight="1">
      <c r="A53" s="754"/>
      <c r="B53" s="792" t="s">
        <v>2617</v>
      </c>
      <c r="C53" s="790"/>
      <c r="D53" s="790"/>
      <c r="E53" s="790"/>
      <c r="F53" s="790"/>
      <c r="G53" s="790"/>
      <c r="H53" s="790"/>
    </row>
    <row r="54" spans="1:8" ht="20.100000000000001" customHeight="1">
      <c r="A54" s="754"/>
      <c r="B54" s="792" t="s">
        <v>2618</v>
      </c>
      <c r="C54" s="790"/>
      <c r="D54" s="790"/>
      <c r="E54" s="790"/>
      <c r="F54" s="790"/>
      <c r="G54" s="790"/>
      <c r="H54" s="790"/>
    </row>
    <row r="55" spans="1:8" ht="42.75" customHeight="1">
      <c r="A55" s="754"/>
      <c r="B55" s="792" t="s">
        <v>2619</v>
      </c>
      <c r="C55" s="790"/>
      <c r="D55" s="790"/>
      <c r="E55" s="790"/>
      <c r="F55" s="790"/>
      <c r="G55" s="790"/>
      <c r="H55" s="790"/>
    </row>
    <row r="56" spans="1:8" ht="24" customHeight="1">
      <c r="A56" s="797" t="s">
        <v>366</v>
      </c>
      <c r="B56" s="785"/>
      <c r="C56" s="785"/>
      <c r="D56" s="785" t="s">
        <v>2620</v>
      </c>
      <c r="E56" s="785"/>
      <c r="F56" s="785"/>
      <c r="G56" s="785"/>
      <c r="H56" s="786"/>
    </row>
    <row r="57" spans="1:8" ht="35.4" customHeight="1">
      <c r="A57" s="798" t="s">
        <v>367</v>
      </c>
      <c r="B57" s="783"/>
      <c r="C57" s="783"/>
      <c r="D57" s="792" t="s">
        <v>2621</v>
      </c>
      <c r="E57" s="790"/>
      <c r="F57" s="790"/>
      <c r="G57" s="790"/>
      <c r="H57" s="790"/>
    </row>
    <row r="58" spans="1:8">
      <c r="A58" s="541"/>
      <c r="B58" s="541"/>
      <c r="C58" s="541"/>
      <c r="D58" s="541"/>
      <c r="E58" s="541"/>
      <c r="F58" s="541"/>
      <c r="G58" s="541"/>
      <c r="H58" s="541"/>
    </row>
    <row r="59" spans="1:8">
      <c r="A59" s="540" t="s">
        <v>369</v>
      </c>
      <c r="B59" s="541"/>
      <c r="C59" s="541"/>
      <c r="D59" s="541"/>
      <c r="E59" s="541"/>
      <c r="F59" s="541"/>
      <c r="G59" s="541"/>
      <c r="H59" s="541"/>
    </row>
    <row r="60" spans="1:8" ht="35.1" customHeight="1">
      <c r="A60" s="807" t="s">
        <v>370</v>
      </c>
      <c r="B60" s="780"/>
      <c r="C60" s="792" t="s">
        <v>2622</v>
      </c>
      <c r="D60" s="790"/>
      <c r="E60" s="790"/>
      <c r="F60" s="790"/>
      <c r="G60" s="790"/>
      <c r="H60" s="790"/>
    </row>
    <row r="61" spans="1:8" ht="35.1" customHeight="1">
      <c r="A61" s="807"/>
      <c r="B61" s="780"/>
      <c r="C61" s="791" t="s">
        <v>2623</v>
      </c>
      <c r="D61" s="791"/>
      <c r="E61" s="791"/>
      <c r="F61" s="791"/>
      <c r="G61" s="791"/>
      <c r="H61" s="792"/>
    </row>
    <row r="62" spans="1:8" ht="35.1" customHeight="1">
      <c r="A62" s="807"/>
      <c r="B62" s="780"/>
      <c r="C62" s="791" t="s">
        <v>2624</v>
      </c>
      <c r="D62" s="791"/>
      <c r="E62" s="791"/>
      <c r="F62" s="791"/>
      <c r="G62" s="791"/>
      <c r="H62" s="792"/>
    </row>
    <row r="63" spans="1:8" ht="35.1" customHeight="1">
      <c r="A63" s="808" t="s">
        <v>373</v>
      </c>
      <c r="B63" s="809"/>
      <c r="C63" s="791" t="s">
        <v>2625</v>
      </c>
      <c r="D63" s="791"/>
      <c r="E63" s="791"/>
      <c r="F63" s="791"/>
      <c r="G63" s="791"/>
      <c r="H63" s="792"/>
    </row>
    <row r="64" spans="1:8" ht="35.1" customHeight="1">
      <c r="A64" s="779"/>
      <c r="B64" s="870"/>
      <c r="C64" s="792" t="s">
        <v>2626</v>
      </c>
      <c r="D64" s="790"/>
      <c r="E64" s="790"/>
      <c r="F64" s="790"/>
      <c r="G64" s="790"/>
      <c r="H64" s="790"/>
    </row>
    <row r="65" spans="1:8" ht="58.5" customHeight="1">
      <c r="A65" s="732"/>
      <c r="B65" s="810"/>
      <c r="C65" s="791" t="s">
        <v>2627</v>
      </c>
      <c r="D65" s="791"/>
      <c r="E65" s="791"/>
      <c r="F65" s="791"/>
      <c r="G65" s="791"/>
      <c r="H65" s="792"/>
    </row>
    <row r="66" spans="1:8">
      <c r="A66" s="541"/>
      <c r="B66" s="541"/>
      <c r="C66" s="541"/>
      <c r="D66" s="541"/>
      <c r="E66" s="541"/>
      <c r="F66" s="541"/>
      <c r="G66" s="541"/>
      <c r="H66" s="541"/>
    </row>
    <row r="67" spans="1:8">
      <c r="A67" s="540" t="s">
        <v>375</v>
      </c>
      <c r="B67" s="540"/>
      <c r="C67" s="540"/>
      <c r="D67" s="540"/>
      <c r="E67" s="540"/>
      <c r="F67" s="540"/>
      <c r="G67" s="541"/>
      <c r="H67" s="541"/>
    </row>
    <row r="68" spans="1:8" ht="16.2">
      <c r="A68" s="807" t="s">
        <v>376</v>
      </c>
      <c r="B68" s="807"/>
      <c r="C68" s="807"/>
      <c r="D68" s="807"/>
      <c r="E68" s="807"/>
      <c r="F68" s="807"/>
      <c r="G68" s="251">
        <v>3</v>
      </c>
      <c r="H68" s="529" t="s">
        <v>435</v>
      </c>
    </row>
    <row r="69" spans="1:8" ht="16.2">
      <c r="A69" s="807" t="s">
        <v>378</v>
      </c>
      <c r="B69" s="807"/>
      <c r="C69" s="807"/>
      <c r="D69" s="807"/>
      <c r="E69" s="807"/>
      <c r="F69" s="807"/>
      <c r="G69" s="251">
        <v>1</v>
      </c>
      <c r="H69" s="529" t="s">
        <v>435</v>
      </c>
    </row>
    <row r="70" spans="1:8">
      <c r="A70" s="527"/>
      <c r="B70" s="527"/>
      <c r="C70" s="527"/>
      <c r="D70" s="527"/>
      <c r="E70" s="527"/>
      <c r="F70" s="527"/>
      <c r="G70" s="253"/>
      <c r="H70" s="529"/>
    </row>
    <row r="71" spans="1:8">
      <c r="A71" s="811" t="s">
        <v>379</v>
      </c>
      <c r="B71" s="811"/>
      <c r="C71" s="811"/>
      <c r="D71" s="811"/>
      <c r="E71" s="811"/>
      <c r="F71" s="811"/>
      <c r="G71" s="532"/>
      <c r="H71" s="253"/>
    </row>
    <row r="72" spans="1:8" ht="16.2">
      <c r="A72" s="790" t="s">
        <v>380</v>
      </c>
      <c r="B72" s="790"/>
      <c r="C72" s="790"/>
      <c r="D72" s="790"/>
      <c r="E72" s="529">
        <f>SUM(E73:E78)</f>
        <v>51</v>
      </c>
      <c r="F72" s="529" t="s">
        <v>357</v>
      </c>
      <c r="G72" s="254">
        <f>E72/25</f>
        <v>2.04</v>
      </c>
      <c r="H72" s="529" t="s">
        <v>435</v>
      </c>
    </row>
    <row r="73" spans="1:8">
      <c r="A73" s="541" t="s">
        <v>12</v>
      </c>
      <c r="B73" s="807" t="s">
        <v>14</v>
      </c>
      <c r="C73" s="807"/>
      <c r="D73" s="807"/>
      <c r="E73" s="529">
        <v>20</v>
      </c>
      <c r="F73" s="529" t="s">
        <v>357</v>
      </c>
      <c r="G73" s="40"/>
      <c r="H73" s="531"/>
    </row>
    <row r="74" spans="1:8">
      <c r="A74" s="541"/>
      <c r="B74" s="807" t="s">
        <v>381</v>
      </c>
      <c r="C74" s="807"/>
      <c r="D74" s="807"/>
      <c r="E74" s="529">
        <v>25</v>
      </c>
      <c r="F74" s="529" t="s">
        <v>357</v>
      </c>
      <c r="G74" s="40"/>
      <c r="H74" s="531"/>
    </row>
    <row r="75" spans="1:8">
      <c r="A75" s="541"/>
      <c r="B75" s="807" t="s">
        <v>382</v>
      </c>
      <c r="C75" s="807"/>
      <c r="D75" s="807"/>
      <c r="E75" s="529">
        <v>3</v>
      </c>
      <c r="F75" s="529" t="s">
        <v>357</v>
      </c>
      <c r="G75" s="40"/>
      <c r="H75" s="531"/>
    </row>
    <row r="76" spans="1:8">
      <c r="A76" s="541"/>
      <c r="B76" s="807" t="s">
        <v>383</v>
      </c>
      <c r="C76" s="807"/>
      <c r="D76" s="807"/>
      <c r="E76" s="529">
        <v>0</v>
      </c>
      <c r="F76" s="529" t="s">
        <v>357</v>
      </c>
      <c r="G76" s="40"/>
      <c r="H76" s="531"/>
    </row>
    <row r="77" spans="1:8">
      <c r="A77" s="541"/>
      <c r="B77" s="807" t="s">
        <v>384</v>
      </c>
      <c r="C77" s="807"/>
      <c r="D77" s="807"/>
      <c r="E77" s="529">
        <v>0</v>
      </c>
      <c r="F77" s="529" t="s">
        <v>357</v>
      </c>
      <c r="G77" s="40"/>
      <c r="H77" s="531"/>
    </row>
    <row r="78" spans="1:8">
      <c r="A78" s="541"/>
      <c r="B78" s="807" t="s">
        <v>385</v>
      </c>
      <c r="C78" s="807"/>
      <c r="D78" s="807"/>
      <c r="E78" s="529">
        <v>3</v>
      </c>
      <c r="F78" s="529" t="s">
        <v>357</v>
      </c>
      <c r="G78" s="40"/>
      <c r="H78" s="531"/>
    </row>
    <row r="79" spans="1:8" ht="28.5" customHeight="1">
      <c r="A79" s="790" t="s">
        <v>386</v>
      </c>
      <c r="B79" s="790"/>
      <c r="C79" s="790"/>
      <c r="D79" s="790"/>
      <c r="E79" s="529">
        <v>0</v>
      </c>
      <c r="F79" s="529" t="s">
        <v>357</v>
      </c>
      <c r="G79" s="254">
        <v>0</v>
      </c>
      <c r="H79" s="529" t="s">
        <v>435</v>
      </c>
    </row>
    <row r="80" spans="1:8" ht="16.2">
      <c r="A80" s="807" t="s">
        <v>387</v>
      </c>
      <c r="B80" s="807"/>
      <c r="C80" s="807"/>
      <c r="D80" s="807"/>
      <c r="E80" s="529">
        <f>G80*25</f>
        <v>49</v>
      </c>
      <c r="F80" s="529" t="s">
        <v>357</v>
      </c>
      <c r="G80" s="254">
        <f>D6-G79-G72</f>
        <v>1.96</v>
      </c>
      <c r="H80" s="529" t="s">
        <v>435</v>
      </c>
    </row>
    <row r="84" spans="1:8">
      <c r="A84" s="206" t="s">
        <v>388</v>
      </c>
    </row>
    <row r="85" spans="1:8" ht="16.2">
      <c r="A85" s="730" t="s">
        <v>436</v>
      </c>
      <c r="B85" s="730"/>
      <c r="C85" s="730"/>
      <c r="D85" s="730"/>
      <c r="E85" s="730"/>
      <c r="F85" s="730"/>
      <c r="G85" s="730"/>
      <c r="H85" s="730"/>
    </row>
    <row r="86" spans="1:8">
      <c r="A86" s="206" t="s">
        <v>390</v>
      </c>
    </row>
    <row r="88" spans="1:8">
      <c r="A88" s="766" t="s">
        <v>391</v>
      </c>
      <c r="B88" s="766"/>
      <c r="C88" s="766"/>
      <c r="D88" s="766"/>
      <c r="E88" s="766"/>
      <c r="F88" s="766"/>
      <c r="G88" s="766"/>
      <c r="H88" s="766"/>
    </row>
    <row r="89" spans="1:8">
      <c r="A89" s="766"/>
      <c r="B89" s="766"/>
      <c r="C89" s="766"/>
      <c r="D89" s="766"/>
      <c r="E89" s="766"/>
      <c r="F89" s="766"/>
      <c r="G89" s="766"/>
      <c r="H89" s="766"/>
    </row>
    <row r="90" spans="1:8">
      <c r="A90" s="766"/>
      <c r="B90" s="766"/>
      <c r="C90" s="766"/>
      <c r="D90" s="766"/>
      <c r="E90" s="766"/>
      <c r="F90" s="766"/>
      <c r="G90" s="766"/>
      <c r="H90" s="766"/>
    </row>
  </sheetData>
  <mergeCells count="87">
    <mergeCell ref="A88:H90"/>
    <mergeCell ref="A71:F71"/>
    <mergeCell ref="A72:D72"/>
    <mergeCell ref="B73:D73"/>
    <mergeCell ref="B74:D74"/>
    <mergeCell ref="B75:D75"/>
    <mergeCell ref="B76:D76"/>
    <mergeCell ref="B77:D77"/>
    <mergeCell ref="B78:D78"/>
    <mergeCell ref="A79:D79"/>
    <mergeCell ref="A80:D80"/>
    <mergeCell ref="A85:H85"/>
    <mergeCell ref="A69:F69"/>
    <mergeCell ref="A56:C56"/>
    <mergeCell ref="D56:H56"/>
    <mergeCell ref="A57:C57"/>
    <mergeCell ref="D57:H57"/>
    <mergeCell ref="A60:B62"/>
    <mergeCell ref="C60:H60"/>
    <mergeCell ref="C61:H61"/>
    <mergeCell ref="C62:H62"/>
    <mergeCell ref="A63:B65"/>
    <mergeCell ref="C63:H63"/>
    <mergeCell ref="C64:H64"/>
    <mergeCell ref="C65:H65"/>
    <mergeCell ref="A68:F68"/>
    <mergeCell ref="A47:A55"/>
    <mergeCell ref="B47:H47"/>
    <mergeCell ref="B48:H48"/>
    <mergeCell ref="B49:H49"/>
    <mergeCell ref="B50:H50"/>
    <mergeCell ref="B51:H51"/>
    <mergeCell ref="B52:H52"/>
    <mergeCell ref="B53:H53"/>
    <mergeCell ref="B54:H54"/>
    <mergeCell ref="B55:H55"/>
    <mergeCell ref="A46:F46"/>
    <mergeCell ref="B32:F32"/>
    <mergeCell ref="B33:F33"/>
    <mergeCell ref="A36:F36"/>
    <mergeCell ref="A37:A43"/>
    <mergeCell ref="B37:H37"/>
    <mergeCell ref="B38:H38"/>
    <mergeCell ref="B39:H39"/>
    <mergeCell ref="B40:H40"/>
    <mergeCell ref="B41:H41"/>
    <mergeCell ref="B42:H42"/>
    <mergeCell ref="B43:H43"/>
    <mergeCell ref="A44:C44"/>
    <mergeCell ref="D44:H44"/>
    <mergeCell ref="A45:C45"/>
    <mergeCell ref="D45:H45"/>
    <mergeCell ref="A31:H31"/>
    <mergeCell ref="A21:D21"/>
    <mergeCell ref="A22:A23"/>
    <mergeCell ref="B22:F23"/>
    <mergeCell ref="G22:H22"/>
    <mergeCell ref="A24:H24"/>
    <mergeCell ref="B25:F25"/>
    <mergeCell ref="B26:F26"/>
    <mergeCell ref="A27:H27"/>
    <mergeCell ref="B28:F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89"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121</v>
      </c>
      <c r="B5" s="732"/>
      <c r="C5" s="732"/>
      <c r="D5" s="732"/>
      <c r="E5" s="732"/>
      <c r="F5" s="732"/>
      <c r="G5" s="732"/>
      <c r="H5" s="732"/>
    </row>
    <row r="6" spans="1:8" ht="17.850000000000001" customHeight="1">
      <c r="A6" s="780" t="s">
        <v>10</v>
      </c>
      <c r="B6" s="781"/>
      <c r="C6" s="781"/>
      <c r="D6" s="781">
        <v>4</v>
      </c>
      <c r="E6" s="781"/>
      <c r="F6" s="781"/>
      <c r="G6" s="781"/>
      <c r="H6" s="782"/>
    </row>
    <row r="7" spans="1:8" ht="17.850000000000001" customHeight="1">
      <c r="A7" s="780" t="s">
        <v>9</v>
      </c>
      <c r="B7" s="781"/>
      <c r="C7" s="781"/>
      <c r="D7" s="783" t="s">
        <v>1665</v>
      </c>
      <c r="E7" s="783"/>
      <c r="F7" s="783"/>
      <c r="G7" s="783"/>
      <c r="H7" s="784"/>
    </row>
    <row r="8" spans="1:8" ht="17.850000000000001" customHeight="1">
      <c r="A8" s="780" t="s">
        <v>13</v>
      </c>
      <c r="B8" s="781"/>
      <c r="C8" s="781"/>
      <c r="D8" s="785" t="s">
        <v>329</v>
      </c>
      <c r="E8" s="785"/>
      <c r="F8" s="785"/>
      <c r="G8" s="785"/>
      <c r="H8" s="786"/>
    </row>
    <row r="9" spans="1:8" ht="17.850000000000001" customHeight="1">
      <c r="A9" s="780" t="s">
        <v>330</v>
      </c>
      <c r="B9" s="781"/>
      <c r="C9" s="781"/>
      <c r="D9" s="785" t="s">
        <v>2629</v>
      </c>
      <c r="E9" s="785"/>
      <c r="F9" s="785"/>
      <c r="G9" s="785"/>
      <c r="H9" s="786"/>
    </row>
    <row r="10" spans="1:8" ht="10.35" customHeight="1">
      <c r="A10" s="541"/>
      <c r="B10" s="541"/>
      <c r="C10" s="541"/>
      <c r="D10" s="541"/>
      <c r="E10" s="541"/>
      <c r="F10" s="541"/>
      <c r="G10" s="541"/>
      <c r="H10" s="541"/>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2380</v>
      </c>
      <c r="F15" s="788"/>
      <c r="G15" s="788"/>
      <c r="H15" s="789"/>
    </row>
    <row r="16" spans="1:8" ht="17.850000000000001" customHeight="1">
      <c r="A16" s="780" t="s">
        <v>282</v>
      </c>
      <c r="B16" s="781"/>
      <c r="C16" s="781"/>
      <c r="D16" s="781"/>
      <c r="E16" s="781" t="s">
        <v>283</v>
      </c>
      <c r="F16" s="781"/>
      <c r="G16" s="781"/>
      <c r="H16" s="782"/>
    </row>
    <row r="17" spans="1:8" ht="10.35" customHeight="1">
      <c r="A17" s="541"/>
      <c r="B17" s="541"/>
      <c r="C17" s="541"/>
      <c r="D17" s="541"/>
      <c r="E17" s="541"/>
      <c r="F17" s="541"/>
      <c r="G17" s="541"/>
      <c r="H17" s="541"/>
    </row>
    <row r="18" spans="1:8" ht="15" customHeight="1">
      <c r="A18" s="787" t="s">
        <v>336</v>
      </c>
      <c r="B18" s="787"/>
      <c r="C18" s="787"/>
      <c r="D18" s="787"/>
      <c r="E18" s="787"/>
      <c r="F18" s="787"/>
      <c r="G18" s="787"/>
      <c r="H18" s="787"/>
    </row>
    <row r="19" spans="1:8" ht="31.35" customHeight="1">
      <c r="A19" s="790" t="s">
        <v>337</v>
      </c>
      <c r="B19" s="790"/>
      <c r="C19" s="791" t="s">
        <v>586</v>
      </c>
      <c r="D19" s="791"/>
      <c r="E19" s="791"/>
      <c r="F19" s="791"/>
      <c r="G19" s="791"/>
      <c r="H19" s="792"/>
    </row>
    <row r="20" spans="1:8" ht="10.35" customHeight="1">
      <c r="A20" s="541"/>
      <c r="B20" s="541"/>
      <c r="C20" s="541"/>
      <c r="D20" s="541"/>
      <c r="E20" s="541"/>
      <c r="F20" s="541"/>
      <c r="G20" s="541"/>
      <c r="H20" s="541"/>
    </row>
    <row r="21" spans="1:8" ht="15" customHeight="1">
      <c r="A21" s="793" t="s">
        <v>339</v>
      </c>
      <c r="B21" s="793"/>
      <c r="C21" s="793"/>
      <c r="D21" s="793"/>
      <c r="E21" s="541"/>
      <c r="F21" s="541"/>
      <c r="G21" s="541"/>
      <c r="H21" s="541"/>
    </row>
    <row r="22" spans="1:8">
      <c r="A22" s="751" t="s">
        <v>141</v>
      </c>
      <c r="B22" s="794" t="s">
        <v>142</v>
      </c>
      <c r="C22" s="794"/>
      <c r="D22" s="794"/>
      <c r="E22" s="794"/>
      <c r="F22" s="794"/>
      <c r="G22" s="794" t="s">
        <v>340</v>
      </c>
      <c r="H22" s="752"/>
    </row>
    <row r="23" spans="1:8" ht="45" customHeight="1">
      <c r="A23" s="751"/>
      <c r="B23" s="794"/>
      <c r="C23" s="794"/>
      <c r="D23" s="794"/>
      <c r="E23" s="794"/>
      <c r="F23" s="794"/>
      <c r="G23" s="528" t="s">
        <v>341</v>
      </c>
      <c r="H23" s="525" t="s">
        <v>145</v>
      </c>
    </row>
    <row r="24" spans="1:8" ht="17.850000000000001" customHeight="1">
      <c r="A24" s="751" t="s">
        <v>146</v>
      </c>
      <c r="B24" s="794"/>
      <c r="C24" s="794"/>
      <c r="D24" s="794"/>
      <c r="E24" s="794"/>
      <c r="F24" s="794"/>
      <c r="G24" s="794"/>
      <c r="H24" s="752"/>
    </row>
    <row r="25" spans="1:8" ht="29.25" customHeight="1">
      <c r="A25" s="524" t="s">
        <v>2630</v>
      </c>
      <c r="B25" s="791" t="s">
        <v>2661</v>
      </c>
      <c r="C25" s="791"/>
      <c r="D25" s="791"/>
      <c r="E25" s="791"/>
      <c r="F25" s="791"/>
      <c r="G25" s="528" t="s">
        <v>159</v>
      </c>
      <c r="H25" s="250" t="s">
        <v>150</v>
      </c>
    </row>
    <row r="26" spans="1:8" ht="36" customHeight="1">
      <c r="A26" s="524" t="s">
        <v>2631</v>
      </c>
      <c r="B26" s="792" t="s">
        <v>2632</v>
      </c>
      <c r="C26" s="790"/>
      <c r="D26" s="790"/>
      <c r="E26" s="790"/>
      <c r="F26" s="956"/>
      <c r="G26" s="528" t="s">
        <v>163</v>
      </c>
      <c r="H26" s="250" t="s">
        <v>150</v>
      </c>
    </row>
    <row r="27" spans="1:8" ht="17.850000000000001" customHeight="1">
      <c r="A27" s="751" t="s">
        <v>255</v>
      </c>
      <c r="B27" s="794"/>
      <c r="C27" s="794"/>
      <c r="D27" s="794"/>
      <c r="E27" s="794"/>
      <c r="F27" s="794"/>
      <c r="G27" s="794"/>
      <c r="H27" s="752"/>
    </row>
    <row r="28" spans="1:8" ht="33.9" customHeight="1">
      <c r="A28" s="524" t="s">
        <v>2633</v>
      </c>
      <c r="B28" s="791" t="s">
        <v>2662</v>
      </c>
      <c r="C28" s="791"/>
      <c r="D28" s="791"/>
      <c r="E28" s="791"/>
      <c r="F28" s="791"/>
      <c r="G28" s="528" t="s">
        <v>209</v>
      </c>
      <c r="H28" s="250" t="s">
        <v>154</v>
      </c>
    </row>
    <row r="29" spans="1:8" ht="31.5" customHeight="1">
      <c r="A29" s="524" t="s">
        <v>2634</v>
      </c>
      <c r="B29" s="792" t="s">
        <v>2635</v>
      </c>
      <c r="C29" s="790"/>
      <c r="D29" s="790"/>
      <c r="E29" s="790"/>
      <c r="F29" s="956"/>
      <c r="G29" s="528" t="s">
        <v>211</v>
      </c>
      <c r="H29" s="250" t="s">
        <v>154</v>
      </c>
    </row>
    <row r="30" spans="1:8" ht="17.850000000000001" customHeight="1">
      <c r="A30" s="751" t="s">
        <v>352</v>
      </c>
      <c r="B30" s="794"/>
      <c r="C30" s="794"/>
      <c r="D30" s="794"/>
      <c r="E30" s="794"/>
      <c r="F30" s="794"/>
      <c r="G30" s="794"/>
      <c r="H30" s="752"/>
    </row>
    <row r="31" spans="1:8" ht="38.1" customHeight="1">
      <c r="A31" s="524" t="s">
        <v>2636</v>
      </c>
      <c r="B31" s="791" t="s">
        <v>2637</v>
      </c>
      <c r="C31" s="791"/>
      <c r="D31" s="791"/>
      <c r="E31" s="791"/>
      <c r="F31" s="791"/>
      <c r="G31" s="528" t="s">
        <v>233</v>
      </c>
      <c r="H31" s="250" t="s">
        <v>150</v>
      </c>
    </row>
    <row r="32" spans="1:8" ht="10.35" customHeight="1">
      <c r="A32" s="541"/>
      <c r="B32" s="541"/>
      <c r="C32" s="541"/>
      <c r="D32" s="541"/>
      <c r="E32" s="541"/>
      <c r="F32" s="541"/>
      <c r="G32" s="541"/>
      <c r="H32" s="541"/>
    </row>
    <row r="33" spans="1:8" ht="15" customHeight="1">
      <c r="A33" s="540" t="s">
        <v>355</v>
      </c>
      <c r="B33" s="541"/>
      <c r="C33" s="541"/>
      <c r="D33" s="541"/>
      <c r="E33" s="541"/>
      <c r="F33" s="541"/>
      <c r="G33" s="541"/>
      <c r="H33" s="541"/>
    </row>
    <row r="34" spans="1:8" s="334" customFormat="1" ht="17.850000000000001" customHeight="1">
      <c r="A34" s="795" t="s">
        <v>356</v>
      </c>
      <c r="B34" s="795"/>
      <c r="C34" s="795"/>
      <c r="D34" s="795"/>
      <c r="E34" s="795"/>
      <c r="F34" s="795"/>
      <c r="G34" s="242">
        <v>20</v>
      </c>
      <c r="H34" s="530" t="s">
        <v>357</v>
      </c>
    </row>
    <row r="35" spans="1:8" ht="33.9" customHeight="1">
      <c r="A35" s="1213" t="s">
        <v>358</v>
      </c>
      <c r="B35" s="791" t="s">
        <v>2663</v>
      </c>
      <c r="C35" s="781"/>
      <c r="D35" s="781"/>
      <c r="E35" s="781"/>
      <c r="F35" s="781"/>
      <c r="G35" s="781"/>
      <c r="H35" s="782"/>
    </row>
    <row r="36" spans="1:8" ht="27.9" customHeight="1">
      <c r="A36" s="1214"/>
      <c r="B36" s="791" t="s">
        <v>2638</v>
      </c>
      <c r="C36" s="791"/>
      <c r="D36" s="791"/>
      <c r="E36" s="791"/>
      <c r="F36" s="791"/>
      <c r="G36" s="791"/>
      <c r="H36" s="792"/>
    </row>
    <row r="37" spans="1:8" ht="20.100000000000001" customHeight="1">
      <c r="A37" s="1214"/>
      <c r="B37" s="791" t="s">
        <v>2639</v>
      </c>
      <c r="C37" s="791"/>
      <c r="D37" s="791"/>
      <c r="E37" s="791"/>
      <c r="F37" s="791"/>
      <c r="G37" s="791"/>
      <c r="H37" s="792"/>
    </row>
    <row r="38" spans="1:8" ht="20.100000000000001" customHeight="1">
      <c r="A38" s="1214"/>
      <c r="B38" s="791" t="s">
        <v>2640</v>
      </c>
      <c r="C38" s="791"/>
      <c r="D38" s="791"/>
      <c r="E38" s="791"/>
      <c r="F38" s="791"/>
      <c r="G38" s="791"/>
      <c r="H38" s="792"/>
    </row>
    <row r="39" spans="1:8" ht="20.100000000000001" customHeight="1">
      <c r="A39" s="1214"/>
      <c r="B39" s="791" t="s">
        <v>2641</v>
      </c>
      <c r="C39" s="791"/>
      <c r="D39" s="791"/>
      <c r="E39" s="791"/>
      <c r="F39" s="791"/>
      <c r="G39" s="791"/>
      <c r="H39" s="792"/>
    </row>
    <row r="40" spans="1:8" ht="20.100000000000001" customHeight="1">
      <c r="A40" s="1214"/>
      <c r="B40" s="791" t="s">
        <v>2642</v>
      </c>
      <c r="C40" s="791"/>
      <c r="D40" s="791"/>
      <c r="E40" s="791"/>
      <c r="F40" s="791"/>
      <c r="G40" s="791"/>
      <c r="H40" s="792"/>
    </row>
    <row r="41" spans="1:8" ht="20.100000000000001" customHeight="1">
      <c r="A41" s="1215"/>
      <c r="B41" s="791" t="s">
        <v>2643</v>
      </c>
      <c r="C41" s="791"/>
      <c r="D41" s="791"/>
      <c r="E41" s="791"/>
      <c r="F41" s="791"/>
      <c r="G41" s="791"/>
      <c r="H41" s="792"/>
    </row>
    <row r="42" spans="1:8" ht="20.399999999999999" customHeight="1">
      <c r="A42" s="797" t="s">
        <v>366</v>
      </c>
      <c r="B42" s="785"/>
      <c r="C42" s="785"/>
      <c r="D42" s="785" t="s">
        <v>2644</v>
      </c>
      <c r="E42" s="785"/>
      <c r="F42" s="785"/>
      <c r="G42" s="785"/>
      <c r="H42" s="786"/>
    </row>
    <row r="43" spans="1:8" ht="33.9" customHeight="1">
      <c r="A43" s="798" t="s">
        <v>367</v>
      </c>
      <c r="B43" s="783"/>
      <c r="C43" s="783"/>
      <c r="D43" s="792" t="s">
        <v>2577</v>
      </c>
      <c r="E43" s="790"/>
      <c r="F43" s="790"/>
      <c r="G43" s="790"/>
      <c r="H43" s="790"/>
    </row>
    <row r="44" spans="1:8" s="334" customFormat="1" ht="17.850000000000001" customHeight="1">
      <c r="A44" s="795" t="s">
        <v>2645</v>
      </c>
      <c r="B44" s="795"/>
      <c r="C44" s="795"/>
      <c r="D44" s="795"/>
      <c r="E44" s="795"/>
      <c r="F44" s="795"/>
      <c r="G44" s="242">
        <v>15</v>
      </c>
      <c r="H44" s="530" t="s">
        <v>357</v>
      </c>
    </row>
    <row r="45" spans="1:8" ht="20.100000000000001" customHeight="1">
      <c r="A45" s="796" t="s">
        <v>358</v>
      </c>
      <c r="B45" s="805" t="s">
        <v>2646</v>
      </c>
      <c r="C45" s="805"/>
      <c r="D45" s="805"/>
      <c r="E45" s="805"/>
      <c r="F45" s="805"/>
      <c r="G45" s="805"/>
      <c r="H45" s="806"/>
    </row>
    <row r="46" spans="1:8" ht="20.100000000000001" customHeight="1">
      <c r="A46" s="754"/>
      <c r="B46" s="792" t="s">
        <v>2647</v>
      </c>
      <c r="C46" s="790"/>
      <c r="D46" s="790"/>
      <c r="E46" s="790"/>
      <c r="F46" s="790"/>
      <c r="G46" s="790"/>
      <c r="H46" s="790"/>
    </row>
    <row r="47" spans="1:8" ht="20.100000000000001" customHeight="1">
      <c r="A47" s="754"/>
      <c r="B47" s="792" t="s">
        <v>2648</v>
      </c>
      <c r="C47" s="790"/>
      <c r="D47" s="790"/>
      <c r="E47" s="790"/>
      <c r="F47" s="790"/>
      <c r="G47" s="790"/>
      <c r="H47" s="790"/>
    </row>
    <row r="48" spans="1:8" ht="20.100000000000001" customHeight="1">
      <c r="A48" s="754"/>
      <c r="B48" s="791" t="s">
        <v>2649</v>
      </c>
      <c r="C48" s="791"/>
      <c r="D48" s="791"/>
      <c r="E48" s="791"/>
      <c r="F48" s="791"/>
      <c r="G48" s="791"/>
      <c r="H48" s="792"/>
    </row>
    <row r="49" spans="1:8" ht="20.100000000000001" customHeight="1">
      <c r="A49" s="755"/>
      <c r="B49" s="869" t="s">
        <v>2650</v>
      </c>
      <c r="C49" s="869"/>
      <c r="D49" s="869"/>
      <c r="E49" s="869"/>
      <c r="F49" s="869"/>
      <c r="G49" s="869"/>
      <c r="H49" s="772"/>
    </row>
    <row r="50" spans="1:8" ht="23.1" customHeight="1">
      <c r="A50" s="797" t="s">
        <v>366</v>
      </c>
      <c r="B50" s="785"/>
      <c r="C50" s="785"/>
      <c r="D50" s="785" t="s">
        <v>2651</v>
      </c>
      <c r="E50" s="785"/>
      <c r="F50" s="785"/>
      <c r="G50" s="785"/>
      <c r="H50" s="786"/>
    </row>
    <row r="51" spans="1:8" ht="36.6" customHeight="1">
      <c r="A51" s="798" t="s">
        <v>367</v>
      </c>
      <c r="B51" s="783"/>
      <c r="C51" s="783"/>
      <c r="D51" s="792" t="s">
        <v>2652</v>
      </c>
      <c r="E51" s="790"/>
      <c r="F51" s="790"/>
      <c r="G51" s="790"/>
      <c r="H51" s="790"/>
    </row>
    <row r="52" spans="1:8" s="334" customFormat="1" ht="17.850000000000001" customHeight="1">
      <c r="A52" s="795" t="s">
        <v>613</v>
      </c>
      <c r="B52" s="795"/>
      <c r="C52" s="795"/>
      <c r="D52" s="795"/>
      <c r="E52" s="795"/>
      <c r="F52" s="795"/>
      <c r="G52" s="242">
        <v>15</v>
      </c>
      <c r="H52" s="530" t="s">
        <v>357</v>
      </c>
    </row>
    <row r="53" spans="1:8" ht="34.5" customHeight="1">
      <c r="A53" s="796" t="s">
        <v>358</v>
      </c>
      <c r="B53" s="791" t="s">
        <v>2653</v>
      </c>
      <c r="C53" s="791"/>
      <c r="D53" s="791"/>
      <c r="E53" s="791"/>
      <c r="F53" s="791"/>
      <c r="G53" s="791"/>
      <c r="H53" s="792"/>
    </row>
    <row r="54" spans="1:8" ht="36.75" customHeight="1">
      <c r="A54" s="754"/>
      <c r="B54" s="791" t="s">
        <v>2654</v>
      </c>
      <c r="C54" s="791"/>
      <c r="D54" s="791"/>
      <c r="E54" s="791"/>
      <c r="F54" s="791"/>
      <c r="G54" s="791"/>
      <c r="H54" s="792"/>
    </row>
    <row r="55" spans="1:8" ht="23.4" customHeight="1">
      <c r="A55" s="797" t="s">
        <v>366</v>
      </c>
      <c r="B55" s="785"/>
      <c r="C55" s="785"/>
      <c r="D55" s="785" t="s">
        <v>2651</v>
      </c>
      <c r="E55" s="785"/>
      <c r="F55" s="785"/>
      <c r="G55" s="785"/>
      <c r="H55" s="786"/>
    </row>
    <row r="56" spans="1:8" ht="33.9" customHeight="1">
      <c r="A56" s="798" t="s">
        <v>367</v>
      </c>
      <c r="B56" s="783"/>
      <c r="C56" s="783"/>
      <c r="D56" s="792" t="s">
        <v>2655</v>
      </c>
      <c r="E56" s="790"/>
      <c r="F56" s="790"/>
      <c r="G56" s="790"/>
      <c r="H56" s="790"/>
    </row>
    <row r="57" spans="1:8" ht="10.35" customHeight="1">
      <c r="A57" s="541"/>
      <c r="B57" s="541"/>
      <c r="C57" s="541"/>
      <c r="D57" s="541"/>
      <c r="E57" s="541"/>
      <c r="F57" s="541"/>
      <c r="G57" s="541"/>
      <c r="H57" s="541"/>
    </row>
    <row r="58" spans="1:8" ht="15" customHeight="1">
      <c r="A58" s="540" t="s">
        <v>369</v>
      </c>
      <c r="B58" s="541"/>
      <c r="C58" s="541"/>
      <c r="D58" s="541"/>
      <c r="E58" s="541"/>
      <c r="F58" s="541"/>
      <c r="G58" s="541"/>
      <c r="H58" s="541"/>
    </row>
    <row r="59" spans="1:8" ht="42.75" customHeight="1">
      <c r="A59" s="807" t="s">
        <v>370</v>
      </c>
      <c r="B59" s="780"/>
      <c r="C59" s="792" t="s">
        <v>2656</v>
      </c>
      <c r="D59" s="790"/>
      <c r="E59" s="790"/>
      <c r="F59" s="790"/>
      <c r="G59" s="790"/>
      <c r="H59" s="790"/>
    </row>
    <row r="60" spans="1:8" ht="44.25" customHeight="1">
      <c r="A60" s="807"/>
      <c r="B60" s="780"/>
      <c r="C60" s="791" t="s">
        <v>2657</v>
      </c>
      <c r="D60" s="791"/>
      <c r="E60" s="791"/>
      <c r="F60" s="791"/>
      <c r="G60" s="791"/>
      <c r="H60" s="792"/>
    </row>
    <row r="61" spans="1:8" ht="27" customHeight="1">
      <c r="A61" s="807"/>
      <c r="B61" s="780"/>
      <c r="C61" s="791" t="s">
        <v>2658</v>
      </c>
      <c r="D61" s="791"/>
      <c r="E61" s="791"/>
      <c r="F61" s="791"/>
      <c r="G61" s="791"/>
      <c r="H61" s="792"/>
    </row>
    <row r="62" spans="1:8" ht="51.9" customHeight="1">
      <c r="A62" s="808" t="s">
        <v>373</v>
      </c>
      <c r="B62" s="809"/>
      <c r="C62" s="791" t="s">
        <v>2659</v>
      </c>
      <c r="D62" s="791"/>
      <c r="E62" s="791"/>
      <c r="F62" s="791"/>
      <c r="G62" s="791"/>
      <c r="H62" s="792"/>
    </row>
    <row r="63" spans="1:8" ht="33.6" customHeight="1">
      <c r="A63" s="732"/>
      <c r="B63" s="810"/>
      <c r="C63" s="791" t="s">
        <v>2660</v>
      </c>
      <c r="D63" s="791"/>
      <c r="E63" s="791"/>
      <c r="F63" s="791"/>
      <c r="G63" s="791"/>
      <c r="H63" s="792"/>
    </row>
    <row r="64" spans="1:8" ht="10.35" customHeight="1">
      <c r="A64" s="541"/>
      <c r="B64" s="541"/>
      <c r="C64" s="541"/>
      <c r="D64" s="541"/>
      <c r="E64" s="541"/>
      <c r="F64" s="541"/>
      <c r="G64" s="541"/>
      <c r="H64" s="541"/>
    </row>
    <row r="65" spans="1:8" ht="15" customHeight="1">
      <c r="A65" s="540" t="s">
        <v>375</v>
      </c>
      <c r="B65" s="540"/>
      <c r="C65" s="540"/>
      <c r="D65" s="540"/>
      <c r="E65" s="540"/>
      <c r="F65" s="540"/>
      <c r="G65" s="541"/>
      <c r="H65" s="541"/>
    </row>
    <row r="66" spans="1:8" ht="16.2">
      <c r="A66" s="807" t="s">
        <v>376</v>
      </c>
      <c r="B66" s="807"/>
      <c r="C66" s="807"/>
      <c r="D66" s="807"/>
      <c r="E66" s="807"/>
      <c r="F66" s="807"/>
      <c r="G66" s="251">
        <v>3.5</v>
      </c>
      <c r="H66" s="529" t="s">
        <v>435</v>
      </c>
    </row>
    <row r="67" spans="1:8" ht="16.2">
      <c r="A67" s="807" t="s">
        <v>378</v>
      </c>
      <c r="B67" s="807"/>
      <c r="C67" s="807"/>
      <c r="D67" s="807"/>
      <c r="E67" s="807"/>
      <c r="F67" s="807"/>
      <c r="G67" s="251">
        <v>0.5</v>
      </c>
      <c r="H67" s="529" t="s">
        <v>435</v>
      </c>
    </row>
    <row r="68" spans="1:8">
      <c r="A68" s="527"/>
      <c r="B68" s="527"/>
      <c r="C68" s="527"/>
      <c r="D68" s="527"/>
      <c r="E68" s="527"/>
      <c r="F68" s="527"/>
      <c r="G68" s="253"/>
      <c r="H68" s="529"/>
    </row>
    <row r="69" spans="1:8">
      <c r="A69" s="811" t="s">
        <v>379</v>
      </c>
      <c r="B69" s="811"/>
      <c r="C69" s="811"/>
      <c r="D69" s="811"/>
      <c r="E69" s="811"/>
      <c r="F69" s="811"/>
      <c r="G69" s="532"/>
      <c r="H69" s="253"/>
    </row>
    <row r="70" spans="1:8" ht="17.850000000000001" customHeight="1">
      <c r="A70" s="790" t="s">
        <v>380</v>
      </c>
      <c r="B70" s="790"/>
      <c r="C70" s="790"/>
      <c r="D70" s="790"/>
      <c r="E70" s="529">
        <f>SUM(E71:E76)</f>
        <v>56</v>
      </c>
      <c r="F70" s="529" t="s">
        <v>357</v>
      </c>
      <c r="G70" s="254">
        <f>E70/25</f>
        <v>2.2400000000000002</v>
      </c>
      <c r="H70" s="529" t="s">
        <v>435</v>
      </c>
    </row>
    <row r="71" spans="1:8" ht="17.850000000000001" customHeight="1">
      <c r="A71" s="541" t="s">
        <v>12</v>
      </c>
      <c r="B71" s="807" t="s">
        <v>14</v>
      </c>
      <c r="C71" s="807"/>
      <c r="D71" s="807"/>
      <c r="E71" s="529">
        <v>20</v>
      </c>
      <c r="F71" s="529" t="s">
        <v>357</v>
      </c>
      <c r="G71" s="40"/>
      <c r="H71" s="531"/>
    </row>
    <row r="72" spans="1:8" ht="17.850000000000001" customHeight="1">
      <c r="A72" s="541"/>
      <c r="B72" s="807" t="s">
        <v>381</v>
      </c>
      <c r="C72" s="807"/>
      <c r="D72" s="807"/>
      <c r="E72" s="529">
        <v>30</v>
      </c>
      <c r="F72" s="529" t="s">
        <v>357</v>
      </c>
      <c r="G72" s="40"/>
      <c r="H72" s="531"/>
    </row>
    <row r="73" spans="1:8" ht="17.850000000000001" customHeight="1">
      <c r="A73" s="541"/>
      <c r="B73" s="807" t="s">
        <v>382</v>
      </c>
      <c r="C73" s="807"/>
      <c r="D73" s="807"/>
      <c r="E73" s="529">
        <v>3</v>
      </c>
      <c r="F73" s="529" t="s">
        <v>357</v>
      </c>
      <c r="G73" s="40"/>
      <c r="H73" s="531"/>
    </row>
    <row r="74" spans="1:8" ht="17.850000000000001" customHeight="1">
      <c r="A74" s="541"/>
      <c r="B74" s="807" t="s">
        <v>383</v>
      </c>
      <c r="C74" s="807"/>
      <c r="D74" s="807"/>
      <c r="E74" s="529">
        <v>0</v>
      </c>
      <c r="F74" s="529" t="s">
        <v>357</v>
      </c>
      <c r="G74" s="40"/>
      <c r="H74" s="531"/>
    </row>
    <row r="75" spans="1:8" ht="17.850000000000001" customHeight="1">
      <c r="A75" s="541"/>
      <c r="B75" s="807" t="s">
        <v>384</v>
      </c>
      <c r="C75" s="807"/>
      <c r="D75" s="807"/>
      <c r="E75" s="529">
        <v>0</v>
      </c>
      <c r="F75" s="529" t="s">
        <v>357</v>
      </c>
      <c r="G75" s="40"/>
      <c r="H75" s="531"/>
    </row>
    <row r="76" spans="1:8" ht="17.850000000000001" customHeight="1">
      <c r="A76" s="541"/>
      <c r="B76" s="807" t="s">
        <v>385</v>
      </c>
      <c r="C76" s="807"/>
      <c r="D76" s="807"/>
      <c r="E76" s="529">
        <v>3</v>
      </c>
      <c r="F76" s="529" t="s">
        <v>357</v>
      </c>
      <c r="G76" s="40"/>
      <c r="H76" s="531"/>
    </row>
    <row r="77" spans="1:8" ht="31.35" customHeight="1">
      <c r="A77" s="790" t="s">
        <v>386</v>
      </c>
      <c r="B77" s="790"/>
      <c r="C77" s="790"/>
      <c r="D77" s="790"/>
      <c r="E77" s="529">
        <v>0</v>
      </c>
      <c r="F77" s="529" t="s">
        <v>357</v>
      </c>
      <c r="G77" s="254">
        <v>0</v>
      </c>
      <c r="H77" s="529" t="s">
        <v>435</v>
      </c>
    </row>
    <row r="78" spans="1:8" ht="17.850000000000001" customHeight="1">
      <c r="A78" s="807" t="s">
        <v>387</v>
      </c>
      <c r="B78" s="807"/>
      <c r="C78" s="807"/>
      <c r="D78" s="807"/>
      <c r="E78" s="529">
        <v>44</v>
      </c>
      <c r="F78" s="529" t="s">
        <v>357</v>
      </c>
      <c r="G78" s="254">
        <f>D6-G77-G70</f>
        <v>1.7599999999999998</v>
      </c>
      <c r="H78" s="529" t="s">
        <v>435</v>
      </c>
    </row>
    <row r="79" spans="1:8" ht="10.35" customHeight="1"/>
    <row r="82" spans="1:8">
      <c r="A82" s="206" t="s">
        <v>388</v>
      </c>
    </row>
    <row r="83" spans="1:8" ht="16.2">
      <c r="A83" s="730" t="s">
        <v>436</v>
      </c>
      <c r="B83" s="730"/>
      <c r="C83" s="730"/>
      <c r="D83" s="730"/>
      <c r="E83" s="730"/>
      <c r="F83" s="730"/>
      <c r="G83" s="730"/>
      <c r="H83" s="730"/>
    </row>
    <row r="84" spans="1:8">
      <c r="A84" s="206" t="s">
        <v>390</v>
      </c>
    </row>
    <row r="86" spans="1:8">
      <c r="A86" s="766" t="s">
        <v>391</v>
      </c>
      <c r="B86" s="766"/>
      <c r="C86" s="766"/>
      <c r="D86" s="766"/>
      <c r="E86" s="766"/>
      <c r="F86" s="766"/>
      <c r="G86" s="766"/>
      <c r="H86" s="766"/>
    </row>
    <row r="87" spans="1:8">
      <c r="A87" s="766"/>
      <c r="B87" s="766"/>
      <c r="C87" s="766"/>
      <c r="D87" s="766"/>
      <c r="E87" s="766"/>
      <c r="F87" s="766"/>
      <c r="G87" s="766"/>
      <c r="H87" s="766"/>
    </row>
    <row r="88" spans="1:8">
      <c r="A88" s="766"/>
      <c r="B88" s="766"/>
      <c r="C88" s="766"/>
      <c r="D88" s="766"/>
      <c r="E88" s="766"/>
      <c r="F88" s="766"/>
      <c r="G88" s="766"/>
      <c r="H88" s="766"/>
    </row>
  </sheetData>
  <mergeCells count="88">
    <mergeCell ref="A62:B63"/>
    <mergeCell ref="A69:F69"/>
    <mergeCell ref="A56:C56"/>
    <mergeCell ref="D56:H56"/>
    <mergeCell ref="A83:H83"/>
    <mergeCell ref="B72:D72"/>
    <mergeCell ref="A59:B61"/>
    <mergeCell ref="C59:H59"/>
    <mergeCell ref="C60:H60"/>
    <mergeCell ref="C61:H61"/>
    <mergeCell ref="A70:D70"/>
    <mergeCell ref="B71:D71"/>
    <mergeCell ref="C62:H62"/>
    <mergeCell ref="C63:H63"/>
    <mergeCell ref="A66:F66"/>
    <mergeCell ref="A67:F67"/>
    <mergeCell ref="A86:H88"/>
    <mergeCell ref="B73:D73"/>
    <mergeCell ref="B74:D74"/>
    <mergeCell ref="B75:D75"/>
    <mergeCell ref="B76:D76"/>
    <mergeCell ref="A77:D77"/>
    <mergeCell ref="A78:D78"/>
    <mergeCell ref="A50:C50"/>
    <mergeCell ref="D50:H50"/>
    <mergeCell ref="A51:C51"/>
    <mergeCell ref="D51:H51"/>
    <mergeCell ref="D55:H55"/>
    <mergeCell ref="A53:A54"/>
    <mergeCell ref="B53:H53"/>
    <mergeCell ref="B54:H54"/>
    <mergeCell ref="A55:C55"/>
    <mergeCell ref="A52:F52"/>
    <mergeCell ref="A42:C42"/>
    <mergeCell ref="D42:H42"/>
    <mergeCell ref="A43:C43"/>
    <mergeCell ref="D43:H43"/>
    <mergeCell ref="A44:F44"/>
    <mergeCell ref="A45:A49"/>
    <mergeCell ref="B45:H45"/>
    <mergeCell ref="B46:H46"/>
    <mergeCell ref="B47:H47"/>
    <mergeCell ref="B48:H48"/>
    <mergeCell ref="B49:H49"/>
    <mergeCell ref="A34:F34"/>
    <mergeCell ref="A35:A41"/>
    <mergeCell ref="B35:H35"/>
    <mergeCell ref="B36:H36"/>
    <mergeCell ref="B37:H37"/>
    <mergeCell ref="B38:H38"/>
    <mergeCell ref="B39:H39"/>
    <mergeCell ref="B40:H40"/>
    <mergeCell ref="B41:H41"/>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zoomScaleSheetLayoutView="118" workbookViewId="0"/>
  </sheetViews>
  <sheetFormatPr defaultColWidth="8.88671875" defaultRowHeight="13.8"/>
  <cols>
    <col min="1" max="1" width="9.44140625" style="206" customWidth="1"/>
    <col min="2" max="2" width="11.5546875" style="206" customWidth="1"/>
    <col min="3" max="3" width="5.5546875" style="206" customWidth="1"/>
    <col min="4" max="4" width="21.5546875" style="206" customWidth="1"/>
    <col min="5" max="5" width="9.44140625" style="206" customWidth="1"/>
    <col min="6" max="6" width="8.5546875" style="206" customWidth="1"/>
    <col min="7" max="7" width="12.5546875" style="206" customWidth="1"/>
    <col min="8" max="8" width="9.5546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122</v>
      </c>
      <c r="B5" s="732"/>
      <c r="C5" s="732"/>
      <c r="D5" s="732"/>
      <c r="E5" s="732"/>
      <c r="F5" s="732"/>
      <c r="G5" s="732"/>
      <c r="H5" s="732"/>
    </row>
    <row r="6" spans="1:8" ht="17.399999999999999" customHeight="1">
      <c r="A6" s="780" t="s">
        <v>10</v>
      </c>
      <c r="B6" s="781"/>
      <c r="C6" s="781"/>
      <c r="D6" s="781">
        <v>2</v>
      </c>
      <c r="E6" s="781"/>
      <c r="F6" s="781"/>
      <c r="G6" s="781"/>
      <c r="H6" s="782"/>
    </row>
    <row r="7" spans="1:8" ht="17.399999999999999" customHeight="1">
      <c r="A7" s="780" t="s">
        <v>9</v>
      </c>
      <c r="B7" s="781"/>
      <c r="C7" s="781"/>
      <c r="D7" s="783" t="s">
        <v>1665</v>
      </c>
      <c r="E7" s="783"/>
      <c r="F7" s="783"/>
      <c r="G7" s="783"/>
      <c r="H7" s="784"/>
    </row>
    <row r="8" spans="1:8" ht="17.399999999999999" customHeight="1">
      <c r="A8" s="780" t="s">
        <v>13</v>
      </c>
      <c r="B8" s="781"/>
      <c r="C8" s="781"/>
      <c r="D8" s="785" t="s">
        <v>329</v>
      </c>
      <c r="E8" s="785"/>
      <c r="F8" s="785"/>
      <c r="G8" s="785"/>
      <c r="H8" s="786"/>
    </row>
    <row r="9" spans="1:8" ht="17.399999999999999" customHeight="1">
      <c r="A9" s="780" t="s">
        <v>330</v>
      </c>
      <c r="B9" s="781"/>
      <c r="C9" s="781"/>
      <c r="D9" s="785" t="s">
        <v>331</v>
      </c>
      <c r="E9" s="785"/>
      <c r="F9" s="785"/>
      <c r="G9" s="785"/>
      <c r="H9" s="786"/>
    </row>
    <row r="10" spans="1:8" ht="10.35" customHeight="1">
      <c r="A10" s="541"/>
      <c r="B10" s="541"/>
      <c r="C10" s="541"/>
      <c r="D10" s="541"/>
      <c r="E10" s="541"/>
      <c r="F10" s="541"/>
      <c r="G10" s="541"/>
      <c r="H10" s="541"/>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2380</v>
      </c>
      <c r="F15" s="788"/>
      <c r="G15" s="788"/>
      <c r="H15" s="789"/>
    </row>
    <row r="16" spans="1:8" ht="17.850000000000001" customHeight="1">
      <c r="A16" s="780" t="s">
        <v>282</v>
      </c>
      <c r="B16" s="781"/>
      <c r="C16" s="781"/>
      <c r="D16" s="781"/>
      <c r="E16" s="781" t="s">
        <v>283</v>
      </c>
      <c r="F16" s="781"/>
      <c r="G16" s="781"/>
      <c r="H16" s="782"/>
    </row>
    <row r="17" spans="1:8" ht="10.35" customHeight="1">
      <c r="A17" s="541"/>
      <c r="B17" s="541"/>
      <c r="C17" s="541"/>
      <c r="D17" s="541"/>
      <c r="E17" s="541"/>
      <c r="F17" s="541"/>
      <c r="G17" s="541"/>
      <c r="H17" s="541"/>
    </row>
    <row r="18" spans="1:8" ht="15" customHeight="1">
      <c r="A18" s="787" t="s">
        <v>336</v>
      </c>
      <c r="B18" s="787"/>
      <c r="C18" s="787"/>
      <c r="D18" s="787"/>
      <c r="E18" s="787"/>
      <c r="F18" s="787"/>
      <c r="G18" s="787"/>
      <c r="H18" s="787"/>
    </row>
    <row r="19" spans="1:8" ht="39" customHeight="1">
      <c r="A19" s="790" t="s">
        <v>337</v>
      </c>
      <c r="B19" s="790"/>
      <c r="C19" s="791" t="s">
        <v>2664</v>
      </c>
      <c r="D19" s="791"/>
      <c r="E19" s="791"/>
      <c r="F19" s="791"/>
      <c r="G19" s="791"/>
      <c r="H19" s="792"/>
    </row>
    <row r="20" spans="1:8" ht="10.35" customHeight="1">
      <c r="A20" s="541"/>
      <c r="B20" s="541"/>
      <c r="C20" s="541"/>
      <c r="D20" s="541"/>
      <c r="E20" s="541"/>
      <c r="F20" s="541"/>
      <c r="G20" s="541"/>
      <c r="H20" s="541"/>
    </row>
    <row r="21" spans="1:8" ht="15" customHeight="1">
      <c r="A21" s="793" t="s">
        <v>339</v>
      </c>
      <c r="B21" s="793"/>
      <c r="C21" s="793"/>
      <c r="D21" s="793"/>
      <c r="E21" s="541"/>
      <c r="F21" s="541"/>
      <c r="G21" s="541"/>
      <c r="H21" s="541"/>
    </row>
    <row r="22" spans="1:8">
      <c r="A22" s="751" t="s">
        <v>141</v>
      </c>
      <c r="B22" s="794" t="s">
        <v>142</v>
      </c>
      <c r="C22" s="794"/>
      <c r="D22" s="794"/>
      <c r="E22" s="794"/>
      <c r="F22" s="794"/>
      <c r="G22" s="794" t="s">
        <v>340</v>
      </c>
      <c r="H22" s="752"/>
    </row>
    <row r="23" spans="1:8" ht="39" customHeight="1">
      <c r="A23" s="751"/>
      <c r="B23" s="794"/>
      <c r="C23" s="794"/>
      <c r="D23" s="794"/>
      <c r="E23" s="794"/>
      <c r="F23" s="794"/>
      <c r="G23" s="528" t="s">
        <v>341</v>
      </c>
      <c r="H23" s="525" t="s">
        <v>145</v>
      </c>
    </row>
    <row r="24" spans="1:8" ht="17.850000000000001" customHeight="1">
      <c r="A24" s="751" t="s">
        <v>146</v>
      </c>
      <c r="B24" s="794"/>
      <c r="C24" s="794"/>
      <c r="D24" s="794"/>
      <c r="E24" s="794"/>
      <c r="F24" s="794"/>
      <c r="G24" s="794"/>
      <c r="H24" s="752"/>
    </row>
    <row r="25" spans="1:8" ht="29.25" customHeight="1">
      <c r="A25" s="524" t="s">
        <v>2665</v>
      </c>
      <c r="B25" s="792" t="s">
        <v>2666</v>
      </c>
      <c r="C25" s="790"/>
      <c r="D25" s="790"/>
      <c r="E25" s="790"/>
      <c r="F25" s="956"/>
      <c r="G25" s="528" t="s">
        <v>163</v>
      </c>
      <c r="H25" s="250" t="s">
        <v>154</v>
      </c>
    </row>
    <row r="26" spans="1:8" ht="29.25" customHeight="1">
      <c r="A26" s="524" t="s">
        <v>2667</v>
      </c>
      <c r="B26" s="791" t="s">
        <v>2668</v>
      </c>
      <c r="C26" s="791"/>
      <c r="D26" s="791"/>
      <c r="E26" s="791"/>
      <c r="F26" s="791"/>
      <c r="G26" s="528" t="s">
        <v>174</v>
      </c>
      <c r="H26" s="250" t="s">
        <v>150</v>
      </c>
    </row>
    <row r="27" spans="1:8" ht="17.850000000000001" customHeight="1">
      <c r="A27" s="751" t="s">
        <v>255</v>
      </c>
      <c r="B27" s="794"/>
      <c r="C27" s="794"/>
      <c r="D27" s="794"/>
      <c r="E27" s="794"/>
      <c r="F27" s="794"/>
      <c r="G27" s="794"/>
      <c r="H27" s="752"/>
    </row>
    <row r="28" spans="1:8" ht="28.5" customHeight="1">
      <c r="A28" s="524" t="s">
        <v>2669</v>
      </c>
      <c r="B28" s="791" t="s">
        <v>2670</v>
      </c>
      <c r="C28" s="791"/>
      <c r="D28" s="791"/>
      <c r="E28" s="791"/>
      <c r="F28" s="791"/>
      <c r="G28" s="528" t="s">
        <v>206</v>
      </c>
      <c r="H28" s="250" t="s">
        <v>150</v>
      </c>
    </row>
    <row r="29" spans="1:8" ht="28.5" customHeight="1">
      <c r="A29" s="524" t="s">
        <v>2671</v>
      </c>
      <c r="B29" s="791" t="s">
        <v>2672</v>
      </c>
      <c r="C29" s="791"/>
      <c r="D29" s="791"/>
      <c r="E29" s="791"/>
      <c r="F29" s="791"/>
      <c r="G29" s="528" t="s">
        <v>206</v>
      </c>
      <c r="H29" s="250" t="s">
        <v>150</v>
      </c>
    </row>
    <row r="30" spans="1:8" ht="17.850000000000001" customHeight="1">
      <c r="A30" s="751" t="s">
        <v>352</v>
      </c>
      <c r="B30" s="794"/>
      <c r="C30" s="794"/>
      <c r="D30" s="794"/>
      <c r="E30" s="794"/>
      <c r="F30" s="794"/>
      <c r="G30" s="794"/>
      <c r="H30" s="752"/>
    </row>
    <row r="31" spans="1:8" ht="55.5" customHeight="1">
      <c r="A31" s="524" t="s">
        <v>2673</v>
      </c>
      <c r="B31" s="791" t="s">
        <v>2674</v>
      </c>
      <c r="C31" s="791"/>
      <c r="D31" s="791"/>
      <c r="E31" s="791"/>
      <c r="F31" s="791"/>
      <c r="G31" s="528" t="s">
        <v>242</v>
      </c>
      <c r="H31" s="250" t="s">
        <v>150</v>
      </c>
    </row>
    <row r="32" spans="1:8" ht="10.35" customHeight="1">
      <c r="A32" s="541"/>
      <c r="B32" s="541"/>
      <c r="C32" s="541"/>
      <c r="D32" s="541"/>
      <c r="E32" s="541"/>
      <c r="F32" s="541"/>
      <c r="G32" s="541"/>
      <c r="H32" s="541"/>
    </row>
    <row r="33" spans="1:8" ht="15" customHeight="1">
      <c r="A33" s="540" t="s">
        <v>355</v>
      </c>
      <c r="B33" s="541"/>
      <c r="C33" s="541"/>
      <c r="D33" s="541"/>
      <c r="E33" s="541"/>
      <c r="F33" s="541"/>
      <c r="G33" s="541"/>
      <c r="H33" s="541"/>
    </row>
    <row r="34" spans="1:8" s="334" customFormat="1" ht="17.850000000000001" customHeight="1">
      <c r="A34" s="795" t="s">
        <v>356</v>
      </c>
      <c r="B34" s="795"/>
      <c r="C34" s="795"/>
      <c r="D34" s="795"/>
      <c r="E34" s="795"/>
      <c r="F34" s="795"/>
      <c r="G34" s="242">
        <v>15</v>
      </c>
      <c r="H34" s="530" t="s">
        <v>357</v>
      </c>
    </row>
    <row r="35" spans="1:8" ht="20.100000000000001" customHeight="1">
      <c r="A35" s="796" t="s">
        <v>358</v>
      </c>
      <c r="B35" s="781" t="s">
        <v>2675</v>
      </c>
      <c r="C35" s="781"/>
      <c r="D35" s="781"/>
      <c r="E35" s="781"/>
      <c r="F35" s="781"/>
      <c r="G35" s="781"/>
      <c r="H35" s="782"/>
    </row>
    <row r="36" spans="1:8" ht="20.100000000000001" customHeight="1">
      <c r="A36" s="754"/>
      <c r="B36" s="791" t="s">
        <v>2676</v>
      </c>
      <c r="C36" s="791"/>
      <c r="D36" s="791"/>
      <c r="E36" s="791"/>
      <c r="F36" s="791"/>
      <c r="G36" s="791"/>
      <c r="H36" s="792"/>
    </row>
    <row r="37" spans="1:8" ht="20.100000000000001" customHeight="1">
      <c r="A37" s="754"/>
      <c r="B37" s="791" t="s">
        <v>2677</v>
      </c>
      <c r="C37" s="791"/>
      <c r="D37" s="791"/>
      <c r="E37" s="791"/>
      <c r="F37" s="791"/>
      <c r="G37" s="791"/>
      <c r="H37" s="792"/>
    </row>
    <row r="38" spans="1:8" ht="20.100000000000001" customHeight="1">
      <c r="A38" s="754"/>
      <c r="B38" s="791" t="s">
        <v>2678</v>
      </c>
      <c r="C38" s="791"/>
      <c r="D38" s="791"/>
      <c r="E38" s="791"/>
      <c r="F38" s="791"/>
      <c r="G38" s="791"/>
      <c r="H38" s="792"/>
    </row>
    <row r="39" spans="1:8" ht="20.100000000000001" customHeight="1">
      <c r="A39" s="754"/>
      <c r="B39" s="791" t="s">
        <v>2679</v>
      </c>
      <c r="C39" s="791"/>
      <c r="D39" s="791"/>
      <c r="E39" s="791"/>
      <c r="F39" s="791"/>
      <c r="G39" s="791"/>
      <c r="H39" s="792"/>
    </row>
    <row r="40" spans="1:8" ht="20.100000000000001" customHeight="1">
      <c r="A40" s="755"/>
      <c r="B40" s="791" t="s">
        <v>2680</v>
      </c>
      <c r="C40" s="791"/>
      <c r="D40" s="791"/>
      <c r="E40" s="791"/>
      <c r="F40" s="791"/>
      <c r="G40" s="791"/>
      <c r="H40" s="792"/>
    </row>
    <row r="41" spans="1:8" ht="24" customHeight="1">
      <c r="A41" s="797" t="s">
        <v>366</v>
      </c>
      <c r="B41" s="785"/>
      <c r="C41" s="785"/>
      <c r="D41" s="785" t="s">
        <v>2681</v>
      </c>
      <c r="E41" s="785"/>
      <c r="F41" s="785"/>
      <c r="G41" s="785"/>
      <c r="H41" s="786"/>
    </row>
    <row r="42" spans="1:8" ht="45.6" customHeight="1">
      <c r="A42" s="798" t="s">
        <v>367</v>
      </c>
      <c r="B42" s="783"/>
      <c r="C42" s="783"/>
      <c r="D42" s="783" t="s">
        <v>2682</v>
      </c>
      <c r="E42" s="783"/>
      <c r="F42" s="783"/>
      <c r="G42" s="783"/>
      <c r="H42" s="784"/>
    </row>
    <row r="43" spans="1:8" s="334" customFormat="1" ht="17.850000000000001" customHeight="1">
      <c r="A43" s="795" t="s">
        <v>613</v>
      </c>
      <c r="B43" s="795"/>
      <c r="C43" s="795"/>
      <c r="D43" s="795"/>
      <c r="E43" s="795"/>
      <c r="F43" s="795"/>
      <c r="G43" s="242">
        <v>15</v>
      </c>
      <c r="H43" s="530" t="s">
        <v>357</v>
      </c>
    </row>
    <row r="44" spans="1:8" ht="20.100000000000001" customHeight="1">
      <c r="A44" s="796" t="s">
        <v>358</v>
      </c>
      <c r="B44" s="781" t="s">
        <v>2683</v>
      </c>
      <c r="C44" s="781"/>
      <c r="D44" s="781"/>
      <c r="E44" s="781"/>
      <c r="F44" s="781"/>
      <c r="G44" s="781"/>
      <c r="H44" s="782"/>
    </row>
    <row r="45" spans="1:8" ht="20.100000000000001" customHeight="1">
      <c r="A45" s="754"/>
      <c r="B45" s="781" t="s">
        <v>2684</v>
      </c>
      <c r="C45" s="781"/>
      <c r="D45" s="781"/>
      <c r="E45" s="781"/>
      <c r="F45" s="781"/>
      <c r="G45" s="781"/>
      <c r="H45" s="782"/>
    </row>
    <row r="46" spans="1:8" ht="20.100000000000001" customHeight="1">
      <c r="A46" s="754"/>
      <c r="B46" s="781" t="s">
        <v>2685</v>
      </c>
      <c r="C46" s="781"/>
      <c r="D46" s="781"/>
      <c r="E46" s="781"/>
      <c r="F46" s="781"/>
      <c r="G46" s="781"/>
      <c r="H46" s="782"/>
    </row>
    <row r="47" spans="1:8" ht="20.100000000000001" customHeight="1">
      <c r="A47" s="754"/>
      <c r="B47" s="782" t="s">
        <v>2686</v>
      </c>
      <c r="C47" s="807"/>
      <c r="D47" s="807"/>
      <c r="E47" s="807"/>
      <c r="F47" s="807"/>
      <c r="G47" s="807"/>
      <c r="H47" s="807"/>
    </row>
    <row r="48" spans="1:8" ht="20.100000000000001" customHeight="1">
      <c r="A48" s="754"/>
      <c r="B48" s="1216" t="s">
        <v>2687</v>
      </c>
      <c r="C48" s="807"/>
      <c r="D48" s="807"/>
      <c r="E48" s="807"/>
      <c r="F48" s="807"/>
      <c r="G48" s="807"/>
      <c r="H48" s="807"/>
    </row>
    <row r="49" spans="1:8" ht="20.100000000000001" customHeight="1">
      <c r="A49" s="755"/>
      <c r="B49" s="1217" t="s">
        <v>2688</v>
      </c>
      <c r="C49" s="993"/>
      <c r="D49" s="993"/>
      <c r="E49" s="993"/>
      <c r="F49" s="993"/>
      <c r="G49" s="993"/>
      <c r="H49" s="775"/>
    </row>
    <row r="50" spans="1:8" ht="22.5" customHeight="1">
      <c r="A50" s="797" t="s">
        <v>366</v>
      </c>
      <c r="B50" s="785"/>
      <c r="C50" s="785"/>
      <c r="D50" s="785" t="s">
        <v>2689</v>
      </c>
      <c r="E50" s="785"/>
      <c r="F50" s="785"/>
      <c r="G50" s="785"/>
      <c r="H50" s="786"/>
    </row>
    <row r="51" spans="1:8" ht="35.1" customHeight="1">
      <c r="A51" s="798" t="s">
        <v>367</v>
      </c>
      <c r="B51" s="783"/>
      <c r="C51" s="783"/>
      <c r="D51" s="783" t="s">
        <v>2690</v>
      </c>
      <c r="E51" s="783"/>
      <c r="F51" s="783"/>
      <c r="G51" s="783"/>
      <c r="H51" s="784"/>
    </row>
    <row r="52" spans="1:8" ht="10.35" customHeight="1">
      <c r="A52" s="541"/>
      <c r="B52" s="541"/>
      <c r="C52" s="541"/>
      <c r="D52" s="541"/>
      <c r="E52" s="541"/>
      <c r="F52" s="541"/>
      <c r="G52" s="541"/>
      <c r="H52" s="541"/>
    </row>
    <row r="53" spans="1:8" ht="15" customHeight="1">
      <c r="A53" s="540" t="s">
        <v>369</v>
      </c>
      <c r="B53" s="541"/>
      <c r="C53" s="541"/>
      <c r="D53" s="541"/>
      <c r="E53" s="541"/>
      <c r="F53" s="541"/>
      <c r="G53" s="541"/>
      <c r="H53" s="541"/>
    </row>
    <row r="54" spans="1:8" ht="27" customHeight="1">
      <c r="A54" s="807" t="s">
        <v>370</v>
      </c>
      <c r="B54" s="780"/>
      <c r="C54" s="792" t="s">
        <v>2691</v>
      </c>
      <c r="D54" s="790"/>
      <c r="E54" s="790"/>
      <c r="F54" s="790"/>
      <c r="G54" s="790"/>
      <c r="H54" s="790"/>
    </row>
    <row r="55" spans="1:8" ht="36.75" customHeight="1">
      <c r="A55" s="807"/>
      <c r="B55" s="780"/>
      <c r="C55" s="791" t="s">
        <v>2692</v>
      </c>
      <c r="D55" s="791"/>
      <c r="E55" s="791"/>
      <c r="F55" s="791"/>
      <c r="G55" s="791"/>
      <c r="H55" s="792"/>
    </row>
    <row r="56" spans="1:8" ht="27" customHeight="1">
      <c r="A56" s="807"/>
      <c r="B56" s="780"/>
      <c r="C56" s="791" t="s">
        <v>2693</v>
      </c>
      <c r="D56" s="791"/>
      <c r="E56" s="791"/>
      <c r="F56" s="791"/>
      <c r="G56" s="791"/>
      <c r="H56" s="792"/>
    </row>
    <row r="57" spans="1:8" ht="39" customHeight="1">
      <c r="A57" s="808" t="s">
        <v>373</v>
      </c>
      <c r="B57" s="809"/>
      <c r="C57" s="791" t="s">
        <v>2694</v>
      </c>
      <c r="D57" s="791"/>
      <c r="E57" s="791"/>
      <c r="F57" s="791"/>
      <c r="G57" s="791"/>
      <c r="H57" s="792"/>
    </row>
    <row r="58" spans="1:8" ht="27" customHeight="1">
      <c r="A58" s="732"/>
      <c r="B58" s="810"/>
      <c r="C58" s="791" t="s">
        <v>1526</v>
      </c>
      <c r="D58" s="791"/>
      <c r="E58" s="791"/>
      <c r="F58" s="791"/>
      <c r="G58" s="791"/>
      <c r="H58" s="792"/>
    </row>
    <row r="59" spans="1:8" ht="10.35" customHeight="1">
      <c r="A59" s="541"/>
      <c r="B59" s="541"/>
      <c r="C59" s="541"/>
      <c r="D59" s="541"/>
      <c r="E59" s="541"/>
      <c r="F59" s="541"/>
      <c r="G59" s="541"/>
      <c r="H59" s="541"/>
    </row>
    <row r="60" spans="1:8" ht="15" customHeight="1">
      <c r="A60" s="540" t="s">
        <v>375</v>
      </c>
      <c r="B60" s="540"/>
      <c r="C60" s="540"/>
      <c r="D60" s="540"/>
      <c r="E60" s="540"/>
      <c r="F60" s="540"/>
      <c r="G60" s="541"/>
      <c r="H60" s="541"/>
    </row>
    <row r="61" spans="1:8" ht="16.2">
      <c r="A61" s="807" t="s">
        <v>376</v>
      </c>
      <c r="B61" s="807"/>
      <c r="C61" s="807"/>
      <c r="D61" s="807"/>
      <c r="E61" s="807"/>
      <c r="F61" s="807"/>
      <c r="G61" s="251">
        <v>1.5</v>
      </c>
      <c r="H61" s="529" t="s">
        <v>435</v>
      </c>
    </row>
    <row r="62" spans="1:8" ht="16.2">
      <c r="A62" s="807" t="s">
        <v>378</v>
      </c>
      <c r="B62" s="807"/>
      <c r="C62" s="807"/>
      <c r="D62" s="807"/>
      <c r="E62" s="807"/>
      <c r="F62" s="807"/>
      <c r="G62" s="251">
        <v>0.5</v>
      </c>
      <c r="H62" s="529" t="s">
        <v>435</v>
      </c>
    </row>
    <row r="63" spans="1:8">
      <c r="A63" s="527"/>
      <c r="B63" s="527"/>
      <c r="C63" s="527"/>
      <c r="D63" s="527"/>
      <c r="E63" s="527"/>
      <c r="F63" s="527"/>
      <c r="G63" s="253"/>
      <c r="H63" s="529"/>
    </row>
    <row r="64" spans="1:8">
      <c r="A64" s="811" t="s">
        <v>379</v>
      </c>
      <c r="B64" s="811"/>
      <c r="C64" s="811"/>
      <c r="D64" s="811"/>
      <c r="E64" s="811"/>
      <c r="F64" s="811"/>
      <c r="G64" s="532"/>
      <c r="H64" s="253"/>
    </row>
    <row r="65" spans="1:8" ht="17.850000000000001" customHeight="1">
      <c r="A65" s="790" t="s">
        <v>380</v>
      </c>
      <c r="B65" s="790"/>
      <c r="C65" s="790"/>
      <c r="D65" s="790"/>
      <c r="E65" s="529">
        <f>SUM(E66:E71)</f>
        <v>35</v>
      </c>
      <c r="F65" s="529" t="s">
        <v>357</v>
      </c>
      <c r="G65" s="254">
        <f>E65/25</f>
        <v>1.4</v>
      </c>
      <c r="H65" s="529" t="s">
        <v>435</v>
      </c>
    </row>
    <row r="66" spans="1:8" ht="17.850000000000001" customHeight="1">
      <c r="A66" s="541" t="s">
        <v>12</v>
      </c>
      <c r="B66" s="807" t="s">
        <v>14</v>
      </c>
      <c r="C66" s="807"/>
      <c r="D66" s="807"/>
      <c r="E66" s="529">
        <v>15</v>
      </c>
      <c r="F66" s="529" t="s">
        <v>357</v>
      </c>
      <c r="G66" s="40"/>
      <c r="H66" s="531"/>
    </row>
    <row r="67" spans="1:8" ht="17.850000000000001" customHeight="1">
      <c r="A67" s="541"/>
      <c r="B67" s="807" t="s">
        <v>381</v>
      </c>
      <c r="C67" s="807"/>
      <c r="D67" s="807"/>
      <c r="E67" s="529">
        <v>15</v>
      </c>
      <c r="F67" s="529" t="s">
        <v>357</v>
      </c>
      <c r="G67" s="40"/>
      <c r="H67" s="531"/>
    </row>
    <row r="68" spans="1:8" ht="17.850000000000001" customHeight="1">
      <c r="A68" s="541"/>
      <c r="B68" s="807" t="s">
        <v>382</v>
      </c>
      <c r="C68" s="807"/>
      <c r="D68" s="807"/>
      <c r="E68" s="529">
        <v>3</v>
      </c>
      <c r="F68" s="529" t="s">
        <v>357</v>
      </c>
      <c r="G68" s="40"/>
      <c r="H68" s="531"/>
    </row>
    <row r="69" spans="1:8" ht="17.850000000000001" customHeight="1">
      <c r="A69" s="541"/>
      <c r="B69" s="807" t="s">
        <v>383</v>
      </c>
      <c r="C69" s="807"/>
      <c r="D69" s="807"/>
      <c r="E69" s="529">
        <v>0</v>
      </c>
      <c r="F69" s="529" t="s">
        <v>357</v>
      </c>
      <c r="G69" s="40"/>
      <c r="H69" s="531"/>
    </row>
    <row r="70" spans="1:8" ht="17.850000000000001" customHeight="1">
      <c r="A70" s="541"/>
      <c r="B70" s="807" t="s">
        <v>384</v>
      </c>
      <c r="C70" s="807"/>
      <c r="D70" s="807"/>
      <c r="E70" s="529">
        <v>0</v>
      </c>
      <c r="F70" s="529" t="s">
        <v>357</v>
      </c>
      <c r="G70" s="40"/>
      <c r="H70" s="531"/>
    </row>
    <row r="71" spans="1:8" ht="17.850000000000001" customHeight="1">
      <c r="A71" s="541"/>
      <c r="B71" s="807" t="s">
        <v>385</v>
      </c>
      <c r="C71" s="807"/>
      <c r="D71" s="807"/>
      <c r="E71" s="529">
        <v>2</v>
      </c>
      <c r="F71" s="529" t="s">
        <v>357</v>
      </c>
      <c r="G71" s="40"/>
      <c r="H71" s="531"/>
    </row>
    <row r="72" spans="1:8" ht="31.35" customHeight="1">
      <c r="A72" s="790" t="s">
        <v>386</v>
      </c>
      <c r="B72" s="790"/>
      <c r="C72" s="790"/>
      <c r="D72" s="790"/>
      <c r="E72" s="529">
        <v>0</v>
      </c>
      <c r="F72" s="529" t="s">
        <v>357</v>
      </c>
      <c r="G72" s="254">
        <v>0</v>
      </c>
      <c r="H72" s="529" t="s">
        <v>435</v>
      </c>
    </row>
    <row r="73" spans="1:8" ht="17.850000000000001" customHeight="1">
      <c r="A73" s="807" t="s">
        <v>387</v>
      </c>
      <c r="B73" s="807"/>
      <c r="C73" s="807"/>
      <c r="D73" s="807"/>
      <c r="E73" s="529">
        <f>G73*25</f>
        <v>15.000000000000002</v>
      </c>
      <c r="F73" s="529" t="s">
        <v>357</v>
      </c>
      <c r="G73" s="254">
        <f>D6-G72-G65</f>
        <v>0.60000000000000009</v>
      </c>
      <c r="H73" s="529" t="s">
        <v>435</v>
      </c>
    </row>
    <row r="74" spans="1:8" ht="10.35" customHeight="1"/>
    <row r="77" spans="1:8">
      <c r="A77" s="206" t="s">
        <v>388</v>
      </c>
    </row>
    <row r="78" spans="1:8" ht="16.2">
      <c r="A78" s="730" t="s">
        <v>436</v>
      </c>
      <c r="B78" s="730"/>
      <c r="C78" s="730"/>
      <c r="D78" s="730"/>
      <c r="E78" s="730"/>
      <c r="F78" s="730"/>
      <c r="G78" s="730"/>
      <c r="H78" s="730"/>
    </row>
    <row r="79" spans="1:8">
      <c r="A79" s="206" t="s">
        <v>390</v>
      </c>
    </row>
    <row r="81" spans="1:8">
      <c r="A81" s="766" t="s">
        <v>391</v>
      </c>
      <c r="B81" s="766"/>
      <c r="C81" s="766"/>
      <c r="D81" s="766"/>
      <c r="E81" s="766"/>
      <c r="F81" s="766"/>
      <c r="G81" s="766"/>
      <c r="H81" s="766"/>
    </row>
    <row r="82" spans="1:8">
      <c r="A82" s="766"/>
      <c r="B82" s="766"/>
      <c r="C82" s="766"/>
      <c r="D82" s="766"/>
      <c r="E82" s="766"/>
      <c r="F82" s="766"/>
      <c r="G82" s="766"/>
      <c r="H82" s="766"/>
    </row>
    <row r="83" spans="1:8">
      <c r="A83" s="766"/>
      <c r="B83" s="766"/>
      <c r="C83" s="766"/>
      <c r="D83" s="766"/>
      <c r="E83" s="766"/>
      <c r="F83" s="766"/>
      <c r="G83" s="766"/>
      <c r="H83" s="766"/>
    </row>
  </sheetData>
  <mergeCells count="80">
    <mergeCell ref="A78:H78"/>
    <mergeCell ref="A81:H83"/>
    <mergeCell ref="B68:D68"/>
    <mergeCell ref="B69:D69"/>
    <mergeCell ref="B70:D70"/>
    <mergeCell ref="B71:D71"/>
    <mergeCell ref="A72:D72"/>
    <mergeCell ref="A73:D73"/>
    <mergeCell ref="B67:D67"/>
    <mergeCell ref="A54:B56"/>
    <mergeCell ref="C54:H54"/>
    <mergeCell ref="C55:H55"/>
    <mergeCell ref="C56:H56"/>
    <mergeCell ref="A57:B58"/>
    <mergeCell ref="C57:H57"/>
    <mergeCell ref="C58:H58"/>
    <mergeCell ref="A61:F61"/>
    <mergeCell ref="A62:F62"/>
    <mergeCell ref="A64:F64"/>
    <mergeCell ref="A65:D65"/>
    <mergeCell ref="B66:D66"/>
    <mergeCell ref="B48:H48"/>
    <mergeCell ref="B49:H49"/>
    <mergeCell ref="A50:C50"/>
    <mergeCell ref="D50:H50"/>
    <mergeCell ref="A51:C51"/>
    <mergeCell ref="D51:H51"/>
    <mergeCell ref="A44:A49"/>
    <mergeCell ref="B44:H44"/>
    <mergeCell ref="B45:H45"/>
    <mergeCell ref="B46:H46"/>
    <mergeCell ref="B47:H47"/>
    <mergeCell ref="A41:C41"/>
    <mergeCell ref="D41:H41"/>
    <mergeCell ref="A42:C42"/>
    <mergeCell ref="D42:H42"/>
    <mergeCell ref="A43:F43"/>
    <mergeCell ref="A34:F34"/>
    <mergeCell ref="A35:A40"/>
    <mergeCell ref="B35:H35"/>
    <mergeCell ref="B36:H36"/>
    <mergeCell ref="B37:H37"/>
    <mergeCell ref="B38:H38"/>
    <mergeCell ref="B39:H39"/>
    <mergeCell ref="B40:H40"/>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zoomScaleSheetLayoutView="112"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123</v>
      </c>
      <c r="B5" s="732"/>
      <c r="C5" s="732"/>
      <c r="D5" s="732"/>
      <c r="E5" s="732"/>
      <c r="F5" s="732"/>
      <c r="G5" s="732"/>
      <c r="H5" s="732"/>
    </row>
    <row r="6" spans="1:8" ht="17.399999999999999" customHeight="1">
      <c r="A6" s="780" t="s">
        <v>10</v>
      </c>
      <c r="B6" s="781"/>
      <c r="C6" s="781"/>
      <c r="D6" s="781">
        <v>4</v>
      </c>
      <c r="E6" s="781"/>
      <c r="F6" s="781"/>
      <c r="G6" s="781"/>
      <c r="H6" s="782"/>
    </row>
    <row r="7" spans="1:8" ht="17.399999999999999" customHeight="1">
      <c r="A7" s="780" t="s">
        <v>9</v>
      </c>
      <c r="B7" s="781"/>
      <c r="C7" s="781"/>
      <c r="D7" s="783" t="s">
        <v>1665</v>
      </c>
      <c r="E7" s="783"/>
      <c r="F7" s="783"/>
      <c r="G7" s="783"/>
      <c r="H7" s="784"/>
    </row>
    <row r="8" spans="1:8" ht="17.399999999999999" customHeight="1">
      <c r="A8" s="780" t="s">
        <v>13</v>
      </c>
      <c r="B8" s="781"/>
      <c r="C8" s="781"/>
      <c r="D8" s="785" t="s">
        <v>329</v>
      </c>
      <c r="E8" s="785"/>
      <c r="F8" s="785"/>
      <c r="G8" s="785"/>
      <c r="H8" s="786"/>
    </row>
    <row r="9" spans="1:8" ht="17.399999999999999" customHeight="1">
      <c r="A9" s="780" t="s">
        <v>330</v>
      </c>
      <c r="B9" s="781"/>
      <c r="C9" s="781"/>
      <c r="D9" s="785" t="s">
        <v>553</v>
      </c>
      <c r="E9" s="785"/>
      <c r="F9" s="785"/>
      <c r="G9" s="785"/>
      <c r="H9" s="786"/>
    </row>
    <row r="10" spans="1:8" ht="10.35" customHeight="1">
      <c r="A10" s="541"/>
      <c r="B10" s="541"/>
      <c r="C10" s="541"/>
      <c r="D10" s="541"/>
      <c r="E10" s="541"/>
      <c r="F10" s="541"/>
      <c r="G10" s="541"/>
      <c r="H10" s="541"/>
    </row>
    <row r="11" spans="1:8" ht="15" customHeight="1">
      <c r="A11" s="787" t="s">
        <v>138</v>
      </c>
      <c r="B11" s="787"/>
      <c r="C11" s="787"/>
      <c r="D11" s="787"/>
      <c r="E11" s="787"/>
      <c r="F11" s="787"/>
      <c r="G11" s="787"/>
      <c r="H11" s="787"/>
    </row>
    <row r="12" spans="1:8" ht="17.850000000000001" customHeight="1">
      <c r="A12" s="779" t="s">
        <v>2966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2380</v>
      </c>
      <c r="F15" s="788"/>
      <c r="G15" s="788"/>
      <c r="H15" s="789"/>
    </row>
    <row r="16" spans="1:8" ht="17.850000000000001" customHeight="1">
      <c r="A16" s="780" t="s">
        <v>282</v>
      </c>
      <c r="B16" s="781"/>
      <c r="C16" s="781"/>
      <c r="D16" s="781"/>
      <c r="E16" s="781" t="s">
        <v>283</v>
      </c>
      <c r="F16" s="781"/>
      <c r="G16" s="781"/>
      <c r="H16" s="782"/>
    </row>
    <row r="17" spans="1:8" ht="10.35" customHeight="1">
      <c r="A17" s="541"/>
      <c r="B17" s="541"/>
      <c r="C17" s="541"/>
      <c r="D17" s="541"/>
      <c r="E17" s="541"/>
      <c r="F17" s="541"/>
      <c r="G17" s="541"/>
      <c r="H17" s="541"/>
    </row>
    <row r="18" spans="1:8" ht="15" customHeight="1">
      <c r="A18" s="787" t="s">
        <v>336</v>
      </c>
      <c r="B18" s="787"/>
      <c r="C18" s="787"/>
      <c r="D18" s="787"/>
      <c r="E18" s="787"/>
      <c r="F18" s="787"/>
      <c r="G18" s="787"/>
      <c r="H18" s="787"/>
    </row>
    <row r="19" spans="1:8" ht="40.5" customHeight="1">
      <c r="A19" s="790" t="s">
        <v>337</v>
      </c>
      <c r="B19" s="790"/>
      <c r="C19" s="791" t="s">
        <v>2695</v>
      </c>
      <c r="D19" s="791"/>
      <c r="E19" s="791"/>
      <c r="F19" s="791"/>
      <c r="G19" s="791"/>
      <c r="H19" s="792"/>
    </row>
    <row r="20" spans="1:8" ht="10.35" customHeight="1">
      <c r="A20" s="541"/>
      <c r="B20" s="541"/>
      <c r="C20" s="541"/>
      <c r="D20" s="541"/>
      <c r="E20" s="541"/>
      <c r="F20" s="541"/>
      <c r="G20" s="541"/>
      <c r="H20" s="541"/>
    </row>
    <row r="21" spans="1:8" ht="15" customHeight="1">
      <c r="A21" s="793" t="s">
        <v>339</v>
      </c>
      <c r="B21" s="793"/>
      <c r="C21" s="793"/>
      <c r="D21" s="793"/>
      <c r="E21" s="541"/>
      <c r="F21" s="541"/>
      <c r="G21" s="541"/>
      <c r="H21" s="541"/>
    </row>
    <row r="22" spans="1:8">
      <c r="A22" s="751" t="s">
        <v>141</v>
      </c>
      <c r="B22" s="794" t="s">
        <v>142</v>
      </c>
      <c r="C22" s="794"/>
      <c r="D22" s="794"/>
      <c r="E22" s="794"/>
      <c r="F22" s="794"/>
      <c r="G22" s="794" t="s">
        <v>340</v>
      </c>
      <c r="H22" s="752"/>
    </row>
    <row r="23" spans="1:8" ht="44.25" customHeight="1">
      <c r="A23" s="751"/>
      <c r="B23" s="794"/>
      <c r="C23" s="794"/>
      <c r="D23" s="794"/>
      <c r="E23" s="794"/>
      <c r="F23" s="794"/>
      <c r="G23" s="528" t="s">
        <v>341</v>
      </c>
      <c r="H23" s="525" t="s">
        <v>145</v>
      </c>
    </row>
    <row r="24" spans="1:8" ht="17.850000000000001" customHeight="1">
      <c r="A24" s="751" t="s">
        <v>146</v>
      </c>
      <c r="B24" s="794"/>
      <c r="C24" s="794"/>
      <c r="D24" s="794"/>
      <c r="E24" s="794"/>
      <c r="F24" s="794"/>
      <c r="G24" s="1218"/>
      <c r="H24" s="752"/>
    </row>
    <row r="25" spans="1:8" ht="65.25" customHeight="1">
      <c r="A25" s="524" t="s">
        <v>2696</v>
      </c>
      <c r="B25" s="791" t="s">
        <v>2721</v>
      </c>
      <c r="C25" s="791"/>
      <c r="D25" s="791"/>
      <c r="E25" s="791"/>
      <c r="F25" s="791"/>
      <c r="G25" s="294" t="s">
        <v>169</v>
      </c>
      <c r="H25" s="250" t="s">
        <v>150</v>
      </c>
    </row>
    <row r="26" spans="1:8" ht="59.25" customHeight="1">
      <c r="A26" s="524" t="s">
        <v>2697</v>
      </c>
      <c r="B26" s="791" t="s">
        <v>2915</v>
      </c>
      <c r="C26" s="791"/>
      <c r="D26" s="791"/>
      <c r="E26" s="791"/>
      <c r="F26" s="791"/>
      <c r="G26" s="526" t="s">
        <v>174</v>
      </c>
      <c r="H26" s="250" t="s">
        <v>150</v>
      </c>
    </row>
    <row r="27" spans="1:8" ht="17.850000000000001" customHeight="1">
      <c r="A27" s="751" t="s">
        <v>255</v>
      </c>
      <c r="B27" s="794"/>
      <c r="C27" s="794"/>
      <c r="D27" s="794"/>
      <c r="E27" s="794"/>
      <c r="F27" s="794"/>
      <c r="G27" s="794"/>
      <c r="H27" s="752"/>
    </row>
    <row r="28" spans="1:8" ht="36.75" customHeight="1">
      <c r="A28" s="524" t="s">
        <v>2698</v>
      </c>
      <c r="B28" s="791" t="s">
        <v>2699</v>
      </c>
      <c r="C28" s="791"/>
      <c r="D28" s="791"/>
      <c r="E28" s="791"/>
      <c r="F28" s="791"/>
      <c r="G28" s="528" t="s">
        <v>211</v>
      </c>
      <c r="H28" s="250" t="s">
        <v>154</v>
      </c>
    </row>
    <row r="29" spans="1:8" ht="45" customHeight="1">
      <c r="A29" s="524" t="s">
        <v>2700</v>
      </c>
      <c r="B29" s="791" t="s">
        <v>2701</v>
      </c>
      <c r="C29" s="791"/>
      <c r="D29" s="791"/>
      <c r="E29" s="791"/>
      <c r="F29" s="791"/>
      <c r="G29" s="528" t="s">
        <v>217</v>
      </c>
      <c r="H29" s="250" t="s">
        <v>150</v>
      </c>
    </row>
    <row r="30" spans="1:8" ht="17.850000000000001" customHeight="1">
      <c r="A30" s="751" t="s">
        <v>352</v>
      </c>
      <c r="B30" s="794"/>
      <c r="C30" s="794"/>
      <c r="D30" s="794"/>
      <c r="E30" s="794"/>
      <c r="F30" s="794"/>
      <c r="G30" s="794"/>
      <c r="H30" s="752"/>
    </row>
    <row r="31" spans="1:8" ht="60" customHeight="1">
      <c r="A31" s="524" t="s">
        <v>2702</v>
      </c>
      <c r="B31" s="791" t="s">
        <v>2703</v>
      </c>
      <c r="C31" s="791"/>
      <c r="D31" s="791"/>
      <c r="E31" s="791"/>
      <c r="F31" s="791"/>
      <c r="G31" s="528" t="s">
        <v>239</v>
      </c>
      <c r="H31" s="250" t="s">
        <v>150</v>
      </c>
    </row>
    <row r="32" spans="1:8" ht="10.35" customHeight="1">
      <c r="A32" s="541"/>
      <c r="B32" s="541"/>
      <c r="C32" s="541"/>
      <c r="D32" s="541"/>
      <c r="E32" s="541"/>
      <c r="F32" s="541"/>
      <c r="G32" s="541"/>
      <c r="H32" s="541"/>
    </row>
    <row r="33" spans="1:8" ht="15" customHeight="1">
      <c r="A33" s="540" t="s">
        <v>355</v>
      </c>
      <c r="B33" s="541"/>
      <c r="C33" s="541"/>
      <c r="D33" s="541"/>
      <c r="E33" s="541"/>
      <c r="F33" s="541"/>
      <c r="G33" s="541"/>
      <c r="H33" s="541"/>
    </row>
    <row r="34" spans="1:8" s="334" customFormat="1" ht="17.850000000000001" customHeight="1">
      <c r="A34" s="795" t="s">
        <v>356</v>
      </c>
      <c r="B34" s="795"/>
      <c r="C34" s="795"/>
      <c r="D34" s="795"/>
      <c r="E34" s="795"/>
      <c r="F34" s="795"/>
      <c r="G34" s="242">
        <v>20</v>
      </c>
      <c r="H34" s="530" t="s">
        <v>357</v>
      </c>
    </row>
    <row r="35" spans="1:8" ht="20.100000000000001" customHeight="1">
      <c r="A35" s="796" t="s">
        <v>358</v>
      </c>
      <c r="B35" s="835" t="s">
        <v>2704</v>
      </c>
      <c r="C35" s="835"/>
      <c r="D35" s="835"/>
      <c r="E35" s="835"/>
      <c r="F35" s="835"/>
      <c r="G35" s="835"/>
      <c r="H35" s="836"/>
    </row>
    <row r="36" spans="1:8" ht="20.100000000000001" customHeight="1">
      <c r="A36" s="754"/>
      <c r="B36" s="845" t="s">
        <v>2705</v>
      </c>
      <c r="C36" s="845"/>
      <c r="D36" s="845"/>
      <c r="E36" s="845"/>
      <c r="F36" s="845"/>
      <c r="G36" s="845"/>
      <c r="H36" s="847"/>
    </row>
    <row r="37" spans="1:8" ht="20.100000000000001" customHeight="1">
      <c r="A37" s="754"/>
      <c r="B37" s="845" t="s">
        <v>2706</v>
      </c>
      <c r="C37" s="845"/>
      <c r="D37" s="845"/>
      <c r="E37" s="845"/>
      <c r="F37" s="845"/>
      <c r="G37" s="845"/>
      <c r="H37" s="847"/>
    </row>
    <row r="38" spans="1:8" ht="20.100000000000001" customHeight="1">
      <c r="A38" s="754"/>
      <c r="B38" s="845" t="s">
        <v>2707</v>
      </c>
      <c r="C38" s="845"/>
      <c r="D38" s="845"/>
      <c r="E38" s="845"/>
      <c r="F38" s="845"/>
      <c r="G38" s="845"/>
      <c r="H38" s="847"/>
    </row>
    <row r="39" spans="1:8" ht="30.6" customHeight="1">
      <c r="A39" s="754"/>
      <c r="B39" s="845" t="s">
        <v>2708</v>
      </c>
      <c r="C39" s="845"/>
      <c r="D39" s="845"/>
      <c r="E39" s="845"/>
      <c r="F39" s="845"/>
      <c r="G39" s="845"/>
      <c r="H39" s="847"/>
    </row>
    <row r="40" spans="1:8" ht="24.6" customHeight="1">
      <c r="A40" s="797" t="s">
        <v>366</v>
      </c>
      <c r="B40" s="785"/>
      <c r="C40" s="785"/>
      <c r="D40" s="785" t="s">
        <v>2709</v>
      </c>
      <c r="E40" s="785"/>
      <c r="F40" s="785"/>
      <c r="G40" s="785"/>
      <c r="H40" s="786"/>
    </row>
    <row r="41" spans="1:8" ht="39.9" customHeight="1">
      <c r="A41" s="798" t="s">
        <v>367</v>
      </c>
      <c r="B41" s="783"/>
      <c r="C41" s="783"/>
      <c r="D41" s="783" t="s">
        <v>2710</v>
      </c>
      <c r="E41" s="783"/>
      <c r="F41" s="783"/>
      <c r="G41" s="783"/>
      <c r="H41" s="784"/>
    </row>
    <row r="42" spans="1:8" s="334" customFormat="1" ht="22.5" customHeight="1">
      <c r="A42" s="795" t="s">
        <v>613</v>
      </c>
      <c r="B42" s="795"/>
      <c r="C42" s="795"/>
      <c r="D42" s="795"/>
      <c r="E42" s="795"/>
      <c r="F42" s="795"/>
      <c r="G42" s="242">
        <v>25</v>
      </c>
      <c r="H42" s="530" t="s">
        <v>357</v>
      </c>
    </row>
    <row r="43" spans="1:8" ht="36.75" customHeight="1">
      <c r="A43" s="802" t="s">
        <v>358</v>
      </c>
      <c r="B43" s="845" t="s">
        <v>2711</v>
      </c>
      <c r="C43" s="845"/>
      <c r="D43" s="845"/>
      <c r="E43" s="845"/>
      <c r="F43" s="845"/>
      <c r="G43" s="845"/>
      <c r="H43" s="847"/>
    </row>
    <row r="44" spans="1:8" ht="20.100000000000001" customHeight="1">
      <c r="A44" s="803"/>
      <c r="B44" s="845" t="s">
        <v>2712</v>
      </c>
      <c r="C44" s="845"/>
      <c r="D44" s="845"/>
      <c r="E44" s="845"/>
      <c r="F44" s="845"/>
      <c r="G44" s="845"/>
      <c r="H44" s="847"/>
    </row>
    <row r="45" spans="1:8" ht="20.100000000000001" customHeight="1">
      <c r="A45" s="803"/>
      <c r="B45" s="845" t="s">
        <v>2713</v>
      </c>
      <c r="C45" s="845"/>
      <c r="D45" s="845"/>
      <c r="E45" s="845"/>
      <c r="F45" s="845"/>
      <c r="G45" s="845"/>
      <c r="H45" s="847"/>
    </row>
    <row r="46" spans="1:8" ht="20.100000000000001" customHeight="1">
      <c r="A46" s="804"/>
      <c r="B46" s="845" t="s">
        <v>2714</v>
      </c>
      <c r="C46" s="845"/>
      <c r="D46" s="845"/>
      <c r="E46" s="845"/>
      <c r="F46" s="845"/>
      <c r="G46" s="845"/>
      <c r="H46" s="847"/>
    </row>
    <row r="47" spans="1:8" ht="21" customHeight="1">
      <c r="A47" s="797" t="s">
        <v>366</v>
      </c>
      <c r="B47" s="785"/>
      <c r="C47" s="785"/>
      <c r="D47" s="785" t="s">
        <v>2715</v>
      </c>
      <c r="E47" s="785"/>
      <c r="F47" s="785"/>
      <c r="G47" s="785"/>
      <c r="H47" s="786"/>
    </row>
    <row r="48" spans="1:8" ht="39" customHeight="1">
      <c r="A48" s="798" t="s">
        <v>367</v>
      </c>
      <c r="B48" s="783"/>
      <c r="C48" s="783"/>
      <c r="D48" s="783" t="s">
        <v>2716</v>
      </c>
      <c r="E48" s="783"/>
      <c r="F48" s="783"/>
      <c r="G48" s="783"/>
      <c r="H48" s="784"/>
    </row>
    <row r="49" spans="1:8" ht="10.35" customHeight="1">
      <c r="A49" s="541"/>
      <c r="B49" s="541"/>
      <c r="C49" s="541"/>
      <c r="D49" s="541"/>
      <c r="E49" s="541"/>
      <c r="F49" s="541"/>
      <c r="G49" s="541"/>
      <c r="H49" s="541"/>
    </row>
    <row r="50" spans="1:8" ht="15" customHeight="1">
      <c r="A50" s="540" t="s">
        <v>369</v>
      </c>
      <c r="B50" s="541"/>
      <c r="C50" s="541"/>
      <c r="D50" s="541"/>
      <c r="E50" s="541"/>
      <c r="F50" s="541"/>
      <c r="G50" s="541"/>
      <c r="H50" s="541"/>
    </row>
    <row r="51" spans="1:8" ht="36.75" customHeight="1">
      <c r="A51" s="807" t="s">
        <v>370</v>
      </c>
      <c r="B51" s="780"/>
      <c r="C51" s="792" t="s">
        <v>2717</v>
      </c>
      <c r="D51" s="790"/>
      <c r="E51" s="790"/>
      <c r="F51" s="790"/>
      <c r="G51" s="790"/>
      <c r="H51" s="790"/>
    </row>
    <row r="52" spans="1:8" ht="20.100000000000001" customHeight="1">
      <c r="A52" s="807"/>
      <c r="B52" s="780"/>
      <c r="C52" s="791" t="s">
        <v>2718</v>
      </c>
      <c r="D52" s="791"/>
      <c r="E52" s="791"/>
      <c r="F52" s="791"/>
      <c r="G52" s="791"/>
      <c r="H52" s="792"/>
    </row>
    <row r="53" spans="1:8" ht="31.5" customHeight="1">
      <c r="A53" s="808" t="s">
        <v>373</v>
      </c>
      <c r="B53" s="809"/>
      <c r="C53" s="791" t="s">
        <v>2719</v>
      </c>
      <c r="D53" s="791"/>
      <c r="E53" s="791"/>
      <c r="F53" s="791"/>
      <c r="G53" s="791"/>
      <c r="H53" s="792"/>
    </row>
    <row r="54" spans="1:8" ht="20.100000000000001" customHeight="1">
      <c r="A54" s="732"/>
      <c r="B54" s="810"/>
      <c r="C54" s="791" t="s">
        <v>2720</v>
      </c>
      <c r="D54" s="791"/>
      <c r="E54" s="791"/>
      <c r="F54" s="791"/>
      <c r="G54" s="791"/>
      <c r="H54" s="792"/>
    </row>
    <row r="55" spans="1:8" ht="10.35" customHeight="1">
      <c r="A55" s="541"/>
      <c r="B55" s="541"/>
      <c r="C55" s="541"/>
      <c r="D55" s="541"/>
      <c r="E55" s="541"/>
      <c r="F55" s="541"/>
      <c r="G55" s="541"/>
      <c r="H55" s="541"/>
    </row>
    <row r="56" spans="1:8" ht="15" customHeight="1">
      <c r="A56" s="540" t="s">
        <v>375</v>
      </c>
      <c r="B56" s="540"/>
      <c r="C56" s="540"/>
      <c r="D56" s="540"/>
      <c r="E56" s="540"/>
      <c r="F56" s="540"/>
      <c r="G56" s="541"/>
      <c r="H56" s="541"/>
    </row>
    <row r="57" spans="1:8" ht="16.2">
      <c r="A57" s="807" t="s">
        <v>376</v>
      </c>
      <c r="B57" s="807"/>
      <c r="C57" s="807"/>
      <c r="D57" s="807"/>
      <c r="E57" s="807"/>
      <c r="F57" s="807"/>
      <c r="G57" s="251">
        <v>2</v>
      </c>
      <c r="H57" s="529" t="s">
        <v>435</v>
      </c>
    </row>
    <row r="58" spans="1:8" ht="16.2">
      <c r="A58" s="807" t="s">
        <v>378</v>
      </c>
      <c r="B58" s="807"/>
      <c r="C58" s="807"/>
      <c r="D58" s="807"/>
      <c r="E58" s="807"/>
      <c r="F58" s="807"/>
      <c r="G58" s="251">
        <v>2</v>
      </c>
      <c r="H58" s="529" t="s">
        <v>435</v>
      </c>
    </row>
    <row r="59" spans="1:8">
      <c r="A59" s="527"/>
      <c r="B59" s="527"/>
      <c r="C59" s="527"/>
      <c r="D59" s="527"/>
      <c r="E59" s="527"/>
      <c r="F59" s="527"/>
      <c r="G59" s="253"/>
      <c r="H59" s="529"/>
    </row>
    <row r="60" spans="1:8">
      <c r="A60" s="811" t="s">
        <v>379</v>
      </c>
      <c r="B60" s="811"/>
      <c r="C60" s="811"/>
      <c r="D60" s="811"/>
      <c r="E60" s="811"/>
      <c r="F60" s="811"/>
      <c r="G60" s="532"/>
      <c r="H60" s="253"/>
    </row>
    <row r="61" spans="1:8" ht="17.850000000000001" customHeight="1">
      <c r="A61" s="790" t="s">
        <v>380</v>
      </c>
      <c r="B61" s="790"/>
      <c r="C61" s="790"/>
      <c r="D61" s="790"/>
      <c r="E61" s="529">
        <f>SUM(E62:E67)</f>
        <v>49</v>
      </c>
      <c r="F61" s="529" t="s">
        <v>357</v>
      </c>
      <c r="G61" s="254">
        <f>E61/25</f>
        <v>1.96</v>
      </c>
      <c r="H61" s="529" t="s">
        <v>435</v>
      </c>
    </row>
    <row r="62" spans="1:8" ht="17.850000000000001" customHeight="1">
      <c r="A62" s="541" t="s">
        <v>12</v>
      </c>
      <c r="B62" s="807" t="s">
        <v>14</v>
      </c>
      <c r="C62" s="807"/>
      <c r="D62" s="807"/>
      <c r="E62" s="529">
        <v>20</v>
      </c>
      <c r="F62" s="529" t="s">
        <v>357</v>
      </c>
      <c r="G62" s="40"/>
      <c r="H62" s="531"/>
    </row>
    <row r="63" spans="1:8" ht="17.850000000000001" customHeight="1">
      <c r="A63" s="541"/>
      <c r="B63" s="807" t="s">
        <v>381</v>
      </c>
      <c r="C63" s="807"/>
      <c r="D63" s="807"/>
      <c r="E63" s="529">
        <v>25</v>
      </c>
      <c r="F63" s="529" t="s">
        <v>357</v>
      </c>
      <c r="G63" s="40"/>
      <c r="H63" s="531"/>
    </row>
    <row r="64" spans="1:8" ht="17.850000000000001" customHeight="1">
      <c r="A64" s="541"/>
      <c r="B64" s="807" t="s">
        <v>382</v>
      </c>
      <c r="C64" s="807"/>
      <c r="D64" s="807"/>
      <c r="E64" s="529">
        <v>2</v>
      </c>
      <c r="F64" s="529" t="s">
        <v>357</v>
      </c>
      <c r="G64" s="40"/>
      <c r="H64" s="531"/>
    </row>
    <row r="65" spans="1:8" ht="17.850000000000001" customHeight="1">
      <c r="A65" s="541"/>
      <c r="B65" s="807" t="s">
        <v>383</v>
      </c>
      <c r="C65" s="807"/>
      <c r="D65" s="807"/>
      <c r="E65" s="529">
        <v>0</v>
      </c>
      <c r="F65" s="529" t="s">
        <v>357</v>
      </c>
      <c r="G65" s="40"/>
      <c r="H65" s="531"/>
    </row>
    <row r="66" spans="1:8" ht="17.850000000000001" customHeight="1">
      <c r="A66" s="541"/>
      <c r="B66" s="807" t="s">
        <v>384</v>
      </c>
      <c r="C66" s="807"/>
      <c r="D66" s="807"/>
      <c r="E66" s="529">
        <v>0</v>
      </c>
      <c r="F66" s="529" t="s">
        <v>357</v>
      </c>
      <c r="G66" s="40"/>
      <c r="H66" s="531"/>
    </row>
    <row r="67" spans="1:8" ht="17.850000000000001" customHeight="1">
      <c r="A67" s="541"/>
      <c r="B67" s="807" t="s">
        <v>385</v>
      </c>
      <c r="C67" s="807"/>
      <c r="D67" s="807"/>
      <c r="E67" s="529">
        <v>2</v>
      </c>
      <c r="F67" s="529" t="s">
        <v>357</v>
      </c>
      <c r="G67" s="40"/>
      <c r="H67" s="531"/>
    </row>
    <row r="68" spans="1:8" ht="31.35" customHeight="1">
      <c r="A68" s="790" t="s">
        <v>386</v>
      </c>
      <c r="B68" s="790"/>
      <c r="C68" s="790"/>
      <c r="D68" s="790"/>
      <c r="E68" s="529">
        <v>0</v>
      </c>
      <c r="F68" s="529" t="s">
        <v>357</v>
      </c>
      <c r="G68" s="254">
        <v>0</v>
      </c>
      <c r="H68" s="529" t="s">
        <v>435</v>
      </c>
    </row>
    <row r="69" spans="1:8" ht="17.850000000000001" customHeight="1">
      <c r="A69" s="807" t="s">
        <v>387</v>
      </c>
      <c r="B69" s="807"/>
      <c r="C69" s="807"/>
      <c r="D69" s="807"/>
      <c r="E69" s="529">
        <f>G69*25</f>
        <v>51</v>
      </c>
      <c r="F69" s="529" t="s">
        <v>357</v>
      </c>
      <c r="G69" s="254">
        <f>D6-G68-G61</f>
        <v>2.04</v>
      </c>
      <c r="H69" s="529" t="s">
        <v>435</v>
      </c>
    </row>
    <row r="70" spans="1:8" ht="10.35" customHeight="1"/>
    <row r="73" spans="1:8">
      <c r="A73" s="206" t="s">
        <v>388</v>
      </c>
    </row>
    <row r="74" spans="1:8" ht="16.2">
      <c r="A74" s="730" t="s">
        <v>436</v>
      </c>
      <c r="B74" s="730"/>
      <c r="C74" s="730"/>
      <c r="D74" s="730"/>
      <c r="E74" s="730"/>
      <c r="F74" s="730"/>
      <c r="G74" s="730"/>
      <c r="H74" s="730"/>
    </row>
    <row r="75" spans="1:8">
      <c r="A75" s="206" t="s">
        <v>390</v>
      </c>
    </row>
    <row r="77" spans="1:8">
      <c r="A77" s="766" t="s">
        <v>391</v>
      </c>
      <c r="B77" s="766"/>
      <c r="C77" s="766"/>
      <c r="D77" s="766"/>
      <c r="E77" s="766"/>
      <c r="F77" s="766"/>
      <c r="G77" s="766"/>
      <c r="H77" s="766"/>
    </row>
    <row r="78" spans="1:8">
      <c r="A78" s="766"/>
      <c r="B78" s="766"/>
      <c r="C78" s="766"/>
      <c r="D78" s="766"/>
      <c r="E78" s="766"/>
      <c r="F78" s="766"/>
      <c r="G78" s="766"/>
      <c r="H78" s="766"/>
    </row>
    <row r="79" spans="1:8">
      <c r="A79" s="766"/>
      <c r="B79" s="766"/>
      <c r="C79" s="766"/>
      <c r="D79" s="766"/>
      <c r="E79" s="766"/>
      <c r="F79" s="766"/>
      <c r="G79" s="766"/>
      <c r="H79" s="766"/>
    </row>
  </sheetData>
  <mergeCells count="76">
    <mergeCell ref="B67:D67"/>
    <mergeCell ref="A68:D68"/>
    <mergeCell ref="A69:D69"/>
    <mergeCell ref="A74:H74"/>
    <mergeCell ref="A77:H79"/>
    <mergeCell ref="B66:D66"/>
    <mergeCell ref="A53:B54"/>
    <mergeCell ref="C53:H53"/>
    <mergeCell ref="C54:H54"/>
    <mergeCell ref="A57:F57"/>
    <mergeCell ref="A58:F58"/>
    <mergeCell ref="A60:F60"/>
    <mergeCell ref="A61:D61"/>
    <mergeCell ref="B62:D62"/>
    <mergeCell ref="B63:D63"/>
    <mergeCell ref="B64:D64"/>
    <mergeCell ref="B65:D65"/>
    <mergeCell ref="A47:C47"/>
    <mergeCell ref="D47:H47"/>
    <mergeCell ref="A48:C48"/>
    <mergeCell ref="D48:H48"/>
    <mergeCell ref="A51:B52"/>
    <mergeCell ref="C51:H51"/>
    <mergeCell ref="C52:H52"/>
    <mergeCell ref="A40:C40"/>
    <mergeCell ref="D40:H40"/>
    <mergeCell ref="A41:C41"/>
    <mergeCell ref="D41:H41"/>
    <mergeCell ref="A42:F42"/>
    <mergeCell ref="A43:A46"/>
    <mergeCell ref="B43:H43"/>
    <mergeCell ref="B44:H44"/>
    <mergeCell ref="B45:H45"/>
    <mergeCell ref="B46:H46"/>
    <mergeCell ref="A34:F34"/>
    <mergeCell ref="A35:A39"/>
    <mergeCell ref="B35:H35"/>
    <mergeCell ref="B36:H36"/>
    <mergeCell ref="B37:H37"/>
    <mergeCell ref="B38:H38"/>
    <mergeCell ref="B39:H39"/>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2"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zoomScaleNormal="100" zoomScaleSheetLayoutView="130" workbookViewId="0"/>
  </sheetViews>
  <sheetFormatPr defaultColWidth="8.88671875" defaultRowHeight="13.8"/>
  <cols>
    <col min="1" max="1" width="9.109375" style="279" customWidth="1"/>
    <col min="2" max="2" width="11.88671875" style="279" customWidth="1"/>
    <col min="3" max="3" width="5.88671875" style="279" customWidth="1"/>
    <col min="4" max="4" width="21.88671875" style="279" customWidth="1"/>
    <col min="5" max="5" width="9.109375" style="279" customWidth="1"/>
    <col min="6" max="6" width="8.88671875" style="279" customWidth="1"/>
    <col min="7" max="7" width="12.88671875" style="279" customWidth="1"/>
    <col min="8" max="8" width="9.88671875" style="279" customWidth="1"/>
    <col min="9" max="16384" width="8.88671875" style="279"/>
  </cols>
  <sheetData>
    <row r="1" spans="1:8" ht="10.35" customHeight="1"/>
    <row r="2" spans="1:8" s="277" customFormat="1">
      <c r="A2" s="1078" t="s">
        <v>326</v>
      </c>
      <c r="B2" s="1078"/>
      <c r="C2" s="1078"/>
      <c r="D2" s="1078"/>
      <c r="E2" s="1078"/>
      <c r="F2" s="1078"/>
      <c r="G2" s="1078"/>
      <c r="H2" s="1078"/>
    </row>
    <row r="3" spans="1:8" ht="10.35" customHeight="1"/>
    <row r="4" spans="1:8" ht="15" customHeight="1">
      <c r="A4" s="277" t="s">
        <v>327</v>
      </c>
    </row>
    <row r="5" spans="1:8" ht="17.850000000000001" customHeight="1">
      <c r="A5" s="1017" t="s">
        <v>124</v>
      </c>
      <c r="B5" s="1017"/>
      <c r="C5" s="1017"/>
      <c r="D5" s="1017"/>
      <c r="E5" s="1017"/>
      <c r="F5" s="1017"/>
      <c r="G5" s="1017"/>
      <c r="H5" s="1017"/>
    </row>
    <row r="6" spans="1:8" ht="17.399999999999999" customHeight="1">
      <c r="A6" s="1006" t="s">
        <v>10</v>
      </c>
      <c r="B6" s="1040"/>
      <c r="C6" s="1040"/>
      <c r="D6" s="1040">
        <v>4</v>
      </c>
      <c r="E6" s="1040"/>
      <c r="F6" s="1040"/>
      <c r="G6" s="1040"/>
      <c r="H6" s="1041"/>
    </row>
    <row r="7" spans="1:8" ht="17.399999999999999" customHeight="1">
      <c r="A7" s="1006" t="s">
        <v>9</v>
      </c>
      <c r="B7" s="1040"/>
      <c r="C7" s="1040"/>
      <c r="D7" s="1005" t="s">
        <v>1665</v>
      </c>
      <c r="E7" s="1005"/>
      <c r="F7" s="1005"/>
      <c r="G7" s="1005"/>
      <c r="H7" s="1044"/>
    </row>
    <row r="8" spans="1:8" ht="17.399999999999999" customHeight="1">
      <c r="A8" s="1006" t="s">
        <v>13</v>
      </c>
      <c r="B8" s="1040"/>
      <c r="C8" s="1040"/>
      <c r="D8" s="1002" t="s">
        <v>403</v>
      </c>
      <c r="E8" s="1002"/>
      <c r="F8" s="1002"/>
      <c r="G8" s="1002"/>
      <c r="H8" s="1003"/>
    </row>
    <row r="9" spans="1:8" ht="30.6" customHeight="1">
      <c r="A9" s="1006" t="s">
        <v>330</v>
      </c>
      <c r="B9" s="1040"/>
      <c r="C9" s="1040"/>
      <c r="D9" s="1005" t="s">
        <v>2531</v>
      </c>
      <c r="E9" s="1005"/>
      <c r="F9" s="1005"/>
      <c r="G9" s="1005"/>
      <c r="H9" s="1044"/>
    </row>
    <row r="10" spans="1:8" ht="10.35" customHeight="1">
      <c r="A10" s="205"/>
      <c r="B10" s="205"/>
      <c r="C10" s="205"/>
      <c r="D10" s="205"/>
      <c r="E10" s="205"/>
      <c r="F10" s="205"/>
      <c r="G10" s="205"/>
      <c r="H10" s="205"/>
    </row>
    <row r="11" spans="1:8" ht="15" customHeight="1">
      <c r="A11" s="1038" t="s">
        <v>138</v>
      </c>
      <c r="B11" s="1038"/>
      <c r="C11" s="1038"/>
      <c r="D11" s="1038"/>
      <c r="E11" s="1038"/>
      <c r="F11" s="1038"/>
      <c r="G11" s="1038"/>
      <c r="H11" s="1038"/>
    </row>
    <row r="12" spans="1:8" ht="17.850000000000001" customHeight="1">
      <c r="A12" s="779" t="s">
        <v>2921</v>
      </c>
      <c r="B12" s="779"/>
      <c r="C12" s="779"/>
      <c r="D12" s="779"/>
      <c r="E12" s="779"/>
      <c r="F12" s="779"/>
      <c r="G12" s="779"/>
      <c r="H12" s="779"/>
    </row>
    <row r="13" spans="1:8" ht="17.850000000000001" customHeight="1">
      <c r="A13" s="1006" t="s">
        <v>277</v>
      </c>
      <c r="B13" s="1040"/>
      <c r="C13" s="1040"/>
      <c r="D13" s="1040"/>
      <c r="E13" s="1040" t="s">
        <v>139</v>
      </c>
      <c r="F13" s="1040"/>
      <c r="G13" s="1040"/>
      <c r="H13" s="1041"/>
    </row>
    <row r="14" spans="1:8" ht="17.850000000000001" customHeight="1">
      <c r="A14" s="1006" t="s">
        <v>332</v>
      </c>
      <c r="B14" s="1040"/>
      <c r="C14" s="1040"/>
      <c r="D14" s="1040"/>
      <c r="E14" s="1040" t="s">
        <v>333</v>
      </c>
      <c r="F14" s="1040"/>
      <c r="G14" s="1040"/>
      <c r="H14" s="1041"/>
    </row>
    <row r="15" spans="1:8" ht="17.850000000000001" customHeight="1">
      <c r="A15" s="1006" t="s">
        <v>334</v>
      </c>
      <c r="B15" s="1040"/>
      <c r="C15" s="1040"/>
      <c r="D15" s="1040"/>
      <c r="E15" s="1042" t="s">
        <v>2380</v>
      </c>
      <c r="F15" s="1042"/>
      <c r="G15" s="1042"/>
      <c r="H15" s="1043"/>
    </row>
    <row r="16" spans="1:8" ht="17.850000000000001" customHeight="1">
      <c r="A16" s="1006" t="s">
        <v>282</v>
      </c>
      <c r="B16" s="1040"/>
      <c r="C16" s="1040"/>
      <c r="D16" s="1040"/>
      <c r="E16" s="1040" t="s">
        <v>283</v>
      </c>
      <c r="F16" s="1040"/>
      <c r="G16" s="1040"/>
      <c r="H16" s="1041"/>
    </row>
    <row r="17" spans="1:9" ht="10.35" customHeight="1">
      <c r="A17" s="205"/>
      <c r="B17" s="205"/>
      <c r="C17" s="205"/>
      <c r="D17" s="205"/>
      <c r="E17" s="205"/>
      <c r="F17" s="205"/>
      <c r="G17" s="205"/>
      <c r="H17" s="205"/>
    </row>
    <row r="18" spans="1:9" ht="15" customHeight="1">
      <c r="A18" s="1038" t="s">
        <v>336</v>
      </c>
      <c r="B18" s="1038"/>
      <c r="C18" s="1038"/>
      <c r="D18" s="1038"/>
      <c r="E18" s="1038"/>
      <c r="F18" s="1038"/>
      <c r="G18" s="1038"/>
      <c r="H18" s="1038"/>
    </row>
    <row r="19" spans="1:9" ht="48" customHeight="1">
      <c r="A19" s="998" t="s">
        <v>337</v>
      </c>
      <c r="B19" s="998"/>
      <c r="C19" s="1027" t="s">
        <v>554</v>
      </c>
      <c r="D19" s="1027"/>
      <c r="E19" s="1027"/>
      <c r="F19" s="1027"/>
      <c r="G19" s="1027"/>
      <c r="H19" s="1019"/>
    </row>
    <row r="20" spans="1:9" ht="10.35" customHeight="1">
      <c r="A20" s="205"/>
      <c r="B20" s="205"/>
      <c r="C20" s="205"/>
      <c r="D20" s="205"/>
      <c r="E20" s="205"/>
      <c r="F20" s="205"/>
      <c r="G20" s="205"/>
      <c r="H20" s="205"/>
    </row>
    <row r="21" spans="1:9" ht="15" customHeight="1">
      <c r="A21" s="1039" t="s">
        <v>339</v>
      </c>
      <c r="B21" s="1039"/>
      <c r="C21" s="1039"/>
      <c r="D21" s="1039"/>
      <c r="E21" s="205"/>
      <c r="F21" s="205"/>
      <c r="G21" s="205"/>
      <c r="H21" s="205"/>
    </row>
    <row r="22" spans="1:9">
      <c r="A22" s="1024" t="s">
        <v>141</v>
      </c>
      <c r="B22" s="1025" t="s">
        <v>142</v>
      </c>
      <c r="C22" s="1025"/>
      <c r="D22" s="1025"/>
      <c r="E22" s="1025"/>
      <c r="F22" s="1025"/>
      <c r="G22" s="1025" t="s">
        <v>340</v>
      </c>
      <c r="H22" s="1026"/>
    </row>
    <row r="23" spans="1:9" ht="27" customHeight="1">
      <c r="A23" s="1024"/>
      <c r="B23" s="1025"/>
      <c r="C23" s="1025"/>
      <c r="D23" s="1025"/>
      <c r="E23" s="1025"/>
      <c r="F23" s="1025"/>
      <c r="G23" s="536" t="s">
        <v>341</v>
      </c>
      <c r="H23" s="537" t="s">
        <v>145</v>
      </c>
    </row>
    <row r="24" spans="1:9" ht="17.850000000000001" customHeight="1">
      <c r="A24" s="1024" t="s">
        <v>146</v>
      </c>
      <c r="B24" s="1025"/>
      <c r="C24" s="1025"/>
      <c r="D24" s="1025"/>
      <c r="E24" s="1025"/>
      <c r="F24" s="1025"/>
      <c r="G24" s="1025"/>
      <c r="H24" s="1026"/>
    </row>
    <row r="25" spans="1:9" ht="51.75" customHeight="1">
      <c r="A25" s="524" t="s">
        <v>2722</v>
      </c>
      <c r="B25" s="1019" t="s">
        <v>2723</v>
      </c>
      <c r="C25" s="998"/>
      <c r="D25" s="998"/>
      <c r="E25" s="998"/>
      <c r="F25" s="1053"/>
      <c r="G25" s="241" t="s">
        <v>151</v>
      </c>
      <c r="H25" s="241" t="s">
        <v>154</v>
      </c>
      <c r="I25" s="206"/>
    </row>
    <row r="26" spans="1:9" ht="33.75" customHeight="1">
      <c r="A26" s="524" t="s">
        <v>2724</v>
      </c>
      <c r="B26" s="1019" t="s">
        <v>2725</v>
      </c>
      <c r="C26" s="998"/>
      <c r="D26" s="998"/>
      <c r="E26" s="998"/>
      <c r="F26" s="1053"/>
      <c r="G26" s="241" t="s">
        <v>155</v>
      </c>
      <c r="H26" s="241" t="s">
        <v>154</v>
      </c>
    </row>
    <row r="27" spans="1:9" ht="54.75" customHeight="1">
      <c r="A27" s="524" t="s">
        <v>2726</v>
      </c>
      <c r="B27" s="1019" t="s">
        <v>2727</v>
      </c>
      <c r="C27" s="998"/>
      <c r="D27" s="998"/>
      <c r="E27" s="998"/>
      <c r="F27" s="1053"/>
      <c r="G27" s="241" t="s">
        <v>165</v>
      </c>
      <c r="H27" s="241" t="s">
        <v>154</v>
      </c>
    </row>
    <row r="28" spans="1:9" ht="17.850000000000001" customHeight="1">
      <c r="A28" s="1024" t="s">
        <v>255</v>
      </c>
      <c r="B28" s="1025"/>
      <c r="C28" s="1025"/>
      <c r="D28" s="1025"/>
      <c r="E28" s="1025"/>
      <c r="F28" s="1025"/>
      <c r="G28" s="1025"/>
      <c r="H28" s="1026"/>
    </row>
    <row r="29" spans="1:9" ht="50.4" customHeight="1">
      <c r="A29" s="524" t="s">
        <v>2728</v>
      </c>
      <c r="B29" s="1019" t="s">
        <v>2729</v>
      </c>
      <c r="C29" s="998"/>
      <c r="D29" s="998"/>
      <c r="E29" s="998"/>
      <c r="F29" s="1053"/>
      <c r="G29" s="241" t="s">
        <v>192</v>
      </c>
      <c r="H29" s="241" t="s">
        <v>154</v>
      </c>
    </row>
    <row r="30" spans="1:9" ht="51" customHeight="1">
      <c r="A30" s="524" t="s">
        <v>2730</v>
      </c>
      <c r="B30" s="1019" t="s">
        <v>2731</v>
      </c>
      <c r="C30" s="998"/>
      <c r="D30" s="998"/>
      <c r="E30" s="998"/>
      <c r="F30" s="1053"/>
      <c r="G30" s="241" t="s">
        <v>196</v>
      </c>
      <c r="H30" s="241" t="s">
        <v>154</v>
      </c>
    </row>
    <row r="31" spans="1:9" ht="42" customHeight="1">
      <c r="A31" s="524" t="s">
        <v>2732</v>
      </c>
      <c r="B31" s="1019" t="s">
        <v>2733</v>
      </c>
      <c r="C31" s="998"/>
      <c r="D31" s="998"/>
      <c r="E31" s="998"/>
      <c r="F31" s="1053"/>
      <c r="G31" s="241" t="s">
        <v>221</v>
      </c>
      <c r="H31" s="241" t="s">
        <v>524</v>
      </c>
    </row>
    <row r="32" spans="1:9" ht="17.850000000000001" customHeight="1">
      <c r="A32" s="1024" t="s">
        <v>352</v>
      </c>
      <c r="B32" s="1025"/>
      <c r="C32" s="1025"/>
      <c r="D32" s="1025"/>
      <c r="E32" s="1025"/>
      <c r="F32" s="1025"/>
      <c r="G32" s="1025"/>
      <c r="H32" s="1026"/>
    </row>
    <row r="33" spans="1:17" ht="32.4" customHeight="1">
      <c r="A33" s="524" t="s">
        <v>2734</v>
      </c>
      <c r="B33" s="1019" t="s">
        <v>2735</v>
      </c>
      <c r="C33" s="998"/>
      <c r="D33" s="998"/>
      <c r="E33" s="998"/>
      <c r="F33" s="1053"/>
      <c r="G33" s="241" t="s">
        <v>236</v>
      </c>
      <c r="H33" s="241" t="s">
        <v>524</v>
      </c>
    </row>
    <row r="34" spans="1:17" ht="33.6" customHeight="1">
      <c r="A34" s="524" t="s">
        <v>2736</v>
      </c>
      <c r="B34" s="1019" t="s">
        <v>2737</v>
      </c>
      <c r="C34" s="998"/>
      <c r="D34" s="998"/>
      <c r="E34" s="998"/>
      <c r="F34" s="1053"/>
      <c r="G34" s="241" t="s">
        <v>242</v>
      </c>
      <c r="H34" s="241" t="s">
        <v>154</v>
      </c>
    </row>
    <row r="35" spans="1:17" ht="10.35" customHeight="1">
      <c r="A35" s="205"/>
      <c r="B35" s="205"/>
      <c r="C35" s="205"/>
      <c r="D35" s="205"/>
      <c r="E35" s="205"/>
      <c r="F35" s="205"/>
      <c r="G35" s="205"/>
      <c r="H35" s="205"/>
      <c r="I35" s="206"/>
      <c r="J35" s="206"/>
      <c r="K35" s="206"/>
      <c r="L35" s="206"/>
      <c r="M35" s="206"/>
      <c r="N35" s="206"/>
      <c r="O35" s="206"/>
      <c r="P35" s="206"/>
    </row>
    <row r="36" spans="1:17" ht="15" customHeight="1">
      <c r="A36" s="573" t="s">
        <v>355</v>
      </c>
      <c r="B36" s="205"/>
      <c r="C36" s="205"/>
      <c r="D36" s="205"/>
      <c r="E36" s="205"/>
      <c r="F36" s="205"/>
      <c r="G36" s="205"/>
      <c r="H36" s="205"/>
      <c r="I36" s="45"/>
      <c r="J36" s="45"/>
      <c r="K36" s="45"/>
      <c r="L36" s="45"/>
      <c r="M36" s="45"/>
      <c r="N36" s="45"/>
      <c r="O36" s="45"/>
      <c r="P36" s="45"/>
      <c r="Q36" s="45"/>
    </row>
    <row r="37" spans="1:17" s="277" customFormat="1" ht="17.850000000000001" customHeight="1">
      <c r="A37" s="1031" t="s">
        <v>356</v>
      </c>
      <c r="B37" s="1031"/>
      <c r="C37" s="1031"/>
      <c r="D37" s="1031"/>
      <c r="E37" s="1031"/>
      <c r="F37" s="1031"/>
      <c r="G37" s="242">
        <v>15</v>
      </c>
      <c r="H37" s="534" t="s">
        <v>357</v>
      </c>
      <c r="I37" s="295"/>
      <c r="J37" s="295"/>
      <c r="K37" s="295"/>
      <c r="L37" s="295"/>
      <c r="M37" s="295"/>
      <c r="N37" s="295"/>
      <c r="O37" s="295"/>
      <c r="P37" s="295"/>
      <c r="Q37" s="295"/>
    </row>
    <row r="38" spans="1:17" ht="39.9" customHeight="1">
      <c r="A38" s="1020" t="s">
        <v>358</v>
      </c>
      <c r="B38" s="1019" t="s">
        <v>2738</v>
      </c>
      <c r="C38" s="998"/>
      <c r="D38" s="998"/>
      <c r="E38" s="998"/>
      <c r="F38" s="998"/>
      <c r="G38" s="998"/>
      <c r="H38" s="998"/>
      <c r="I38" s="40"/>
      <c r="J38" s="40"/>
      <c r="K38" s="40"/>
      <c r="L38" s="40"/>
      <c r="M38" s="40"/>
      <c r="N38" s="40"/>
      <c r="O38" s="40"/>
      <c r="P38" s="40"/>
      <c r="Q38" s="45"/>
    </row>
    <row r="39" spans="1:17" ht="51.75" customHeight="1">
      <c r="A39" s="1021"/>
      <c r="B39" s="1019" t="s">
        <v>2739</v>
      </c>
      <c r="C39" s="998"/>
      <c r="D39" s="998"/>
      <c r="E39" s="998"/>
      <c r="F39" s="998"/>
      <c r="G39" s="998"/>
      <c r="H39" s="998"/>
      <c r="I39" s="40"/>
      <c r="J39" s="40"/>
      <c r="K39" s="40"/>
      <c r="L39" s="40"/>
      <c r="M39" s="40"/>
      <c r="N39" s="40"/>
      <c r="O39" s="40"/>
      <c r="P39" s="40"/>
      <c r="Q39" s="45"/>
    </row>
    <row r="40" spans="1:17" ht="39.9" customHeight="1">
      <c r="A40" s="1021"/>
      <c r="B40" s="1019" t="s">
        <v>2740</v>
      </c>
      <c r="C40" s="998"/>
      <c r="D40" s="998"/>
      <c r="E40" s="998"/>
      <c r="F40" s="998"/>
      <c r="G40" s="998"/>
      <c r="H40" s="998"/>
      <c r="I40" s="40"/>
      <c r="J40" s="40"/>
      <c r="K40" s="40"/>
      <c r="L40" s="40"/>
      <c r="M40" s="40"/>
      <c r="N40" s="40"/>
      <c r="O40" s="40"/>
      <c r="P40" s="40"/>
      <c r="Q40" s="45"/>
    </row>
    <row r="41" spans="1:17" ht="39.9" customHeight="1">
      <c r="A41" s="1021"/>
      <c r="B41" s="792" t="s">
        <v>2741</v>
      </c>
      <c r="C41" s="790"/>
      <c r="D41" s="790"/>
      <c r="E41" s="790"/>
      <c r="F41" s="790"/>
      <c r="G41" s="790"/>
      <c r="H41" s="790"/>
      <c r="I41" s="40"/>
      <c r="J41" s="40"/>
      <c r="K41" s="40"/>
      <c r="L41" s="40"/>
      <c r="M41" s="40"/>
      <c r="N41" s="40"/>
      <c r="O41" s="40"/>
      <c r="P41" s="40"/>
      <c r="Q41" s="45"/>
    </row>
    <row r="42" spans="1:17" ht="39.9" customHeight="1">
      <c r="A42" s="1021"/>
      <c r="B42" s="1019" t="s">
        <v>2742</v>
      </c>
      <c r="C42" s="998"/>
      <c r="D42" s="998"/>
      <c r="E42" s="998"/>
      <c r="F42" s="998"/>
      <c r="G42" s="998"/>
      <c r="H42" s="998"/>
      <c r="I42" s="40"/>
      <c r="J42" s="40"/>
      <c r="K42" s="40"/>
      <c r="L42" s="40"/>
      <c r="M42" s="40"/>
      <c r="N42" s="40"/>
      <c r="O42" s="40"/>
      <c r="P42" s="40"/>
      <c r="Q42" s="45"/>
    </row>
    <row r="43" spans="1:17" ht="39.9" customHeight="1">
      <c r="A43" s="1021"/>
      <c r="B43" s="1019" t="s">
        <v>2743</v>
      </c>
      <c r="C43" s="998"/>
      <c r="D43" s="998"/>
      <c r="E43" s="998"/>
      <c r="F43" s="998"/>
      <c r="G43" s="998"/>
      <c r="H43" s="998"/>
      <c r="I43" s="40"/>
      <c r="J43" s="40"/>
      <c r="K43" s="40"/>
      <c r="L43" s="40"/>
      <c r="M43" s="40"/>
      <c r="N43" s="40"/>
      <c r="O43" s="40"/>
      <c r="P43" s="40"/>
      <c r="Q43" s="45"/>
    </row>
    <row r="44" spans="1:17" ht="39.9" customHeight="1">
      <c r="A44" s="1021"/>
      <c r="B44" s="1019" t="s">
        <v>2744</v>
      </c>
      <c r="C44" s="998"/>
      <c r="D44" s="998"/>
      <c r="E44" s="998"/>
      <c r="F44" s="998"/>
      <c r="G44" s="998"/>
      <c r="H44" s="998"/>
      <c r="I44" s="292"/>
      <c r="J44" s="292"/>
      <c r="K44" s="292"/>
      <c r="L44" s="292"/>
      <c r="M44" s="292"/>
      <c r="N44" s="292"/>
      <c r="O44" s="292"/>
      <c r="P44" s="292"/>
      <c r="Q44" s="45"/>
    </row>
    <row r="45" spans="1:17" ht="39.9" customHeight="1">
      <c r="A45" s="1021"/>
      <c r="B45" s="1019" t="s">
        <v>2745</v>
      </c>
      <c r="C45" s="998"/>
      <c r="D45" s="998"/>
      <c r="E45" s="998"/>
      <c r="F45" s="998"/>
      <c r="G45" s="998"/>
      <c r="H45" s="998"/>
      <c r="I45" s="292"/>
      <c r="J45" s="278"/>
      <c r="K45" s="278"/>
      <c r="L45" s="278"/>
      <c r="M45" s="278"/>
      <c r="N45" s="278"/>
      <c r="O45" s="278"/>
      <c r="P45" s="278"/>
    </row>
    <row r="46" spans="1:17" ht="22.5" customHeight="1">
      <c r="A46" s="1001" t="s">
        <v>366</v>
      </c>
      <c r="B46" s="1002"/>
      <c r="C46" s="1002"/>
      <c r="D46" s="1002" t="s">
        <v>2746</v>
      </c>
      <c r="E46" s="1002"/>
      <c r="F46" s="1002"/>
      <c r="G46" s="1002"/>
      <c r="H46" s="1003"/>
      <c r="I46" s="206"/>
      <c r="J46" s="206"/>
      <c r="K46" s="206"/>
      <c r="L46" s="206"/>
      <c r="M46" s="206"/>
      <c r="N46" s="206"/>
      <c r="O46" s="206"/>
      <c r="P46" s="206"/>
    </row>
    <row r="47" spans="1:17" ht="69.75" customHeight="1">
      <c r="A47" s="1004" t="s">
        <v>367</v>
      </c>
      <c r="B47" s="1005"/>
      <c r="C47" s="1005"/>
      <c r="D47" s="783" t="s">
        <v>2747</v>
      </c>
      <c r="E47" s="783"/>
      <c r="F47" s="783"/>
      <c r="G47" s="783"/>
      <c r="H47" s="784"/>
      <c r="I47" s="206"/>
      <c r="J47" s="206"/>
      <c r="K47" s="206"/>
      <c r="L47" s="206"/>
      <c r="M47" s="206"/>
      <c r="N47" s="206"/>
      <c r="O47" s="206"/>
      <c r="P47" s="206"/>
    </row>
    <row r="48" spans="1:17" s="277" customFormat="1" ht="17.850000000000001" customHeight="1">
      <c r="A48" s="795" t="s">
        <v>368</v>
      </c>
      <c r="B48" s="795"/>
      <c r="C48" s="795"/>
      <c r="D48" s="795"/>
      <c r="E48" s="795"/>
      <c r="F48" s="795"/>
      <c r="G48" s="242">
        <v>15</v>
      </c>
      <c r="H48" s="530" t="s">
        <v>357</v>
      </c>
    </row>
    <row r="49" spans="1:8" ht="35.25" customHeight="1">
      <c r="A49" s="1020" t="s">
        <v>358</v>
      </c>
      <c r="B49" s="1019" t="s">
        <v>2748</v>
      </c>
      <c r="C49" s="998"/>
      <c r="D49" s="998"/>
      <c r="E49" s="998"/>
      <c r="F49" s="998"/>
      <c r="G49" s="998"/>
      <c r="H49" s="998"/>
    </row>
    <row r="50" spans="1:8" ht="17.25" customHeight="1">
      <c r="A50" s="1021"/>
      <c r="B50" s="1019" t="s">
        <v>2749</v>
      </c>
      <c r="C50" s="998"/>
      <c r="D50" s="998"/>
      <c r="E50" s="998"/>
      <c r="F50" s="998"/>
      <c r="G50" s="998"/>
      <c r="H50" s="998"/>
    </row>
    <row r="51" spans="1:8" ht="34.5" customHeight="1">
      <c r="A51" s="1021"/>
      <c r="B51" s="1019" t="s">
        <v>2750</v>
      </c>
      <c r="C51" s="998"/>
      <c r="D51" s="998"/>
      <c r="E51" s="998"/>
      <c r="F51" s="998"/>
      <c r="G51" s="998"/>
      <c r="H51" s="998"/>
    </row>
    <row r="52" spans="1:8" ht="17.25" customHeight="1">
      <c r="A52" s="1021"/>
      <c r="B52" s="1019" t="s">
        <v>2751</v>
      </c>
      <c r="C52" s="998"/>
      <c r="D52" s="998"/>
      <c r="E52" s="998"/>
      <c r="F52" s="998"/>
      <c r="G52" s="998"/>
      <c r="H52" s="998"/>
    </row>
    <row r="53" spans="1:8" ht="34.5" customHeight="1">
      <c r="A53" s="1080"/>
      <c r="B53" s="1019" t="s">
        <v>2752</v>
      </c>
      <c r="C53" s="998"/>
      <c r="D53" s="998"/>
      <c r="E53" s="998"/>
      <c r="F53" s="998"/>
      <c r="G53" s="998"/>
      <c r="H53" s="998"/>
    </row>
    <row r="54" spans="1:8" ht="26.4" customHeight="1">
      <c r="A54" s="1001" t="s">
        <v>366</v>
      </c>
      <c r="B54" s="1002"/>
      <c r="C54" s="1002"/>
      <c r="D54" s="1002" t="s">
        <v>2753</v>
      </c>
      <c r="E54" s="1002"/>
      <c r="F54" s="1002"/>
      <c r="G54" s="1002"/>
      <c r="H54" s="1003"/>
    </row>
    <row r="55" spans="1:8" ht="53.4" customHeight="1">
      <c r="A55" s="1004" t="s">
        <v>367</v>
      </c>
      <c r="B55" s="1005"/>
      <c r="C55" s="1005"/>
      <c r="D55" s="783" t="s">
        <v>2754</v>
      </c>
      <c r="E55" s="783"/>
      <c r="F55" s="783"/>
      <c r="G55" s="783"/>
      <c r="H55" s="784"/>
    </row>
    <row r="56" spans="1:8" s="277" customFormat="1" ht="17.850000000000001" customHeight="1">
      <c r="A56" s="1031" t="s">
        <v>613</v>
      </c>
      <c r="B56" s="1031"/>
      <c r="C56" s="1031"/>
      <c r="D56" s="1031"/>
      <c r="E56" s="1031"/>
      <c r="F56" s="1031"/>
      <c r="G56" s="236">
        <v>15</v>
      </c>
      <c r="H56" s="534" t="s">
        <v>357</v>
      </c>
    </row>
    <row r="57" spans="1:8" ht="34.5" customHeight="1">
      <c r="A57" s="1020" t="s">
        <v>358</v>
      </c>
      <c r="B57" s="1019" t="s">
        <v>2755</v>
      </c>
      <c r="C57" s="998"/>
      <c r="D57" s="998"/>
      <c r="E57" s="998"/>
      <c r="F57" s="998"/>
      <c r="G57" s="998"/>
      <c r="H57" s="998"/>
    </row>
    <row r="58" spans="1:8" ht="23.4" customHeight="1">
      <c r="A58" s="1021"/>
      <c r="B58" s="1040" t="s">
        <v>2756</v>
      </c>
      <c r="C58" s="1040"/>
      <c r="D58" s="1040"/>
      <c r="E58" s="1040"/>
      <c r="F58" s="1040"/>
      <c r="G58" s="1040"/>
      <c r="H58" s="1041"/>
    </row>
    <row r="59" spans="1:8" ht="23.4" customHeight="1">
      <c r="A59" s="1001" t="s">
        <v>366</v>
      </c>
      <c r="B59" s="1002"/>
      <c r="C59" s="1002"/>
      <c r="D59" s="1002" t="s">
        <v>2757</v>
      </c>
      <c r="E59" s="1002"/>
      <c r="F59" s="1002"/>
      <c r="G59" s="1002"/>
      <c r="H59" s="1003"/>
    </row>
    <row r="60" spans="1:8" ht="39.9" customHeight="1">
      <c r="A60" s="1004" t="s">
        <v>367</v>
      </c>
      <c r="B60" s="1005"/>
      <c r="C60" s="1005"/>
      <c r="D60" s="783" t="s">
        <v>2758</v>
      </c>
      <c r="E60" s="783"/>
      <c r="F60" s="783"/>
      <c r="G60" s="783"/>
      <c r="H60" s="784"/>
    </row>
    <row r="61" spans="1:8" ht="10.35" customHeight="1">
      <c r="A61" s="205"/>
      <c r="B61" s="205"/>
      <c r="C61" s="205"/>
      <c r="D61" s="205"/>
      <c r="E61" s="205"/>
      <c r="F61" s="205"/>
      <c r="G61" s="205"/>
      <c r="H61" s="205"/>
    </row>
    <row r="62" spans="1:8" ht="15" customHeight="1">
      <c r="A62" s="573" t="s">
        <v>369</v>
      </c>
      <c r="B62" s="205"/>
      <c r="C62" s="205"/>
      <c r="D62" s="205"/>
      <c r="E62" s="205"/>
      <c r="F62" s="205"/>
      <c r="G62" s="205"/>
      <c r="H62" s="205"/>
    </row>
    <row r="63" spans="1:8" ht="27" customHeight="1">
      <c r="A63" s="997" t="s">
        <v>370</v>
      </c>
      <c r="B63" s="1006"/>
      <c r="C63" s="1019" t="s">
        <v>2759</v>
      </c>
      <c r="D63" s="998"/>
      <c r="E63" s="998"/>
      <c r="F63" s="998"/>
      <c r="G63" s="998"/>
      <c r="H63" s="998"/>
    </row>
    <row r="64" spans="1:8" ht="34.5" customHeight="1">
      <c r="A64" s="997"/>
      <c r="B64" s="1006"/>
      <c r="C64" s="1019" t="s">
        <v>2760</v>
      </c>
      <c r="D64" s="998"/>
      <c r="E64" s="998"/>
      <c r="F64" s="998"/>
      <c r="G64" s="998"/>
      <c r="H64" s="998"/>
    </row>
    <row r="65" spans="1:8" ht="65.25" customHeight="1">
      <c r="A65" s="1013" t="s">
        <v>373</v>
      </c>
      <c r="B65" s="1014"/>
      <c r="C65" s="1027" t="s">
        <v>2761</v>
      </c>
      <c r="D65" s="1027"/>
      <c r="E65" s="1027"/>
      <c r="F65" s="1027"/>
      <c r="G65" s="1027"/>
      <c r="H65" s="1019"/>
    </row>
    <row r="66" spans="1:8" ht="33.75" customHeight="1">
      <c r="A66" s="1017"/>
      <c r="B66" s="1018"/>
      <c r="C66" s="1027" t="s">
        <v>2762</v>
      </c>
      <c r="D66" s="1027"/>
      <c r="E66" s="1027"/>
      <c r="F66" s="1027"/>
      <c r="G66" s="1027"/>
      <c r="H66" s="1019"/>
    </row>
    <row r="67" spans="1:8" ht="10.35" customHeight="1">
      <c r="A67" s="205"/>
      <c r="B67" s="205"/>
      <c r="C67" s="205"/>
      <c r="D67" s="205"/>
      <c r="E67" s="205"/>
      <c r="F67" s="205"/>
      <c r="G67" s="205"/>
      <c r="H67" s="205"/>
    </row>
    <row r="68" spans="1:8" ht="15" customHeight="1">
      <c r="A68" s="573" t="s">
        <v>375</v>
      </c>
      <c r="B68" s="573"/>
      <c r="C68" s="573"/>
      <c r="D68" s="573"/>
      <c r="E68" s="573"/>
      <c r="F68" s="573"/>
      <c r="G68" s="205"/>
      <c r="H68" s="205"/>
    </row>
    <row r="69" spans="1:8" ht="16.2">
      <c r="A69" s="997" t="s">
        <v>376</v>
      </c>
      <c r="B69" s="997"/>
      <c r="C69" s="997"/>
      <c r="D69" s="997"/>
      <c r="E69" s="997"/>
      <c r="F69" s="997"/>
      <c r="G69" s="237">
        <v>3.5</v>
      </c>
      <c r="H69" s="538" t="s">
        <v>435</v>
      </c>
    </row>
    <row r="70" spans="1:8" ht="16.2">
      <c r="A70" s="997" t="s">
        <v>378</v>
      </c>
      <c r="B70" s="997"/>
      <c r="C70" s="997"/>
      <c r="D70" s="997"/>
      <c r="E70" s="997"/>
      <c r="F70" s="997"/>
      <c r="G70" s="237">
        <v>0.5</v>
      </c>
      <c r="H70" s="538" t="s">
        <v>435</v>
      </c>
    </row>
    <row r="71" spans="1:8">
      <c r="A71" s="533"/>
      <c r="B71" s="533"/>
      <c r="C71" s="533"/>
      <c r="D71" s="533"/>
      <c r="E71" s="533"/>
      <c r="F71" s="533"/>
      <c r="G71" s="238"/>
      <c r="H71" s="538"/>
    </row>
    <row r="72" spans="1:8">
      <c r="A72" s="1000" t="s">
        <v>379</v>
      </c>
      <c r="B72" s="1000"/>
      <c r="C72" s="1000"/>
      <c r="D72" s="1000"/>
      <c r="E72" s="1000"/>
      <c r="F72" s="1000"/>
      <c r="G72" s="542"/>
      <c r="H72" s="238"/>
    </row>
    <row r="73" spans="1:8" ht="17.850000000000001" customHeight="1">
      <c r="A73" s="998" t="s">
        <v>380</v>
      </c>
      <c r="B73" s="998"/>
      <c r="C73" s="998"/>
      <c r="D73" s="998"/>
      <c r="E73" s="538">
        <f>SUM(E74:E79)</f>
        <v>50</v>
      </c>
      <c r="F73" s="538" t="s">
        <v>357</v>
      </c>
      <c r="G73" s="240">
        <f>E73/25</f>
        <v>2</v>
      </c>
      <c r="H73" s="538" t="s">
        <v>435</v>
      </c>
    </row>
    <row r="74" spans="1:8" ht="17.850000000000001" customHeight="1">
      <c r="A74" s="205" t="s">
        <v>12</v>
      </c>
      <c r="B74" s="997" t="s">
        <v>14</v>
      </c>
      <c r="C74" s="997"/>
      <c r="D74" s="997"/>
      <c r="E74" s="538">
        <v>15</v>
      </c>
      <c r="F74" s="538" t="s">
        <v>357</v>
      </c>
      <c r="G74" s="219"/>
      <c r="H74" s="539"/>
    </row>
    <row r="75" spans="1:8" ht="17.850000000000001" customHeight="1">
      <c r="A75" s="205"/>
      <c r="B75" s="997" t="s">
        <v>381</v>
      </c>
      <c r="C75" s="997"/>
      <c r="D75" s="997"/>
      <c r="E75" s="538">
        <v>30</v>
      </c>
      <c r="F75" s="538" t="s">
        <v>357</v>
      </c>
      <c r="G75" s="219"/>
      <c r="H75" s="539"/>
    </row>
    <row r="76" spans="1:8" ht="17.850000000000001" customHeight="1">
      <c r="A76" s="205"/>
      <c r="B76" s="997" t="s">
        <v>382</v>
      </c>
      <c r="C76" s="997"/>
      <c r="D76" s="997"/>
      <c r="E76" s="538">
        <v>2</v>
      </c>
      <c r="F76" s="538" t="s">
        <v>357</v>
      </c>
      <c r="G76" s="219"/>
      <c r="H76" s="539"/>
    </row>
    <row r="77" spans="1:8" ht="17.850000000000001" customHeight="1">
      <c r="A77" s="205"/>
      <c r="B77" s="997" t="s">
        <v>383</v>
      </c>
      <c r="C77" s="997"/>
      <c r="D77" s="997"/>
      <c r="E77" s="538">
        <v>0</v>
      </c>
      <c r="F77" s="538" t="s">
        <v>357</v>
      </c>
      <c r="G77" s="219"/>
      <c r="H77" s="539"/>
    </row>
    <row r="78" spans="1:8" ht="17.850000000000001" customHeight="1">
      <c r="A78" s="205"/>
      <c r="B78" s="997" t="s">
        <v>384</v>
      </c>
      <c r="C78" s="997"/>
      <c r="D78" s="997"/>
      <c r="E78" s="538">
        <v>0</v>
      </c>
      <c r="F78" s="538" t="s">
        <v>357</v>
      </c>
      <c r="G78" s="219"/>
      <c r="H78" s="539"/>
    </row>
    <row r="79" spans="1:8" ht="17.850000000000001" customHeight="1">
      <c r="A79" s="205"/>
      <c r="B79" s="997" t="s">
        <v>385</v>
      </c>
      <c r="C79" s="997"/>
      <c r="D79" s="997"/>
      <c r="E79" s="538">
        <v>3</v>
      </c>
      <c r="F79" s="538" t="s">
        <v>357</v>
      </c>
      <c r="G79" s="219"/>
      <c r="H79" s="539"/>
    </row>
    <row r="80" spans="1:8" ht="31.35" customHeight="1">
      <c r="A80" s="998" t="s">
        <v>386</v>
      </c>
      <c r="B80" s="998"/>
      <c r="C80" s="998"/>
      <c r="D80" s="998"/>
      <c r="E80" s="538">
        <v>0</v>
      </c>
      <c r="F80" s="538" t="s">
        <v>357</v>
      </c>
      <c r="G80" s="240">
        <v>0</v>
      </c>
      <c r="H80" s="538" t="s">
        <v>435</v>
      </c>
    </row>
    <row r="81" spans="1:8" ht="17.850000000000001" customHeight="1">
      <c r="A81" s="997" t="s">
        <v>387</v>
      </c>
      <c r="B81" s="997"/>
      <c r="C81" s="997"/>
      <c r="D81" s="997"/>
      <c r="E81" s="538">
        <f>G81*25</f>
        <v>50</v>
      </c>
      <c r="F81" s="538" t="s">
        <v>357</v>
      </c>
      <c r="G81" s="240">
        <f>D6-G80-G73</f>
        <v>2</v>
      </c>
      <c r="H81" s="538" t="s">
        <v>435</v>
      </c>
    </row>
    <row r="82" spans="1:8" ht="10.35" customHeight="1"/>
    <row r="83" spans="1:8">
      <c r="A83" s="279" t="s">
        <v>388</v>
      </c>
    </row>
    <row r="84" spans="1:8" ht="16.2">
      <c r="A84" s="999" t="s">
        <v>436</v>
      </c>
      <c r="B84" s="999"/>
      <c r="C84" s="999"/>
      <c r="D84" s="999"/>
      <c r="E84" s="999"/>
      <c r="F84" s="999"/>
      <c r="G84" s="999"/>
      <c r="H84" s="999"/>
    </row>
    <row r="85" spans="1:8">
      <c r="A85" s="279" t="s">
        <v>390</v>
      </c>
    </row>
    <row r="86" spans="1:8">
      <c r="A86" s="996" t="s">
        <v>391</v>
      </c>
      <c r="B86" s="996"/>
      <c r="C86" s="996"/>
      <c r="D86" s="996"/>
      <c r="E86" s="996"/>
      <c r="F86" s="996"/>
      <c r="G86" s="996"/>
      <c r="H86" s="996"/>
    </row>
    <row r="87" spans="1:8">
      <c r="A87" s="996"/>
      <c r="B87" s="996"/>
      <c r="C87" s="996"/>
      <c r="D87" s="996"/>
      <c r="E87" s="996"/>
      <c r="F87" s="996"/>
      <c r="G87" s="996"/>
      <c r="H87" s="996"/>
    </row>
    <row r="88" spans="1:8">
      <c r="A88" s="996"/>
      <c r="B88" s="996"/>
      <c r="C88" s="996"/>
      <c r="D88" s="996"/>
      <c r="E88" s="996"/>
      <c r="F88" s="996"/>
      <c r="G88" s="996"/>
      <c r="H88" s="996"/>
    </row>
  </sheetData>
  <mergeCells count="91">
    <mergeCell ref="B79:D79"/>
    <mergeCell ref="A80:D80"/>
    <mergeCell ref="A81:D81"/>
    <mergeCell ref="A84:H84"/>
    <mergeCell ref="A86:H88"/>
    <mergeCell ref="B78:D78"/>
    <mergeCell ref="A65:B66"/>
    <mergeCell ref="C65:H65"/>
    <mergeCell ref="C66:H66"/>
    <mergeCell ref="A69:F69"/>
    <mergeCell ref="A70:F70"/>
    <mergeCell ref="A72:F72"/>
    <mergeCell ref="A73:D73"/>
    <mergeCell ref="B74:D74"/>
    <mergeCell ref="B75:D75"/>
    <mergeCell ref="B76:D76"/>
    <mergeCell ref="B77:D77"/>
    <mergeCell ref="A59:C59"/>
    <mergeCell ref="D59:H59"/>
    <mergeCell ref="A60:C60"/>
    <mergeCell ref="D60:H60"/>
    <mergeCell ref="A63:B64"/>
    <mergeCell ref="C63:H63"/>
    <mergeCell ref="C64:H64"/>
    <mergeCell ref="D46:H46"/>
    <mergeCell ref="A57:A58"/>
    <mergeCell ref="B57:H57"/>
    <mergeCell ref="B58:H58"/>
    <mergeCell ref="A48:F48"/>
    <mergeCell ref="A49:A53"/>
    <mergeCell ref="B49:H49"/>
    <mergeCell ref="B50:H50"/>
    <mergeCell ref="B51:H51"/>
    <mergeCell ref="B52:H52"/>
    <mergeCell ref="B53:H53"/>
    <mergeCell ref="A54:C54"/>
    <mergeCell ref="D54:H54"/>
    <mergeCell ref="A55:C55"/>
    <mergeCell ref="D55:H55"/>
    <mergeCell ref="A56:F56"/>
    <mergeCell ref="A47:C47"/>
    <mergeCell ref="D47:H47"/>
    <mergeCell ref="A32:H32"/>
    <mergeCell ref="B33:F33"/>
    <mergeCell ref="B34:F34"/>
    <mergeCell ref="A37:F37"/>
    <mergeCell ref="A38:A45"/>
    <mergeCell ref="B38:H38"/>
    <mergeCell ref="B39:H39"/>
    <mergeCell ref="B40:H40"/>
    <mergeCell ref="B41:H41"/>
    <mergeCell ref="B42:H42"/>
    <mergeCell ref="B43:H43"/>
    <mergeCell ref="B44:H44"/>
    <mergeCell ref="B45:H45"/>
    <mergeCell ref="A46:C46"/>
    <mergeCell ref="B31:F31"/>
    <mergeCell ref="A21:D21"/>
    <mergeCell ref="A22:A23"/>
    <mergeCell ref="B22:F23"/>
    <mergeCell ref="G22:H22"/>
    <mergeCell ref="A24:H24"/>
    <mergeCell ref="B25:F25"/>
    <mergeCell ref="B26:F26"/>
    <mergeCell ref="B27:F27"/>
    <mergeCell ref="A28:H28"/>
    <mergeCell ref="B29:F29"/>
    <mergeCell ref="B30:F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zoomScaleNormal="100" zoomScaleSheetLayoutView="130"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9.75" customHeight="1"/>
    <row r="2" spans="1:8" s="334" customFormat="1">
      <c r="A2" s="731" t="s">
        <v>326</v>
      </c>
      <c r="B2" s="731"/>
      <c r="C2" s="731"/>
      <c r="D2" s="731"/>
      <c r="E2" s="731"/>
      <c r="F2" s="731"/>
      <c r="G2" s="731"/>
      <c r="H2" s="731"/>
    </row>
    <row r="3" spans="1:8" ht="9.75" customHeight="1"/>
    <row r="4" spans="1:8" ht="15" customHeight="1">
      <c r="A4" s="334" t="s">
        <v>327</v>
      </c>
    </row>
    <row r="5" spans="1:8" ht="17.25" customHeight="1">
      <c r="A5" s="332" t="s">
        <v>29</v>
      </c>
      <c r="B5" s="332"/>
      <c r="C5" s="332"/>
      <c r="D5" s="332"/>
      <c r="E5" s="332"/>
      <c r="F5" s="332"/>
      <c r="G5" s="332"/>
      <c r="H5" s="332"/>
    </row>
    <row r="6" spans="1:8" ht="17.399999999999999" customHeight="1">
      <c r="A6" s="733" t="s">
        <v>10</v>
      </c>
      <c r="B6" s="733"/>
      <c r="C6" s="733"/>
      <c r="D6" s="735">
        <v>3</v>
      </c>
      <c r="E6" s="764"/>
      <c r="F6" s="764"/>
      <c r="G6" s="764"/>
      <c r="H6" s="764"/>
    </row>
    <row r="7" spans="1:8" ht="17.399999999999999" customHeight="1">
      <c r="A7" s="733" t="s">
        <v>9</v>
      </c>
      <c r="B7" s="733"/>
      <c r="C7" s="733"/>
      <c r="D7" s="745" t="s">
        <v>328</v>
      </c>
      <c r="E7" s="743"/>
      <c r="F7" s="743"/>
      <c r="G7" s="743"/>
      <c r="H7" s="743"/>
    </row>
    <row r="8" spans="1:8" ht="17.399999999999999" customHeight="1">
      <c r="A8" s="733" t="s">
        <v>13</v>
      </c>
      <c r="B8" s="733"/>
      <c r="C8" s="733"/>
      <c r="D8" s="735" t="s">
        <v>329</v>
      </c>
      <c r="E8" s="764"/>
      <c r="F8" s="764"/>
      <c r="G8" s="764"/>
      <c r="H8" s="764"/>
    </row>
    <row r="9" spans="1:8" ht="17.399999999999999" customHeight="1">
      <c r="A9" s="733" t="s">
        <v>330</v>
      </c>
      <c r="B9" s="733"/>
      <c r="C9" s="733"/>
      <c r="D9" s="735" t="s">
        <v>331</v>
      </c>
      <c r="E9" s="764"/>
      <c r="F9" s="764"/>
      <c r="G9" s="764"/>
      <c r="H9" s="764"/>
    </row>
    <row r="10" spans="1:8" ht="9.75" customHeight="1"/>
    <row r="11" spans="1:8" ht="15" customHeight="1">
      <c r="A11" s="740" t="s">
        <v>138</v>
      </c>
      <c r="B11" s="740"/>
      <c r="C11" s="740"/>
      <c r="D11" s="740"/>
      <c r="E11" s="740"/>
      <c r="F11" s="740"/>
      <c r="G11" s="740"/>
      <c r="H11" s="740"/>
    </row>
    <row r="12" spans="1:8" ht="17.25" customHeight="1">
      <c r="A12" s="327" t="s">
        <v>2916</v>
      </c>
      <c r="B12" s="327"/>
      <c r="C12" s="327"/>
      <c r="D12" s="327"/>
      <c r="E12" s="327"/>
      <c r="F12" s="327"/>
      <c r="G12" s="327"/>
      <c r="H12" s="327"/>
    </row>
    <row r="13" spans="1:8" ht="17.25" customHeight="1">
      <c r="A13" s="733" t="s">
        <v>277</v>
      </c>
      <c r="B13" s="733"/>
      <c r="C13" s="733"/>
      <c r="D13" s="733"/>
      <c r="E13" s="735" t="s">
        <v>139</v>
      </c>
      <c r="F13" s="735"/>
      <c r="G13" s="735"/>
      <c r="H13" s="735"/>
    </row>
    <row r="14" spans="1:8" ht="17.25" customHeight="1">
      <c r="A14" s="733" t="s">
        <v>332</v>
      </c>
      <c r="B14" s="733"/>
      <c r="C14" s="733"/>
      <c r="D14" s="733"/>
      <c r="E14" s="735" t="s">
        <v>333</v>
      </c>
      <c r="F14" s="735"/>
      <c r="G14" s="735"/>
      <c r="H14" s="735"/>
    </row>
    <row r="15" spans="1:8" ht="17.25" customHeight="1">
      <c r="A15" s="733" t="s">
        <v>334</v>
      </c>
      <c r="B15" s="733"/>
      <c r="C15" s="733"/>
      <c r="D15" s="733"/>
      <c r="E15" s="742" t="s">
        <v>335</v>
      </c>
      <c r="F15" s="742"/>
      <c r="G15" s="742"/>
      <c r="H15" s="742"/>
    </row>
    <row r="16" spans="1:8" ht="17.25" customHeight="1">
      <c r="A16" s="733" t="s">
        <v>282</v>
      </c>
      <c r="B16" s="733"/>
      <c r="C16" s="733"/>
      <c r="D16" s="733"/>
      <c r="E16" s="735" t="s">
        <v>283</v>
      </c>
      <c r="F16" s="735"/>
      <c r="G16" s="735"/>
      <c r="H16" s="735"/>
    </row>
    <row r="17" spans="1:8" ht="9.75" customHeight="1"/>
    <row r="18" spans="1:8" ht="15" customHeight="1">
      <c r="A18" s="740" t="s">
        <v>336</v>
      </c>
      <c r="B18" s="740"/>
      <c r="C18" s="740"/>
      <c r="D18" s="740"/>
      <c r="E18" s="740"/>
      <c r="F18" s="740"/>
      <c r="G18" s="740"/>
      <c r="H18" s="740"/>
    </row>
    <row r="19" spans="1:8" ht="36.75" customHeight="1">
      <c r="A19" s="743" t="s">
        <v>337</v>
      </c>
      <c r="B19" s="743"/>
      <c r="C19" s="745" t="s">
        <v>439</v>
      </c>
      <c r="D19" s="743"/>
      <c r="E19" s="743"/>
      <c r="F19" s="743"/>
      <c r="G19" s="743"/>
      <c r="H19" s="743"/>
    </row>
    <row r="20" spans="1:8" ht="9.75" customHeight="1"/>
    <row r="21" spans="1:8" ht="15" customHeight="1">
      <c r="A21" s="747" t="s">
        <v>339</v>
      </c>
      <c r="B21" s="747"/>
      <c r="C21" s="747"/>
      <c r="D21" s="747"/>
    </row>
    <row r="22" spans="1:8" ht="16.5" customHeight="1">
      <c r="A22" s="748" t="s">
        <v>141</v>
      </c>
      <c r="B22" s="749" t="s">
        <v>142</v>
      </c>
      <c r="C22" s="749"/>
      <c r="D22" s="749"/>
      <c r="E22" s="749"/>
      <c r="F22" s="749"/>
      <c r="G22" s="750" t="s">
        <v>340</v>
      </c>
      <c r="H22" s="750"/>
    </row>
    <row r="23" spans="1:8" ht="33" customHeight="1">
      <c r="A23" s="748"/>
      <c r="B23" s="749"/>
      <c r="C23" s="749"/>
      <c r="D23" s="749"/>
      <c r="E23" s="749"/>
      <c r="F23" s="749"/>
      <c r="G23" s="329" t="s">
        <v>341</v>
      </c>
      <c r="H23" s="330" t="s">
        <v>145</v>
      </c>
    </row>
    <row r="24" spans="1:8" ht="17.25" customHeight="1">
      <c r="A24" s="767" t="s">
        <v>146</v>
      </c>
      <c r="B24" s="767"/>
      <c r="C24" s="767"/>
      <c r="D24" s="767"/>
      <c r="E24" s="767"/>
      <c r="F24" s="767"/>
      <c r="G24" s="767"/>
      <c r="H24" s="767"/>
    </row>
    <row r="25" spans="1:8" ht="29.25" customHeight="1">
      <c r="A25" s="354" t="s">
        <v>440</v>
      </c>
      <c r="B25" s="744" t="s">
        <v>441</v>
      </c>
      <c r="C25" s="744"/>
      <c r="D25" s="744"/>
      <c r="E25" s="744"/>
      <c r="F25" s="744"/>
      <c r="G25" s="355" t="s">
        <v>163</v>
      </c>
      <c r="H25" s="356" t="s">
        <v>154</v>
      </c>
    </row>
    <row r="26" spans="1:8" ht="17.25" customHeight="1">
      <c r="A26" s="767" t="s">
        <v>255</v>
      </c>
      <c r="B26" s="767"/>
      <c r="C26" s="767"/>
      <c r="D26" s="767"/>
      <c r="E26" s="767"/>
      <c r="F26" s="767"/>
      <c r="G26" s="767"/>
      <c r="H26" s="767"/>
    </row>
    <row r="27" spans="1:8" ht="34.5" customHeight="1">
      <c r="A27" s="354" t="s">
        <v>442</v>
      </c>
      <c r="B27" s="744" t="s">
        <v>443</v>
      </c>
      <c r="C27" s="744"/>
      <c r="D27" s="744"/>
      <c r="E27" s="744"/>
      <c r="F27" s="744"/>
      <c r="G27" s="355" t="s">
        <v>190</v>
      </c>
      <c r="H27" s="356" t="s">
        <v>150</v>
      </c>
    </row>
    <row r="28" spans="1:8" ht="34.5" customHeight="1">
      <c r="A28" s="354" t="s">
        <v>444</v>
      </c>
      <c r="B28" s="744" t="s">
        <v>445</v>
      </c>
      <c r="C28" s="744"/>
      <c r="D28" s="744"/>
      <c r="E28" s="744"/>
      <c r="F28" s="744"/>
      <c r="G28" s="355" t="s">
        <v>219</v>
      </c>
      <c r="H28" s="356" t="s">
        <v>150</v>
      </c>
    </row>
    <row r="29" spans="1:8" ht="17.25" customHeight="1">
      <c r="A29" s="767" t="s">
        <v>352</v>
      </c>
      <c r="B29" s="767"/>
      <c r="C29" s="767"/>
      <c r="D29" s="767"/>
      <c r="E29" s="767"/>
      <c r="F29" s="767"/>
      <c r="G29" s="767"/>
      <c r="H29" s="767"/>
    </row>
    <row r="30" spans="1:8" ht="49.5" customHeight="1">
      <c r="A30" s="354" t="s">
        <v>446</v>
      </c>
      <c r="B30" s="744" t="s">
        <v>447</v>
      </c>
      <c r="C30" s="744"/>
      <c r="D30" s="744"/>
      <c r="E30" s="744"/>
      <c r="F30" s="744"/>
      <c r="G30" s="355" t="s">
        <v>236</v>
      </c>
      <c r="H30" s="356" t="s">
        <v>150</v>
      </c>
    </row>
    <row r="31" spans="1:8" ht="9.75" customHeight="1"/>
    <row r="32" spans="1:8" ht="15" customHeight="1">
      <c r="A32" s="334" t="s">
        <v>355</v>
      </c>
    </row>
    <row r="33" spans="1:11" ht="17.25" customHeight="1">
      <c r="A33" s="746" t="s">
        <v>356</v>
      </c>
      <c r="B33" s="768"/>
      <c r="C33" s="768"/>
      <c r="D33" s="768"/>
      <c r="E33" s="768"/>
      <c r="F33" s="768"/>
      <c r="G33" s="357">
        <v>10</v>
      </c>
      <c r="H33" s="358" t="s">
        <v>357</v>
      </c>
      <c r="I33" s="334"/>
      <c r="J33" s="334"/>
      <c r="K33" s="334"/>
    </row>
    <row r="34" spans="1:11" ht="20.100000000000001" customHeight="1">
      <c r="A34" s="758" t="s">
        <v>358</v>
      </c>
      <c r="B34" s="769" t="s">
        <v>460</v>
      </c>
      <c r="C34" s="770"/>
      <c r="D34" s="770"/>
      <c r="E34" s="770"/>
      <c r="F34" s="770"/>
      <c r="G34" s="770"/>
      <c r="H34" s="770"/>
    </row>
    <row r="35" spans="1:11" ht="20.100000000000001" customHeight="1">
      <c r="A35" s="758"/>
      <c r="B35" s="745" t="s">
        <v>461</v>
      </c>
      <c r="C35" s="743"/>
      <c r="D35" s="743"/>
      <c r="E35" s="743"/>
      <c r="F35" s="743"/>
      <c r="G35" s="743"/>
      <c r="H35" s="743"/>
    </row>
    <row r="36" spans="1:11" ht="20.100000000000001" customHeight="1">
      <c r="A36" s="758"/>
      <c r="B36" s="771" t="s">
        <v>462</v>
      </c>
      <c r="C36" s="766"/>
      <c r="D36" s="766"/>
      <c r="E36" s="766"/>
      <c r="F36" s="766"/>
      <c r="G36" s="766"/>
      <c r="H36" s="766"/>
    </row>
    <row r="37" spans="1:11" ht="20.100000000000001" customHeight="1">
      <c r="A37" s="758"/>
      <c r="B37" s="745" t="s">
        <v>463</v>
      </c>
      <c r="C37" s="743"/>
      <c r="D37" s="743"/>
      <c r="E37" s="743"/>
      <c r="F37" s="743"/>
      <c r="G37" s="743"/>
      <c r="H37" s="743"/>
    </row>
    <row r="38" spans="1:11" ht="20.100000000000001" customHeight="1">
      <c r="A38" s="758"/>
      <c r="B38" s="771" t="s">
        <v>464</v>
      </c>
      <c r="C38" s="766"/>
      <c r="D38" s="766"/>
      <c r="E38" s="766"/>
      <c r="F38" s="766"/>
      <c r="G38" s="766"/>
      <c r="H38" s="766"/>
    </row>
    <row r="39" spans="1:11" s="334" customFormat="1" ht="20.100000000000001" customHeight="1">
      <c r="A39" s="758"/>
      <c r="B39" s="745" t="s">
        <v>465</v>
      </c>
      <c r="C39" s="743"/>
      <c r="D39" s="743"/>
      <c r="E39" s="743"/>
      <c r="F39" s="743"/>
      <c r="G39" s="743"/>
      <c r="H39" s="743"/>
      <c r="I39" s="206"/>
      <c r="J39" s="206"/>
      <c r="K39" s="206"/>
    </row>
    <row r="40" spans="1:11" ht="20.100000000000001" customHeight="1">
      <c r="A40" s="758"/>
      <c r="B40" s="772" t="s">
        <v>466</v>
      </c>
      <c r="C40" s="773"/>
      <c r="D40" s="773"/>
      <c r="E40" s="773"/>
      <c r="F40" s="773"/>
      <c r="G40" s="773"/>
      <c r="H40" s="773"/>
    </row>
    <row r="41" spans="1:11" ht="20.100000000000001" customHeight="1">
      <c r="A41" s="761" t="s">
        <v>366</v>
      </c>
      <c r="B41" s="774"/>
      <c r="C41" s="774"/>
      <c r="D41" s="775" t="s">
        <v>469</v>
      </c>
      <c r="E41" s="732"/>
      <c r="F41" s="732"/>
      <c r="G41" s="732"/>
      <c r="H41" s="732"/>
    </row>
    <row r="42" spans="1:11" ht="37.5" customHeight="1">
      <c r="A42" s="762" t="s">
        <v>367</v>
      </c>
      <c r="B42" s="762"/>
      <c r="C42" s="762"/>
      <c r="D42" s="745" t="s">
        <v>448</v>
      </c>
      <c r="E42" s="743"/>
      <c r="F42" s="743"/>
      <c r="G42" s="743"/>
      <c r="H42" s="743"/>
    </row>
    <row r="43" spans="1:11" ht="17.25" customHeight="1">
      <c r="A43" s="746" t="s">
        <v>422</v>
      </c>
      <c r="B43" s="768"/>
      <c r="C43" s="768"/>
      <c r="D43" s="768"/>
      <c r="E43" s="768"/>
      <c r="F43" s="768"/>
      <c r="G43" s="357">
        <v>20</v>
      </c>
      <c r="H43" s="358" t="s">
        <v>357</v>
      </c>
      <c r="I43" s="334"/>
      <c r="J43" s="334"/>
      <c r="K43" s="334"/>
    </row>
    <row r="44" spans="1:11" ht="20.100000000000001" customHeight="1">
      <c r="A44" s="758" t="s">
        <v>358</v>
      </c>
      <c r="B44" s="777" t="s">
        <v>449</v>
      </c>
      <c r="C44" s="778"/>
      <c r="D44" s="778"/>
      <c r="E44" s="778"/>
      <c r="F44" s="778"/>
      <c r="G44" s="778"/>
      <c r="H44" s="778"/>
    </row>
    <row r="45" spans="1:11" ht="20.100000000000001" customHeight="1">
      <c r="A45" s="758"/>
      <c r="B45" s="745" t="s">
        <v>450</v>
      </c>
      <c r="C45" s="743"/>
      <c r="D45" s="743"/>
      <c r="E45" s="743"/>
      <c r="F45" s="743"/>
      <c r="G45" s="743"/>
      <c r="H45" s="743"/>
    </row>
    <row r="46" spans="1:11" ht="20.100000000000001" customHeight="1">
      <c r="A46" s="758"/>
      <c r="B46" s="771" t="s">
        <v>451</v>
      </c>
      <c r="C46" s="766"/>
      <c r="D46" s="766"/>
      <c r="E46" s="766"/>
      <c r="F46" s="766"/>
      <c r="G46" s="766"/>
      <c r="H46" s="766"/>
    </row>
    <row r="47" spans="1:11" ht="20.100000000000001" customHeight="1">
      <c r="A47" s="758"/>
      <c r="B47" s="745" t="s">
        <v>452</v>
      </c>
      <c r="C47" s="743"/>
      <c r="D47" s="743"/>
      <c r="E47" s="743"/>
      <c r="F47" s="743"/>
      <c r="G47" s="743"/>
      <c r="H47" s="743"/>
    </row>
    <row r="48" spans="1:11" ht="20.100000000000001" customHeight="1">
      <c r="A48" s="758"/>
      <c r="B48" s="772" t="s">
        <v>453</v>
      </c>
      <c r="C48" s="773"/>
      <c r="D48" s="773"/>
      <c r="E48" s="773"/>
      <c r="F48" s="773"/>
      <c r="G48" s="773"/>
      <c r="H48" s="773"/>
    </row>
    <row r="49" spans="1:21" s="334" customFormat="1" ht="19.5" customHeight="1">
      <c r="A49" s="761" t="s">
        <v>366</v>
      </c>
      <c r="B49" s="774"/>
      <c r="C49" s="774"/>
      <c r="D49" s="776" t="s">
        <v>454</v>
      </c>
      <c r="E49" s="776"/>
      <c r="F49" s="776"/>
      <c r="G49" s="776"/>
      <c r="H49" s="776"/>
      <c r="I49" s="206"/>
      <c r="J49" s="206"/>
      <c r="K49" s="206"/>
    </row>
    <row r="50" spans="1:21" ht="37.5" customHeight="1">
      <c r="A50" s="762" t="s">
        <v>367</v>
      </c>
      <c r="B50" s="762"/>
      <c r="C50" s="762"/>
      <c r="D50" s="745" t="s">
        <v>3049</v>
      </c>
      <c r="E50" s="743"/>
      <c r="F50" s="743"/>
      <c r="G50" s="743"/>
      <c r="H50" s="743"/>
    </row>
    <row r="51" spans="1:21" ht="9.75" customHeight="1"/>
    <row r="52" spans="1:21" ht="15" customHeight="1">
      <c r="A52" s="334" t="s">
        <v>369</v>
      </c>
    </row>
    <row r="53" spans="1:21" ht="20.100000000000001" customHeight="1">
      <c r="A53" s="733" t="s">
        <v>370</v>
      </c>
      <c r="B53" s="764"/>
      <c r="C53" s="777" t="s">
        <v>455</v>
      </c>
      <c r="D53" s="778"/>
      <c r="E53" s="778"/>
      <c r="F53" s="778"/>
      <c r="G53" s="778"/>
      <c r="H53" s="778"/>
      <c r="I53" s="303"/>
    </row>
    <row r="54" spans="1:21" ht="20.100000000000001" customHeight="1">
      <c r="A54" s="733"/>
      <c r="B54" s="764"/>
      <c r="C54" s="745" t="s">
        <v>456</v>
      </c>
      <c r="D54" s="743"/>
      <c r="E54" s="743"/>
      <c r="F54" s="743"/>
      <c r="G54" s="743"/>
      <c r="H54" s="743"/>
    </row>
    <row r="55" spans="1:21" ht="36" customHeight="1">
      <c r="A55" s="733"/>
      <c r="B55" s="764"/>
      <c r="C55" s="772" t="s">
        <v>457</v>
      </c>
      <c r="D55" s="773"/>
      <c r="E55" s="773"/>
      <c r="F55" s="773"/>
      <c r="G55" s="773"/>
      <c r="H55" s="773"/>
    </row>
    <row r="56" spans="1:21" ht="20.100000000000001" customHeight="1">
      <c r="A56" s="733" t="s">
        <v>373</v>
      </c>
      <c r="B56" s="764"/>
      <c r="C56" s="745" t="s">
        <v>458</v>
      </c>
      <c r="D56" s="743"/>
      <c r="E56" s="743"/>
      <c r="F56" s="743"/>
      <c r="G56" s="743"/>
      <c r="H56" s="743"/>
    </row>
    <row r="57" spans="1:21" ht="20.100000000000001" customHeight="1">
      <c r="A57" s="733"/>
      <c r="B57" s="764"/>
      <c r="C57" s="772" t="s">
        <v>459</v>
      </c>
      <c r="D57" s="773"/>
      <c r="E57" s="773"/>
      <c r="F57" s="773"/>
      <c r="G57" s="773"/>
      <c r="H57" s="773"/>
    </row>
    <row r="58" spans="1:21" ht="9.75" customHeight="1"/>
    <row r="59" spans="1:21" ht="15" customHeight="1">
      <c r="A59" s="334" t="s">
        <v>375</v>
      </c>
      <c r="B59" s="334"/>
      <c r="C59" s="334"/>
      <c r="D59" s="334"/>
      <c r="E59" s="334"/>
      <c r="F59" s="334"/>
    </row>
    <row r="60" spans="1:21" ht="16.2">
      <c r="A60" s="764" t="s">
        <v>376</v>
      </c>
      <c r="B60" s="764"/>
      <c r="C60" s="764"/>
      <c r="D60" s="764"/>
      <c r="E60" s="764"/>
      <c r="F60" s="764"/>
      <c r="G60" s="212">
        <v>2.5</v>
      </c>
      <c r="H60" s="213" t="s">
        <v>435</v>
      </c>
    </row>
    <row r="61" spans="1:21" ht="16.2">
      <c r="A61" s="764" t="s">
        <v>378</v>
      </c>
      <c r="B61" s="764"/>
      <c r="C61" s="764"/>
      <c r="D61" s="764"/>
      <c r="E61" s="764"/>
      <c r="F61" s="764"/>
      <c r="G61" s="212">
        <v>0.5</v>
      </c>
      <c r="H61" s="213" t="s">
        <v>435</v>
      </c>
      <c r="I61" s="303"/>
      <c r="J61" s="303"/>
      <c r="K61" s="303"/>
      <c r="L61" s="303"/>
      <c r="M61" s="303"/>
      <c r="N61" s="303"/>
      <c r="O61" s="303"/>
      <c r="P61" s="303"/>
      <c r="Q61" s="303"/>
      <c r="R61" s="303"/>
      <c r="S61" s="303"/>
      <c r="T61" s="303"/>
      <c r="U61" s="303"/>
    </row>
    <row r="62" spans="1:21">
      <c r="A62" s="335"/>
      <c r="B62" s="335"/>
      <c r="C62" s="335"/>
      <c r="D62" s="335"/>
      <c r="E62" s="335"/>
      <c r="F62" s="335"/>
      <c r="G62" s="214"/>
      <c r="H62" s="213"/>
    </row>
    <row r="63" spans="1:21">
      <c r="A63" s="765" t="s">
        <v>379</v>
      </c>
      <c r="B63" s="765"/>
      <c r="C63" s="765"/>
      <c r="D63" s="765"/>
      <c r="E63" s="765"/>
      <c r="F63" s="765"/>
      <c r="G63" s="215"/>
      <c r="H63" s="214"/>
    </row>
    <row r="64" spans="1:21" ht="17.25" customHeight="1">
      <c r="A64" s="743" t="s">
        <v>380</v>
      </c>
      <c r="B64" s="743"/>
      <c r="C64" s="743"/>
      <c r="D64" s="743"/>
      <c r="E64" s="213">
        <f>SUM(E65:E70)</f>
        <v>35</v>
      </c>
      <c r="F64" s="213" t="s">
        <v>357</v>
      </c>
      <c r="G64" s="216">
        <f>E64/25</f>
        <v>1.4</v>
      </c>
      <c r="H64" s="213" t="s">
        <v>435</v>
      </c>
    </row>
    <row r="65" spans="1:8" ht="17.25" customHeight="1">
      <c r="A65" s="206" t="s">
        <v>12</v>
      </c>
      <c r="B65" s="764" t="s">
        <v>14</v>
      </c>
      <c r="C65" s="764"/>
      <c r="D65" s="764"/>
      <c r="E65" s="213">
        <f>G33</f>
        <v>10</v>
      </c>
      <c r="F65" s="213" t="s">
        <v>357</v>
      </c>
      <c r="G65" s="217"/>
      <c r="H65" s="218"/>
    </row>
    <row r="66" spans="1:8" ht="17.25" customHeight="1">
      <c r="B66" s="764" t="s">
        <v>381</v>
      </c>
      <c r="C66" s="764"/>
      <c r="D66" s="764"/>
      <c r="E66" s="213">
        <f>G43</f>
        <v>20</v>
      </c>
      <c r="F66" s="213" t="s">
        <v>357</v>
      </c>
      <c r="G66" s="217"/>
      <c r="H66" s="218"/>
    </row>
    <row r="67" spans="1:8" ht="17.25" customHeight="1">
      <c r="B67" s="764" t="s">
        <v>382</v>
      </c>
      <c r="C67" s="764"/>
      <c r="D67" s="764"/>
      <c r="E67" s="213">
        <v>2</v>
      </c>
      <c r="F67" s="213" t="s">
        <v>357</v>
      </c>
      <c r="G67" s="217"/>
      <c r="H67" s="218"/>
    </row>
    <row r="68" spans="1:8" ht="17.25" customHeight="1">
      <c r="B68" s="764" t="s">
        <v>383</v>
      </c>
      <c r="C68" s="764"/>
      <c r="D68" s="764"/>
      <c r="E68" s="213">
        <v>0</v>
      </c>
      <c r="F68" s="213" t="s">
        <v>357</v>
      </c>
      <c r="G68" s="217"/>
      <c r="H68" s="218"/>
    </row>
    <row r="69" spans="1:8" ht="17.25" customHeight="1">
      <c r="B69" s="764" t="s">
        <v>384</v>
      </c>
      <c r="C69" s="764"/>
      <c r="D69" s="764"/>
      <c r="E69" s="213">
        <v>0</v>
      </c>
      <c r="F69" s="213" t="s">
        <v>357</v>
      </c>
      <c r="G69" s="217"/>
      <c r="H69" s="218"/>
    </row>
    <row r="70" spans="1:8" ht="17.25" customHeight="1">
      <c r="B70" s="764" t="s">
        <v>385</v>
      </c>
      <c r="C70" s="764"/>
      <c r="D70" s="764"/>
      <c r="E70" s="213">
        <v>3</v>
      </c>
      <c r="F70" s="213" t="s">
        <v>357</v>
      </c>
      <c r="G70" s="217"/>
      <c r="H70" s="218"/>
    </row>
    <row r="71" spans="1:8" ht="30.75" customHeight="1">
      <c r="A71" s="743" t="s">
        <v>386</v>
      </c>
      <c r="B71" s="743"/>
      <c r="C71" s="743"/>
      <c r="D71" s="743"/>
      <c r="E71" s="213">
        <v>0</v>
      </c>
      <c r="F71" s="213" t="s">
        <v>357</v>
      </c>
      <c r="G71" s="216">
        <f>E71/25</f>
        <v>0</v>
      </c>
      <c r="H71" s="213" t="s">
        <v>435</v>
      </c>
    </row>
    <row r="72" spans="1:8" ht="17.25" customHeight="1">
      <c r="A72" s="764" t="s">
        <v>387</v>
      </c>
      <c r="B72" s="764"/>
      <c r="C72" s="764"/>
      <c r="D72" s="764"/>
      <c r="E72" s="213">
        <f>G72*25</f>
        <v>40</v>
      </c>
      <c r="F72" s="213" t="s">
        <v>357</v>
      </c>
      <c r="G72" s="216">
        <f>D6-G71-G64</f>
        <v>1.6</v>
      </c>
      <c r="H72" s="213" t="s">
        <v>435</v>
      </c>
    </row>
    <row r="73" spans="1:8" ht="9.75" customHeight="1"/>
    <row r="77" spans="1:8">
      <c r="A77" s="730"/>
      <c r="B77" s="730"/>
      <c r="C77" s="730"/>
      <c r="D77" s="730"/>
      <c r="E77" s="730"/>
      <c r="F77" s="730"/>
      <c r="G77" s="730"/>
      <c r="H77" s="730"/>
    </row>
  </sheetData>
  <mergeCells count="76">
    <mergeCell ref="A72:D72"/>
    <mergeCell ref="A77:H77"/>
    <mergeCell ref="A53:B55"/>
    <mergeCell ref="C53:H53"/>
    <mergeCell ref="C54:H54"/>
    <mergeCell ref="B70:D70"/>
    <mergeCell ref="A71:D71"/>
    <mergeCell ref="B69:D69"/>
    <mergeCell ref="A56:B57"/>
    <mergeCell ref="C56:H56"/>
    <mergeCell ref="C57:H57"/>
    <mergeCell ref="A60:F60"/>
    <mergeCell ref="A61:F61"/>
    <mergeCell ref="A63:F63"/>
    <mergeCell ref="A64:D64"/>
    <mergeCell ref="B65:D65"/>
    <mergeCell ref="B66:D66"/>
    <mergeCell ref="B67:D67"/>
    <mergeCell ref="B68:D68"/>
    <mergeCell ref="C55:H55"/>
    <mergeCell ref="B45:H45"/>
    <mergeCell ref="B46:H46"/>
    <mergeCell ref="B47:H47"/>
    <mergeCell ref="B48:H48"/>
    <mergeCell ref="A49:C49"/>
    <mergeCell ref="D49:H49"/>
    <mergeCell ref="A50:C50"/>
    <mergeCell ref="D50:H50"/>
    <mergeCell ref="A44:A48"/>
    <mergeCell ref="B44:H44"/>
    <mergeCell ref="A41:C41"/>
    <mergeCell ref="D41:H41"/>
    <mergeCell ref="A42:C42"/>
    <mergeCell ref="D42:H42"/>
    <mergeCell ref="A43:F43"/>
    <mergeCell ref="B30:F30"/>
    <mergeCell ref="A33:F33"/>
    <mergeCell ref="A34:A40"/>
    <mergeCell ref="B34:H34"/>
    <mergeCell ref="B35:H35"/>
    <mergeCell ref="B36:H36"/>
    <mergeCell ref="B37:H37"/>
    <mergeCell ref="B38:H38"/>
    <mergeCell ref="B39:H39"/>
    <mergeCell ref="B40:H40"/>
    <mergeCell ref="A29:H29"/>
    <mergeCell ref="A21:D21"/>
    <mergeCell ref="A22:A23"/>
    <mergeCell ref="B22:F23"/>
    <mergeCell ref="G22:H22"/>
    <mergeCell ref="A24:H24"/>
    <mergeCell ref="B25:F25"/>
    <mergeCell ref="A26:H26"/>
    <mergeCell ref="B27:F27"/>
    <mergeCell ref="B28:F28"/>
    <mergeCell ref="A19:B19"/>
    <mergeCell ref="C19:H19"/>
    <mergeCell ref="A9:C9"/>
    <mergeCell ref="D9:H9"/>
    <mergeCell ref="A11:H11"/>
    <mergeCell ref="A13:D13"/>
    <mergeCell ref="E13:H13"/>
    <mergeCell ref="A14:D14"/>
    <mergeCell ref="E14:H14"/>
    <mergeCell ref="A15:D15"/>
    <mergeCell ref="E15:H15"/>
    <mergeCell ref="A16:D16"/>
    <mergeCell ref="E16:H16"/>
    <mergeCell ref="A18:H18"/>
    <mergeCell ref="A8:C8"/>
    <mergeCell ref="D8:H8"/>
    <mergeCell ref="A2:H2"/>
    <mergeCell ref="A6:C6"/>
    <mergeCell ref="D6:H6"/>
    <mergeCell ref="A7:C7"/>
    <mergeCell ref="D7:H7"/>
  </mergeCells>
  <pageMargins left="0.25" right="0.25"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zoomScaleNormal="100" zoomScaleSheetLayoutView="106" workbookViewId="0"/>
  </sheetViews>
  <sheetFormatPr defaultColWidth="8.88671875" defaultRowHeight="13.8"/>
  <cols>
    <col min="1" max="1" width="28" style="58" customWidth="1"/>
    <col min="2" max="2" width="70.5546875" style="58" customWidth="1"/>
    <col min="3" max="16384" width="8.88671875" style="58"/>
  </cols>
  <sheetData>
    <row r="2" spans="1:7" s="97" customFormat="1" ht="15.6">
      <c r="A2" s="1219" t="s">
        <v>2886</v>
      </c>
      <c r="B2" s="1219"/>
    </row>
    <row r="3" spans="1:7" s="97" customFormat="1">
      <c r="A3" s="276"/>
      <c r="B3" s="504"/>
    </row>
    <row r="4" spans="1:7" s="97" customFormat="1">
      <c r="A4" s="63" t="s">
        <v>0</v>
      </c>
      <c r="B4" s="63"/>
    </row>
    <row r="5" spans="1:7" s="97" customFormat="1">
      <c r="A5" s="310" t="s">
        <v>2</v>
      </c>
      <c r="B5" s="60"/>
    </row>
    <row r="6" spans="1:7" s="97" customFormat="1">
      <c r="A6" s="310" t="s">
        <v>3</v>
      </c>
      <c r="B6" s="60"/>
    </row>
    <row r="7" spans="1:7">
      <c r="A7" s="310" t="s">
        <v>2887</v>
      </c>
      <c r="B7" s="60"/>
    </row>
    <row r="8" spans="1:7">
      <c r="A8" s="311"/>
      <c r="B8" s="60"/>
    </row>
    <row r="9" spans="1:7">
      <c r="A9" s="64" t="s">
        <v>2888</v>
      </c>
      <c r="B9" s="64"/>
    </row>
    <row r="10" spans="1:7">
      <c r="A10" s="312"/>
      <c r="B10" s="312"/>
      <c r="C10" s="61"/>
      <c r="D10" s="61"/>
      <c r="E10" s="61"/>
      <c r="F10" s="61"/>
      <c r="G10" s="61"/>
    </row>
    <row r="11" spans="1:7">
      <c r="A11" s="313" t="s">
        <v>2889</v>
      </c>
      <c r="B11" s="314" t="s">
        <v>2890</v>
      </c>
      <c r="C11" s="61"/>
      <c r="D11" s="61"/>
      <c r="E11" s="61"/>
      <c r="F11" s="61"/>
      <c r="G11" s="61"/>
    </row>
    <row r="12" spans="1:7" ht="50.1" customHeight="1">
      <c r="A12" s="315" t="s">
        <v>2891</v>
      </c>
      <c r="B12" s="316" t="s">
        <v>2967</v>
      </c>
      <c r="C12" s="98"/>
      <c r="D12" s="98"/>
      <c r="E12" s="98"/>
      <c r="F12" s="98"/>
      <c r="G12" s="61"/>
    </row>
    <row r="13" spans="1:7" ht="50.1" customHeight="1">
      <c r="A13" s="317" t="s">
        <v>2892</v>
      </c>
      <c r="B13" s="318" t="s">
        <v>2968</v>
      </c>
      <c r="C13" s="319"/>
      <c r="D13" s="319"/>
      <c r="E13" s="319"/>
      <c r="F13" s="319"/>
      <c r="G13" s="61"/>
    </row>
    <row r="14" spans="1:7" ht="49.5" customHeight="1">
      <c r="A14" s="317" t="s">
        <v>2893</v>
      </c>
      <c r="B14" s="318" t="s">
        <v>3045</v>
      </c>
      <c r="C14" s="61"/>
      <c r="D14" s="61"/>
      <c r="E14" s="61"/>
      <c r="F14" s="61"/>
      <c r="G14" s="61"/>
    </row>
    <row r="15" spans="1:7" ht="50.1" customHeight="1">
      <c r="A15" s="317" t="s">
        <v>2894</v>
      </c>
      <c r="B15" s="318" t="s">
        <v>2895</v>
      </c>
      <c r="C15" s="61"/>
      <c r="D15" s="61"/>
      <c r="E15" s="61"/>
      <c r="F15" s="61"/>
      <c r="G15" s="61"/>
    </row>
    <row r="16" spans="1:7" ht="50.1" customHeight="1">
      <c r="A16" s="317" t="s">
        <v>2896</v>
      </c>
      <c r="B16" s="318" t="s">
        <v>2897</v>
      </c>
      <c r="C16" s="61"/>
      <c r="D16" s="61"/>
      <c r="E16" s="61"/>
      <c r="F16" s="61"/>
      <c r="G16" s="61"/>
    </row>
    <row r="17" spans="1:8" ht="50.1" customHeight="1">
      <c r="A17" s="317" t="s">
        <v>2898</v>
      </c>
      <c r="B17" s="318" t="s">
        <v>2899</v>
      </c>
      <c r="C17" s="61"/>
      <c r="D17" s="61"/>
      <c r="E17" s="61"/>
      <c r="F17" s="61"/>
      <c r="G17" s="61"/>
    </row>
    <row r="18" spans="1:8" ht="50.1" customHeight="1">
      <c r="A18" s="317" t="s">
        <v>2900</v>
      </c>
      <c r="B18" s="318" t="s">
        <v>2901</v>
      </c>
      <c r="C18" s="61"/>
      <c r="D18" s="61"/>
      <c r="E18" s="61"/>
      <c r="F18" s="61"/>
      <c r="G18" s="61"/>
    </row>
    <row r="19" spans="1:8" ht="50.1" customHeight="1">
      <c r="A19" s="317" t="s">
        <v>2902</v>
      </c>
      <c r="B19" s="318" t="s">
        <v>2903</v>
      </c>
      <c r="C19" s="61"/>
      <c r="D19" s="61"/>
      <c r="E19" s="61"/>
      <c r="F19" s="61"/>
      <c r="G19" s="61"/>
    </row>
    <row r="20" spans="1:8">
      <c r="A20" s="61"/>
      <c r="B20" s="319"/>
      <c r="C20" s="61"/>
      <c r="D20" s="61"/>
      <c r="E20" s="61"/>
      <c r="F20" s="61"/>
      <c r="G20" s="61"/>
    </row>
    <row r="21" spans="1:8">
      <c r="A21" s="1220" t="s">
        <v>2904</v>
      </c>
      <c r="B21" s="1220"/>
      <c r="C21" s="320"/>
      <c r="D21" s="320"/>
      <c r="E21" s="320"/>
      <c r="F21" s="320"/>
      <c r="G21" s="320"/>
      <c r="H21" s="320"/>
    </row>
    <row r="22" spans="1:8">
      <c r="A22" s="320"/>
      <c r="B22" s="543"/>
      <c r="C22" s="320"/>
      <c r="D22" s="320"/>
      <c r="E22" s="320"/>
      <c r="F22" s="320"/>
      <c r="G22" s="320"/>
      <c r="H22" s="320"/>
    </row>
    <row r="23" spans="1:8">
      <c r="A23" s="65" t="s">
        <v>2905</v>
      </c>
    </row>
    <row r="24" spans="1:8">
      <c r="C24" s="61"/>
      <c r="D24" s="61"/>
      <c r="E24" s="61"/>
      <c r="F24" s="61"/>
    </row>
    <row r="25" spans="1:8" ht="195" customHeight="1">
      <c r="A25" s="321" t="s">
        <v>2906</v>
      </c>
      <c r="B25" s="322" t="s">
        <v>2990</v>
      </c>
      <c r="C25" s="323"/>
      <c r="D25" s="323"/>
      <c r="E25" s="323"/>
      <c r="F25" s="323"/>
    </row>
    <row r="26" spans="1:8" ht="117.75" customHeight="1">
      <c r="A26" s="321" t="s">
        <v>2907</v>
      </c>
      <c r="B26" s="324" t="s">
        <v>2909</v>
      </c>
      <c r="C26" s="61"/>
      <c r="D26" s="61"/>
      <c r="E26" s="61"/>
      <c r="F26" s="61"/>
    </row>
    <row r="27" spans="1:8" ht="165.6">
      <c r="A27" s="321" t="s">
        <v>2908</v>
      </c>
      <c r="B27" s="318" t="s">
        <v>3046</v>
      </c>
      <c r="C27" s="325"/>
      <c r="D27" s="325"/>
      <c r="E27" s="325"/>
      <c r="F27" s="325"/>
    </row>
    <row r="28" spans="1:8">
      <c r="C28" s="61"/>
      <c r="D28" s="61"/>
      <c r="E28" s="61"/>
      <c r="F28" s="61"/>
    </row>
  </sheetData>
  <mergeCells count="2">
    <mergeCell ref="A2:B2"/>
    <mergeCell ref="A21:B21"/>
  </mergeCells>
  <pageMargins left="0.25" right="0.25" top="0.75" bottom="0.75" header="0.3" footer="0.3"/>
  <pageSetup paperSize="9" orientation="portrait" r:id="rId1"/>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zoomScaleNormal="100" zoomScaleSheetLayoutView="118" workbookViewId="0"/>
  </sheetViews>
  <sheetFormatPr defaultColWidth="8.88671875" defaultRowHeight="13.8"/>
  <cols>
    <col min="1" max="1" width="9.109375" style="206" customWidth="1"/>
    <col min="2" max="2" width="11.88671875" style="206" customWidth="1"/>
    <col min="3" max="3" width="5.88671875" style="206" customWidth="1"/>
    <col min="4" max="4" width="21.88671875" style="206" customWidth="1"/>
    <col min="5" max="5" width="9.109375" style="206" customWidth="1"/>
    <col min="6" max="6" width="8.88671875" style="206" customWidth="1"/>
    <col min="7" max="7" width="12.88671875" style="206" customWidth="1"/>
    <col min="8" max="8" width="9.88671875" style="206" customWidth="1"/>
    <col min="9" max="16384" width="8.88671875" style="206"/>
  </cols>
  <sheetData>
    <row r="1" spans="1:8" ht="10.35" customHeight="1"/>
    <row r="2" spans="1:8" s="334" customFormat="1">
      <c r="A2" s="731" t="s">
        <v>326</v>
      </c>
      <c r="B2" s="731"/>
      <c r="C2" s="731"/>
      <c r="D2" s="731"/>
      <c r="E2" s="731"/>
      <c r="F2" s="731"/>
      <c r="G2" s="731"/>
      <c r="H2" s="731"/>
    </row>
    <row r="3" spans="1:8" ht="10.35" customHeight="1"/>
    <row r="4" spans="1:8" ht="15" customHeight="1">
      <c r="A4" s="334" t="s">
        <v>327</v>
      </c>
    </row>
    <row r="5" spans="1:8" ht="17.850000000000001" customHeight="1">
      <c r="A5" s="732" t="s">
        <v>30</v>
      </c>
      <c r="B5" s="732"/>
      <c r="C5" s="732"/>
      <c r="D5" s="732"/>
      <c r="E5" s="732"/>
      <c r="F5" s="732"/>
      <c r="G5" s="732"/>
      <c r="H5" s="732"/>
    </row>
    <row r="6" spans="1:8" ht="17.850000000000001" customHeight="1">
      <c r="A6" s="780" t="s">
        <v>10</v>
      </c>
      <c r="B6" s="781"/>
      <c r="C6" s="781"/>
      <c r="D6" s="781">
        <v>3</v>
      </c>
      <c r="E6" s="781"/>
      <c r="F6" s="781"/>
      <c r="G6" s="781"/>
      <c r="H6" s="782"/>
    </row>
    <row r="7" spans="1:8" ht="17.850000000000001" customHeight="1">
      <c r="A7" s="780" t="s">
        <v>9</v>
      </c>
      <c r="B7" s="781"/>
      <c r="C7" s="781"/>
      <c r="D7" s="783" t="s">
        <v>470</v>
      </c>
      <c r="E7" s="783"/>
      <c r="F7" s="783"/>
      <c r="G7" s="783"/>
      <c r="H7" s="784"/>
    </row>
    <row r="8" spans="1:8" ht="17.850000000000001" customHeight="1">
      <c r="A8" s="780" t="s">
        <v>13</v>
      </c>
      <c r="B8" s="781"/>
      <c r="C8" s="781"/>
      <c r="D8" s="785" t="s">
        <v>329</v>
      </c>
      <c r="E8" s="785"/>
      <c r="F8" s="785"/>
      <c r="G8" s="785"/>
      <c r="H8" s="786"/>
    </row>
    <row r="9" spans="1:8" ht="17.850000000000001" customHeight="1">
      <c r="A9" s="780" t="s">
        <v>330</v>
      </c>
      <c r="B9" s="781"/>
      <c r="C9" s="781"/>
      <c r="D9" s="785" t="s">
        <v>331</v>
      </c>
      <c r="E9" s="785"/>
      <c r="F9" s="785"/>
      <c r="G9" s="785"/>
      <c r="H9" s="786"/>
    </row>
    <row r="10" spans="1:8" ht="10.35" customHeight="1">
      <c r="A10" s="502"/>
      <c r="B10" s="502"/>
      <c r="C10" s="502"/>
      <c r="D10" s="502"/>
      <c r="E10" s="502"/>
      <c r="F10" s="502"/>
      <c r="G10" s="502"/>
      <c r="H10" s="502"/>
    </row>
    <row r="11" spans="1:8" ht="15" customHeight="1">
      <c r="A11" s="787" t="s">
        <v>138</v>
      </c>
      <c r="B11" s="787"/>
      <c r="C11" s="787"/>
      <c r="D11" s="787"/>
      <c r="E11" s="787"/>
      <c r="F11" s="787"/>
      <c r="G11" s="787"/>
      <c r="H11" s="787"/>
    </row>
    <row r="12" spans="1:8" ht="17.850000000000001" customHeight="1">
      <c r="A12" s="779" t="s">
        <v>2916</v>
      </c>
      <c r="B12" s="779"/>
      <c r="C12" s="779"/>
      <c r="D12" s="779"/>
      <c r="E12" s="779"/>
      <c r="F12" s="779"/>
      <c r="G12" s="779"/>
      <c r="H12" s="779"/>
    </row>
    <row r="13" spans="1:8" ht="17.850000000000001" customHeight="1">
      <c r="A13" s="780" t="s">
        <v>277</v>
      </c>
      <c r="B13" s="781"/>
      <c r="C13" s="781"/>
      <c r="D13" s="781"/>
      <c r="E13" s="781" t="s">
        <v>139</v>
      </c>
      <c r="F13" s="781"/>
      <c r="G13" s="781"/>
      <c r="H13" s="782"/>
    </row>
    <row r="14" spans="1:8" ht="17.850000000000001" customHeight="1">
      <c r="A14" s="780" t="s">
        <v>332</v>
      </c>
      <c r="B14" s="781"/>
      <c r="C14" s="781"/>
      <c r="D14" s="781"/>
      <c r="E14" s="781" t="s">
        <v>333</v>
      </c>
      <c r="F14" s="781"/>
      <c r="G14" s="781"/>
      <c r="H14" s="782"/>
    </row>
    <row r="15" spans="1:8" ht="17.850000000000001" customHeight="1">
      <c r="A15" s="780" t="s">
        <v>334</v>
      </c>
      <c r="B15" s="781"/>
      <c r="C15" s="781"/>
      <c r="D15" s="781"/>
      <c r="E15" s="788" t="s">
        <v>335</v>
      </c>
      <c r="F15" s="788"/>
      <c r="G15" s="788"/>
      <c r="H15" s="789"/>
    </row>
    <row r="16" spans="1:8" ht="17.850000000000001" customHeight="1">
      <c r="A16" s="780" t="s">
        <v>282</v>
      </c>
      <c r="B16" s="781"/>
      <c r="C16" s="781"/>
      <c r="D16" s="781"/>
      <c r="E16" s="781" t="s">
        <v>283</v>
      </c>
      <c r="F16" s="781"/>
      <c r="G16" s="781"/>
      <c r="H16" s="782"/>
    </row>
    <row r="17" spans="1:8" ht="10.35" customHeight="1">
      <c r="A17" s="502"/>
      <c r="B17" s="502"/>
      <c r="C17" s="502"/>
      <c r="D17" s="502"/>
      <c r="E17" s="502"/>
      <c r="F17" s="502"/>
      <c r="G17" s="502"/>
      <c r="H17" s="502"/>
    </row>
    <row r="18" spans="1:8" ht="15" customHeight="1">
      <c r="A18" s="787" t="s">
        <v>336</v>
      </c>
      <c r="B18" s="787"/>
      <c r="C18" s="787"/>
      <c r="D18" s="787"/>
      <c r="E18" s="787"/>
      <c r="F18" s="787"/>
      <c r="G18" s="787"/>
      <c r="H18" s="787"/>
    </row>
    <row r="19" spans="1:8" ht="36" customHeight="1">
      <c r="A19" s="790" t="s">
        <v>337</v>
      </c>
      <c r="B19" s="790"/>
      <c r="C19" s="791" t="s">
        <v>471</v>
      </c>
      <c r="D19" s="791"/>
      <c r="E19" s="791"/>
      <c r="F19" s="791"/>
      <c r="G19" s="791"/>
      <c r="H19" s="792"/>
    </row>
    <row r="20" spans="1:8" ht="10.35" customHeight="1">
      <c r="A20" s="502"/>
      <c r="B20" s="502"/>
      <c r="C20" s="502"/>
      <c r="D20" s="502"/>
      <c r="E20" s="502"/>
      <c r="F20" s="502"/>
      <c r="G20" s="502"/>
      <c r="H20" s="502"/>
    </row>
    <row r="21" spans="1:8" ht="15" customHeight="1">
      <c r="A21" s="793" t="s">
        <v>339</v>
      </c>
      <c r="B21" s="793"/>
      <c r="C21" s="793"/>
      <c r="D21" s="793"/>
      <c r="E21" s="502"/>
      <c r="F21" s="502"/>
      <c r="G21" s="502"/>
      <c r="H21" s="502"/>
    </row>
    <row r="22" spans="1:8">
      <c r="A22" s="751" t="s">
        <v>141</v>
      </c>
      <c r="B22" s="794" t="s">
        <v>142</v>
      </c>
      <c r="C22" s="794"/>
      <c r="D22" s="794"/>
      <c r="E22" s="794"/>
      <c r="F22" s="794"/>
      <c r="G22" s="794" t="s">
        <v>340</v>
      </c>
      <c r="H22" s="752"/>
    </row>
    <row r="23" spans="1:8" ht="27" customHeight="1">
      <c r="A23" s="751"/>
      <c r="B23" s="794"/>
      <c r="C23" s="794"/>
      <c r="D23" s="794"/>
      <c r="E23" s="794"/>
      <c r="F23" s="794"/>
      <c r="G23" s="468" t="s">
        <v>341</v>
      </c>
      <c r="H23" s="469" t="s">
        <v>145</v>
      </c>
    </row>
    <row r="24" spans="1:8" ht="17.850000000000001" customHeight="1">
      <c r="A24" s="751" t="s">
        <v>146</v>
      </c>
      <c r="B24" s="794"/>
      <c r="C24" s="794"/>
      <c r="D24" s="794"/>
      <c r="E24" s="794"/>
      <c r="F24" s="794"/>
      <c r="G24" s="794"/>
      <c r="H24" s="752"/>
    </row>
    <row r="25" spans="1:8" ht="68.25" customHeight="1">
      <c r="A25" s="467" t="s">
        <v>472</v>
      </c>
      <c r="B25" s="791" t="s">
        <v>473</v>
      </c>
      <c r="C25" s="791"/>
      <c r="D25" s="791"/>
      <c r="E25" s="791"/>
      <c r="F25" s="791"/>
      <c r="G25" s="468" t="s">
        <v>155</v>
      </c>
      <c r="H25" s="250" t="s">
        <v>154</v>
      </c>
    </row>
    <row r="26" spans="1:8" ht="54" customHeight="1">
      <c r="A26" s="467" t="s">
        <v>474</v>
      </c>
      <c r="B26" s="791" t="s">
        <v>475</v>
      </c>
      <c r="C26" s="791"/>
      <c r="D26" s="791"/>
      <c r="E26" s="791"/>
      <c r="F26" s="791"/>
      <c r="G26" s="468" t="s">
        <v>157</v>
      </c>
      <c r="H26" s="250" t="s">
        <v>154</v>
      </c>
    </row>
    <row r="27" spans="1:8" ht="17.850000000000001" customHeight="1">
      <c r="A27" s="751" t="s">
        <v>255</v>
      </c>
      <c r="B27" s="794"/>
      <c r="C27" s="794"/>
      <c r="D27" s="794"/>
      <c r="E27" s="794"/>
      <c r="F27" s="794"/>
      <c r="G27" s="794"/>
      <c r="H27" s="752"/>
    </row>
    <row r="28" spans="1:8" ht="53.25" customHeight="1">
      <c r="A28" s="467" t="s">
        <v>476</v>
      </c>
      <c r="B28" s="791" t="s">
        <v>477</v>
      </c>
      <c r="C28" s="791"/>
      <c r="D28" s="791"/>
      <c r="E28" s="791"/>
      <c r="F28" s="791"/>
      <c r="G28" s="468" t="s">
        <v>187</v>
      </c>
      <c r="H28" s="250" t="s">
        <v>154</v>
      </c>
    </row>
    <row r="29" spans="1:8" ht="72" customHeight="1">
      <c r="A29" s="467" t="s">
        <v>478</v>
      </c>
      <c r="B29" s="791" t="s">
        <v>479</v>
      </c>
      <c r="C29" s="791"/>
      <c r="D29" s="791"/>
      <c r="E29" s="791"/>
      <c r="F29" s="791"/>
      <c r="G29" s="468" t="s">
        <v>192</v>
      </c>
      <c r="H29" s="250" t="s">
        <v>154</v>
      </c>
    </row>
    <row r="30" spans="1:8" ht="17.850000000000001" customHeight="1">
      <c r="A30" s="751" t="s">
        <v>352</v>
      </c>
      <c r="B30" s="794"/>
      <c r="C30" s="794"/>
      <c r="D30" s="794"/>
      <c r="E30" s="794"/>
      <c r="F30" s="794"/>
      <c r="G30" s="794"/>
      <c r="H30" s="752"/>
    </row>
    <row r="31" spans="1:8" ht="49.5" customHeight="1">
      <c r="A31" s="467" t="s">
        <v>480</v>
      </c>
      <c r="B31" s="791" t="s">
        <v>481</v>
      </c>
      <c r="C31" s="791"/>
      <c r="D31" s="791"/>
      <c r="E31" s="791"/>
      <c r="F31" s="791"/>
      <c r="G31" s="468" t="s">
        <v>233</v>
      </c>
      <c r="H31" s="250" t="s">
        <v>154</v>
      </c>
    </row>
    <row r="32" spans="1:8" ht="32.4" customHeight="1">
      <c r="A32" s="467" t="s">
        <v>482</v>
      </c>
      <c r="B32" s="791" t="s">
        <v>483</v>
      </c>
      <c r="C32" s="791"/>
      <c r="D32" s="791"/>
      <c r="E32" s="791"/>
      <c r="F32" s="791"/>
      <c r="G32" s="468" t="s">
        <v>239</v>
      </c>
      <c r="H32" s="250" t="s">
        <v>154</v>
      </c>
    </row>
    <row r="33" spans="1:8" ht="10.35" customHeight="1">
      <c r="A33" s="502"/>
      <c r="B33" s="502"/>
      <c r="C33" s="502"/>
      <c r="D33" s="502"/>
      <c r="E33" s="502"/>
      <c r="F33" s="502"/>
      <c r="G33" s="502"/>
      <c r="H33" s="502"/>
    </row>
    <row r="34" spans="1:8" ht="15" customHeight="1">
      <c r="A34" s="494" t="s">
        <v>355</v>
      </c>
      <c r="B34" s="502"/>
      <c r="C34" s="502"/>
      <c r="D34" s="502"/>
      <c r="E34" s="502"/>
      <c r="F34" s="502"/>
      <c r="G34" s="502"/>
      <c r="H34" s="502"/>
    </row>
    <row r="35" spans="1:8" s="334" customFormat="1" ht="17.850000000000001" customHeight="1">
      <c r="A35" s="795" t="s">
        <v>356</v>
      </c>
      <c r="B35" s="795"/>
      <c r="C35" s="795"/>
      <c r="D35" s="795"/>
      <c r="E35" s="795"/>
      <c r="F35" s="795"/>
      <c r="G35" s="242">
        <v>20</v>
      </c>
      <c r="H35" s="464" t="s">
        <v>357</v>
      </c>
    </row>
    <row r="36" spans="1:8" ht="33.9" customHeight="1">
      <c r="A36" s="796" t="s">
        <v>358</v>
      </c>
      <c r="B36" s="792" t="s">
        <v>494</v>
      </c>
      <c r="C36" s="790"/>
      <c r="D36" s="790"/>
      <c r="E36" s="790"/>
      <c r="F36" s="790"/>
      <c r="G36" s="790"/>
      <c r="H36" s="790"/>
    </row>
    <row r="37" spans="1:8" ht="47.25" customHeight="1">
      <c r="A37" s="754"/>
      <c r="B37" s="792" t="s">
        <v>495</v>
      </c>
      <c r="C37" s="790"/>
      <c r="D37" s="790"/>
      <c r="E37" s="790"/>
      <c r="F37" s="790"/>
      <c r="G37" s="790"/>
      <c r="H37" s="790"/>
    </row>
    <row r="38" spans="1:8" ht="20.100000000000001" customHeight="1">
      <c r="A38" s="754"/>
      <c r="B38" s="792" t="s">
        <v>496</v>
      </c>
      <c r="C38" s="790"/>
      <c r="D38" s="790"/>
      <c r="E38" s="790"/>
      <c r="F38" s="790"/>
      <c r="G38" s="790"/>
      <c r="H38" s="790"/>
    </row>
    <row r="39" spans="1:8" ht="20.100000000000001" customHeight="1">
      <c r="A39" s="754"/>
      <c r="B39" s="792" t="s">
        <v>497</v>
      </c>
      <c r="C39" s="790"/>
      <c r="D39" s="790"/>
      <c r="E39" s="790"/>
      <c r="F39" s="790"/>
      <c r="G39" s="790"/>
      <c r="H39" s="790"/>
    </row>
    <row r="40" spans="1:8" ht="20.100000000000001" customHeight="1">
      <c r="A40" s="754"/>
      <c r="B40" s="792" t="s">
        <v>498</v>
      </c>
      <c r="C40" s="790"/>
      <c r="D40" s="790"/>
      <c r="E40" s="790"/>
      <c r="F40" s="790"/>
      <c r="G40" s="790"/>
      <c r="H40" s="790"/>
    </row>
    <row r="41" spans="1:8" ht="20.100000000000001" customHeight="1">
      <c r="A41" s="754"/>
      <c r="B41" s="792" t="s">
        <v>499</v>
      </c>
      <c r="C41" s="790"/>
      <c r="D41" s="790"/>
      <c r="E41" s="790"/>
      <c r="F41" s="790"/>
      <c r="G41" s="790"/>
      <c r="H41" s="790"/>
    </row>
    <row r="42" spans="1:8" ht="20.100000000000001" customHeight="1">
      <c r="A42" s="755"/>
      <c r="B42" s="792" t="s">
        <v>500</v>
      </c>
      <c r="C42" s="790"/>
      <c r="D42" s="790"/>
      <c r="E42" s="790"/>
      <c r="F42" s="790"/>
      <c r="G42" s="790"/>
      <c r="H42" s="790"/>
    </row>
    <row r="43" spans="1:8" ht="24" customHeight="1">
      <c r="A43" s="797" t="s">
        <v>366</v>
      </c>
      <c r="B43" s="785"/>
      <c r="C43" s="785"/>
      <c r="D43" s="785" t="s">
        <v>493</v>
      </c>
      <c r="E43" s="785"/>
      <c r="F43" s="785"/>
      <c r="G43" s="785"/>
      <c r="H43" s="786"/>
    </row>
    <row r="44" spans="1:8" ht="37.5" customHeight="1">
      <c r="A44" s="798" t="s">
        <v>367</v>
      </c>
      <c r="B44" s="783"/>
      <c r="C44" s="783"/>
      <c r="D44" s="783" t="s">
        <v>484</v>
      </c>
      <c r="E44" s="783"/>
      <c r="F44" s="783"/>
      <c r="G44" s="783"/>
      <c r="H44" s="784"/>
    </row>
    <row r="45" spans="1:8" s="334" customFormat="1" ht="17.850000000000001" customHeight="1">
      <c r="A45" s="795" t="s">
        <v>368</v>
      </c>
      <c r="B45" s="795"/>
      <c r="C45" s="795"/>
      <c r="D45" s="795"/>
      <c r="E45" s="795"/>
      <c r="F45" s="795"/>
      <c r="G45" s="242">
        <v>10</v>
      </c>
      <c r="H45" s="464" t="s">
        <v>357</v>
      </c>
    </row>
    <row r="46" spans="1:8" ht="20.100000000000001" customHeight="1">
      <c r="A46" s="796" t="s">
        <v>358</v>
      </c>
      <c r="B46" s="799" t="s">
        <v>505</v>
      </c>
      <c r="C46" s="799"/>
      <c r="D46" s="799"/>
      <c r="E46" s="799"/>
      <c r="F46" s="799"/>
      <c r="G46" s="799"/>
      <c r="H46" s="800"/>
    </row>
    <row r="47" spans="1:8" ht="20.100000000000001" customHeight="1">
      <c r="A47" s="754"/>
      <c r="B47" s="784" t="s">
        <v>501</v>
      </c>
      <c r="C47" s="801"/>
      <c r="D47" s="801"/>
      <c r="E47" s="801"/>
      <c r="F47" s="801"/>
      <c r="G47" s="801"/>
      <c r="H47" s="801"/>
    </row>
    <row r="48" spans="1:8" ht="20.100000000000001" customHeight="1">
      <c r="A48" s="754"/>
      <c r="B48" s="784" t="s">
        <v>502</v>
      </c>
      <c r="C48" s="801"/>
      <c r="D48" s="801"/>
      <c r="E48" s="801"/>
      <c r="F48" s="801"/>
      <c r="G48" s="801"/>
      <c r="H48" s="801"/>
    </row>
    <row r="49" spans="1:8" ht="20.100000000000001" customHeight="1">
      <c r="A49" s="754"/>
      <c r="B49" s="783" t="s">
        <v>503</v>
      </c>
      <c r="C49" s="783"/>
      <c r="D49" s="783"/>
      <c r="E49" s="783"/>
      <c r="F49" s="783"/>
      <c r="G49" s="783"/>
      <c r="H49" s="784"/>
    </row>
    <row r="50" spans="1:8" ht="20.100000000000001" customHeight="1">
      <c r="A50" s="755"/>
      <c r="B50" s="759" t="s">
        <v>504</v>
      </c>
      <c r="C50" s="759"/>
      <c r="D50" s="759"/>
      <c r="E50" s="759"/>
      <c r="F50" s="759"/>
      <c r="G50" s="759"/>
      <c r="H50" s="760"/>
    </row>
    <row r="51" spans="1:8" ht="21.75" customHeight="1">
      <c r="A51" s="797" t="s">
        <v>366</v>
      </c>
      <c r="B51" s="785"/>
      <c r="C51" s="785"/>
      <c r="D51" s="785" t="s">
        <v>506</v>
      </c>
      <c r="E51" s="785"/>
      <c r="F51" s="785"/>
      <c r="G51" s="785"/>
      <c r="H51" s="786"/>
    </row>
    <row r="52" spans="1:8" ht="61.5" customHeight="1">
      <c r="A52" s="798" t="s">
        <v>367</v>
      </c>
      <c r="B52" s="783"/>
      <c r="C52" s="783"/>
      <c r="D52" s="783" t="s">
        <v>485</v>
      </c>
      <c r="E52" s="783"/>
      <c r="F52" s="783"/>
      <c r="G52" s="783"/>
      <c r="H52" s="784"/>
    </row>
    <row r="53" spans="1:8" s="334" customFormat="1" ht="17.850000000000001" customHeight="1">
      <c r="A53" s="795" t="s">
        <v>422</v>
      </c>
      <c r="B53" s="795"/>
      <c r="C53" s="795"/>
      <c r="D53" s="795"/>
      <c r="E53" s="795"/>
      <c r="F53" s="795"/>
      <c r="G53" s="242">
        <v>15</v>
      </c>
      <c r="H53" s="464" t="s">
        <v>357</v>
      </c>
    </row>
    <row r="54" spans="1:8" ht="20.100000000000001" customHeight="1">
      <c r="A54" s="802" t="s">
        <v>358</v>
      </c>
      <c r="B54" s="805" t="s">
        <v>507</v>
      </c>
      <c r="C54" s="805"/>
      <c r="D54" s="805"/>
      <c r="E54" s="805"/>
      <c r="F54" s="805"/>
      <c r="G54" s="805"/>
      <c r="H54" s="806"/>
    </row>
    <row r="55" spans="1:8" ht="33.75" customHeight="1">
      <c r="A55" s="803"/>
      <c r="B55" s="805" t="s">
        <v>508</v>
      </c>
      <c r="C55" s="805"/>
      <c r="D55" s="805"/>
      <c r="E55" s="805"/>
      <c r="F55" s="805"/>
      <c r="G55" s="805"/>
      <c r="H55" s="806"/>
    </row>
    <row r="56" spans="1:8" ht="20.100000000000001" customHeight="1">
      <c r="A56" s="803"/>
      <c r="B56" s="805" t="s">
        <v>509</v>
      </c>
      <c r="C56" s="805"/>
      <c r="D56" s="805"/>
      <c r="E56" s="805"/>
      <c r="F56" s="805"/>
      <c r="G56" s="805"/>
      <c r="H56" s="806"/>
    </row>
    <row r="57" spans="1:8" ht="20.100000000000001" customHeight="1">
      <c r="A57" s="803"/>
      <c r="B57" s="805" t="s">
        <v>486</v>
      </c>
      <c r="C57" s="805"/>
      <c r="D57" s="805"/>
      <c r="E57" s="805"/>
      <c r="F57" s="805"/>
      <c r="G57" s="805"/>
      <c r="H57" s="806"/>
    </row>
    <row r="58" spans="1:8" ht="20.100000000000001" customHeight="1">
      <c r="A58" s="803"/>
      <c r="B58" s="805" t="s">
        <v>510</v>
      </c>
      <c r="C58" s="805"/>
      <c r="D58" s="805"/>
      <c r="E58" s="805"/>
      <c r="F58" s="805"/>
      <c r="G58" s="805"/>
      <c r="H58" s="806"/>
    </row>
    <row r="59" spans="1:8" ht="20.100000000000001" customHeight="1">
      <c r="A59" s="803"/>
      <c r="B59" s="805" t="s">
        <v>511</v>
      </c>
      <c r="C59" s="805"/>
      <c r="D59" s="805"/>
      <c r="E59" s="805"/>
      <c r="F59" s="805"/>
      <c r="G59" s="805"/>
      <c r="H59" s="806"/>
    </row>
    <row r="60" spans="1:8" ht="20.100000000000001" customHeight="1">
      <c r="A60" s="804"/>
      <c r="B60" s="805" t="s">
        <v>512</v>
      </c>
      <c r="C60" s="805"/>
      <c r="D60" s="805"/>
      <c r="E60" s="805"/>
      <c r="F60" s="805"/>
      <c r="G60" s="805"/>
      <c r="H60" s="806"/>
    </row>
    <row r="61" spans="1:8" ht="20.100000000000001" customHeight="1">
      <c r="A61" s="797" t="s">
        <v>366</v>
      </c>
      <c r="B61" s="785"/>
      <c r="C61" s="785"/>
      <c r="D61" s="785" t="s">
        <v>513</v>
      </c>
      <c r="E61" s="785"/>
      <c r="F61" s="785"/>
      <c r="G61" s="785"/>
      <c r="H61" s="786"/>
    </row>
    <row r="62" spans="1:8" ht="37.5" customHeight="1">
      <c r="A62" s="798" t="s">
        <v>367</v>
      </c>
      <c r="B62" s="783"/>
      <c r="C62" s="783"/>
      <c r="D62" s="783" t="s">
        <v>487</v>
      </c>
      <c r="E62" s="783"/>
      <c r="F62" s="783"/>
      <c r="G62" s="783"/>
      <c r="H62" s="784"/>
    </row>
    <row r="63" spans="1:8" ht="10.35" customHeight="1">
      <c r="A63" s="502"/>
      <c r="B63" s="502"/>
      <c r="C63" s="502"/>
      <c r="D63" s="502"/>
      <c r="E63" s="502"/>
      <c r="F63" s="502"/>
      <c r="G63" s="502"/>
      <c r="H63" s="502"/>
    </row>
    <row r="64" spans="1:8" ht="15" customHeight="1">
      <c r="A64" s="494" t="s">
        <v>369</v>
      </c>
      <c r="B64" s="502"/>
      <c r="C64" s="502"/>
      <c r="D64" s="502"/>
      <c r="E64" s="502"/>
      <c r="F64" s="502"/>
      <c r="G64" s="502"/>
      <c r="H64" s="502"/>
    </row>
    <row r="65" spans="1:8" ht="31.5" customHeight="1">
      <c r="A65" s="807" t="s">
        <v>370</v>
      </c>
      <c r="B65" s="780"/>
      <c r="C65" s="792" t="s">
        <v>488</v>
      </c>
      <c r="D65" s="790"/>
      <c r="E65" s="790"/>
      <c r="F65" s="790"/>
      <c r="G65" s="790"/>
      <c r="H65" s="790"/>
    </row>
    <row r="66" spans="1:8" ht="30.75" customHeight="1">
      <c r="A66" s="807"/>
      <c r="B66" s="780"/>
      <c r="C66" s="791" t="s">
        <v>489</v>
      </c>
      <c r="D66" s="791"/>
      <c r="E66" s="791"/>
      <c r="F66" s="791"/>
      <c r="G66" s="791"/>
      <c r="H66" s="792"/>
    </row>
    <row r="67" spans="1:8" ht="21" customHeight="1">
      <c r="A67" s="807"/>
      <c r="B67" s="780"/>
      <c r="C67" s="791" t="s">
        <v>490</v>
      </c>
      <c r="D67" s="791"/>
      <c r="E67" s="791"/>
      <c r="F67" s="791"/>
      <c r="G67" s="791"/>
      <c r="H67" s="792"/>
    </row>
    <row r="68" spans="1:8" ht="32.4" customHeight="1">
      <c r="A68" s="808" t="s">
        <v>373</v>
      </c>
      <c r="B68" s="809"/>
      <c r="C68" s="791" t="s">
        <v>491</v>
      </c>
      <c r="D68" s="791"/>
      <c r="E68" s="791"/>
      <c r="F68" s="791"/>
      <c r="G68" s="791"/>
      <c r="H68" s="792"/>
    </row>
    <row r="69" spans="1:8" ht="33.75" customHeight="1">
      <c r="A69" s="732"/>
      <c r="B69" s="810"/>
      <c r="C69" s="791" t="s">
        <v>492</v>
      </c>
      <c r="D69" s="791"/>
      <c r="E69" s="791"/>
      <c r="F69" s="791"/>
      <c r="G69" s="791"/>
      <c r="H69" s="792"/>
    </row>
    <row r="70" spans="1:8" ht="10.35" customHeight="1">
      <c r="A70" s="502"/>
      <c r="B70" s="502"/>
      <c r="C70" s="502"/>
      <c r="D70" s="502"/>
      <c r="E70" s="502"/>
      <c r="F70" s="502"/>
      <c r="G70" s="502"/>
      <c r="H70" s="502"/>
    </row>
    <row r="71" spans="1:8" ht="15" customHeight="1">
      <c r="A71" s="494" t="s">
        <v>375</v>
      </c>
      <c r="B71" s="494"/>
      <c r="C71" s="494"/>
      <c r="D71" s="494"/>
      <c r="E71" s="494"/>
      <c r="F71" s="494"/>
      <c r="G71" s="502"/>
      <c r="H71" s="502"/>
    </row>
    <row r="72" spans="1:8" ht="16.2">
      <c r="A72" s="807" t="s">
        <v>376</v>
      </c>
      <c r="B72" s="807"/>
      <c r="C72" s="807"/>
      <c r="D72" s="807"/>
      <c r="E72" s="807"/>
      <c r="F72" s="807"/>
      <c r="G72" s="251">
        <v>3</v>
      </c>
      <c r="H72" s="465" t="s">
        <v>435</v>
      </c>
    </row>
    <row r="73" spans="1:8" ht="16.2">
      <c r="A73" s="807" t="s">
        <v>378</v>
      </c>
      <c r="B73" s="807"/>
      <c r="C73" s="807"/>
      <c r="D73" s="807"/>
      <c r="E73" s="807"/>
      <c r="F73" s="807"/>
      <c r="G73" s="251">
        <v>0</v>
      </c>
      <c r="H73" s="465" t="s">
        <v>435</v>
      </c>
    </row>
    <row r="74" spans="1:8">
      <c r="A74" s="463"/>
      <c r="B74" s="463"/>
      <c r="C74" s="463"/>
      <c r="D74" s="463"/>
      <c r="E74" s="463"/>
      <c r="F74" s="463"/>
      <c r="G74" s="253"/>
      <c r="H74" s="465"/>
    </row>
    <row r="75" spans="1:8">
      <c r="A75" s="811" t="s">
        <v>379</v>
      </c>
      <c r="B75" s="811"/>
      <c r="C75" s="811"/>
      <c r="D75" s="811"/>
      <c r="E75" s="811"/>
      <c r="F75" s="811"/>
      <c r="G75" s="480"/>
      <c r="H75" s="253"/>
    </row>
    <row r="76" spans="1:8" ht="17.850000000000001" customHeight="1">
      <c r="A76" s="790" t="s">
        <v>380</v>
      </c>
      <c r="B76" s="790"/>
      <c r="C76" s="790"/>
      <c r="D76" s="790"/>
      <c r="E76" s="465">
        <f>SUM(E77:E82)</f>
        <v>49</v>
      </c>
      <c r="F76" s="465" t="s">
        <v>357</v>
      </c>
      <c r="G76" s="254">
        <f>E76/25</f>
        <v>1.96</v>
      </c>
      <c r="H76" s="465" t="s">
        <v>435</v>
      </c>
    </row>
    <row r="77" spans="1:8" ht="17.850000000000001" customHeight="1">
      <c r="A77" s="502" t="s">
        <v>12</v>
      </c>
      <c r="B77" s="807" t="s">
        <v>14</v>
      </c>
      <c r="C77" s="807"/>
      <c r="D77" s="807"/>
      <c r="E77" s="465">
        <f>G35</f>
        <v>20</v>
      </c>
      <c r="F77" s="465" t="s">
        <v>357</v>
      </c>
      <c r="G77" s="40"/>
      <c r="H77" s="471"/>
    </row>
    <row r="78" spans="1:8" ht="17.850000000000001" customHeight="1">
      <c r="A78" s="502"/>
      <c r="B78" s="807" t="s">
        <v>381</v>
      </c>
      <c r="C78" s="807"/>
      <c r="D78" s="807"/>
      <c r="E78" s="465">
        <f>G45+G53</f>
        <v>25</v>
      </c>
      <c r="F78" s="465" t="s">
        <v>357</v>
      </c>
      <c r="G78" s="40"/>
      <c r="H78" s="471"/>
    </row>
    <row r="79" spans="1:8" ht="17.850000000000001" customHeight="1">
      <c r="A79" s="502"/>
      <c r="B79" s="807" t="s">
        <v>382</v>
      </c>
      <c r="C79" s="807"/>
      <c r="D79" s="807"/>
      <c r="E79" s="465">
        <v>2</v>
      </c>
      <c r="F79" s="465" t="s">
        <v>357</v>
      </c>
      <c r="G79" s="40"/>
      <c r="H79" s="471"/>
    </row>
    <row r="80" spans="1:8" ht="17.850000000000001" customHeight="1">
      <c r="A80" s="502"/>
      <c r="B80" s="807" t="s">
        <v>383</v>
      </c>
      <c r="C80" s="807"/>
      <c r="D80" s="807"/>
      <c r="E80" s="465">
        <v>0</v>
      </c>
      <c r="F80" s="465" t="s">
        <v>357</v>
      </c>
      <c r="G80" s="40"/>
      <c r="H80" s="471"/>
    </row>
    <row r="81" spans="1:8" ht="17.850000000000001" customHeight="1">
      <c r="A81" s="502"/>
      <c r="B81" s="807" t="s">
        <v>384</v>
      </c>
      <c r="C81" s="807"/>
      <c r="D81" s="807"/>
      <c r="E81" s="465">
        <v>0</v>
      </c>
      <c r="F81" s="465" t="s">
        <v>357</v>
      </c>
      <c r="G81" s="40"/>
      <c r="H81" s="471"/>
    </row>
    <row r="82" spans="1:8" ht="17.850000000000001" customHeight="1">
      <c r="A82" s="502"/>
      <c r="B82" s="807" t="s">
        <v>385</v>
      </c>
      <c r="C82" s="807"/>
      <c r="D82" s="807"/>
      <c r="E82" s="465">
        <v>2</v>
      </c>
      <c r="F82" s="465" t="s">
        <v>357</v>
      </c>
      <c r="G82" s="40"/>
      <c r="H82" s="471"/>
    </row>
    <row r="83" spans="1:8" ht="31.35" customHeight="1">
      <c r="A83" s="790" t="s">
        <v>386</v>
      </c>
      <c r="B83" s="790"/>
      <c r="C83" s="790"/>
      <c r="D83" s="790"/>
      <c r="E83" s="465">
        <v>0</v>
      </c>
      <c r="F83" s="465" t="s">
        <v>357</v>
      </c>
      <c r="G83" s="254">
        <v>0</v>
      </c>
      <c r="H83" s="465" t="s">
        <v>435</v>
      </c>
    </row>
    <row r="84" spans="1:8" ht="17.850000000000001" customHeight="1">
      <c r="A84" s="807" t="s">
        <v>387</v>
      </c>
      <c r="B84" s="807"/>
      <c r="C84" s="807"/>
      <c r="D84" s="807"/>
      <c r="E84" s="465">
        <f>G84*25</f>
        <v>26</v>
      </c>
      <c r="F84" s="465" t="s">
        <v>357</v>
      </c>
      <c r="G84" s="254">
        <f>D6-G83-G76</f>
        <v>1.04</v>
      </c>
      <c r="H84" s="465" t="s">
        <v>435</v>
      </c>
    </row>
    <row r="85" spans="1:8" ht="10.35" customHeight="1"/>
    <row r="88" spans="1:8">
      <c r="A88" s="206" t="s">
        <v>388</v>
      </c>
    </row>
    <row r="89" spans="1:8" ht="16.2">
      <c r="A89" s="730" t="s">
        <v>436</v>
      </c>
      <c r="B89" s="730"/>
      <c r="C89" s="730"/>
      <c r="D89" s="730"/>
      <c r="E89" s="730"/>
      <c r="F89" s="730"/>
      <c r="G89" s="730"/>
      <c r="H89" s="730"/>
    </row>
    <row r="90" spans="1:8">
      <c r="A90" s="206" t="s">
        <v>390</v>
      </c>
    </row>
    <row r="92" spans="1:8">
      <c r="A92" s="766" t="s">
        <v>3040</v>
      </c>
      <c r="B92" s="766"/>
      <c r="C92" s="766"/>
      <c r="D92" s="766"/>
      <c r="E92" s="766"/>
      <c r="F92" s="766"/>
      <c r="G92" s="766"/>
      <c r="H92" s="766"/>
    </row>
    <row r="93" spans="1:8">
      <c r="A93" s="766"/>
      <c r="B93" s="766"/>
      <c r="C93" s="766"/>
      <c r="D93" s="766"/>
      <c r="E93" s="766"/>
      <c r="F93" s="766"/>
      <c r="G93" s="766"/>
      <c r="H93" s="766"/>
    </row>
    <row r="94" spans="1:8">
      <c r="A94" s="766"/>
      <c r="B94" s="766"/>
      <c r="C94" s="766"/>
      <c r="D94" s="766"/>
      <c r="E94" s="766"/>
      <c r="F94" s="766"/>
      <c r="G94" s="766"/>
      <c r="H94" s="766"/>
    </row>
  </sheetData>
  <mergeCells count="94">
    <mergeCell ref="B82:D82"/>
    <mergeCell ref="A83:D83"/>
    <mergeCell ref="A84:D84"/>
    <mergeCell ref="A89:H89"/>
    <mergeCell ref="A92:H94"/>
    <mergeCell ref="B81:D81"/>
    <mergeCell ref="A68:B69"/>
    <mergeCell ref="C68:H68"/>
    <mergeCell ref="C69:H69"/>
    <mergeCell ref="A72:F72"/>
    <mergeCell ref="A73:F73"/>
    <mergeCell ref="A75:F75"/>
    <mergeCell ref="A76:D76"/>
    <mergeCell ref="B77:D77"/>
    <mergeCell ref="B78:D78"/>
    <mergeCell ref="B79:D79"/>
    <mergeCell ref="B80:D80"/>
    <mergeCell ref="A61:C61"/>
    <mergeCell ref="D61:H61"/>
    <mergeCell ref="A62:C62"/>
    <mergeCell ref="D62:H62"/>
    <mergeCell ref="A65:B67"/>
    <mergeCell ref="C65:H65"/>
    <mergeCell ref="C66:H66"/>
    <mergeCell ref="C67:H67"/>
    <mergeCell ref="A54:A60"/>
    <mergeCell ref="B54:H54"/>
    <mergeCell ref="B55:H55"/>
    <mergeCell ref="B56:H56"/>
    <mergeCell ref="B57:H57"/>
    <mergeCell ref="B58:H58"/>
    <mergeCell ref="B59:H59"/>
    <mergeCell ref="B60:H60"/>
    <mergeCell ref="A53:F53"/>
    <mergeCell ref="A43:C43"/>
    <mergeCell ref="D43:H43"/>
    <mergeCell ref="A44:C44"/>
    <mergeCell ref="D44:H44"/>
    <mergeCell ref="A45:F45"/>
    <mergeCell ref="A46:A50"/>
    <mergeCell ref="B46:H46"/>
    <mergeCell ref="B47:H47"/>
    <mergeCell ref="B48:H48"/>
    <mergeCell ref="B49:H49"/>
    <mergeCell ref="B50:H50"/>
    <mergeCell ref="A51:C51"/>
    <mergeCell ref="D51:H51"/>
    <mergeCell ref="A52:C52"/>
    <mergeCell ref="D52:H52"/>
    <mergeCell ref="B32:F32"/>
    <mergeCell ref="A35:F35"/>
    <mergeCell ref="A36:A42"/>
    <mergeCell ref="B36:H36"/>
    <mergeCell ref="B37:H37"/>
    <mergeCell ref="B38:H38"/>
    <mergeCell ref="B39:H39"/>
    <mergeCell ref="B40:H40"/>
    <mergeCell ref="B41:H41"/>
    <mergeCell ref="B42:H42"/>
    <mergeCell ref="B31:F31"/>
    <mergeCell ref="A21:D21"/>
    <mergeCell ref="A22:A23"/>
    <mergeCell ref="B22:F23"/>
    <mergeCell ref="G22:H22"/>
    <mergeCell ref="A24:H24"/>
    <mergeCell ref="B25:F25"/>
    <mergeCell ref="B26:F26"/>
    <mergeCell ref="A27:H27"/>
    <mergeCell ref="B28:F28"/>
    <mergeCell ref="B29:F29"/>
    <mergeCell ref="A30:H30"/>
    <mergeCell ref="A16:D16"/>
    <mergeCell ref="E16:H16"/>
    <mergeCell ref="A18:H18"/>
    <mergeCell ref="A19:B19"/>
    <mergeCell ref="C19:H19"/>
    <mergeCell ref="A13:D13"/>
    <mergeCell ref="E13:H13"/>
    <mergeCell ref="A14:D14"/>
    <mergeCell ref="E14:H14"/>
    <mergeCell ref="A15:D15"/>
    <mergeCell ref="E15:H15"/>
    <mergeCell ref="A12:H12"/>
    <mergeCell ref="A2:H2"/>
    <mergeCell ref="A5:H5"/>
    <mergeCell ref="A6:C6"/>
    <mergeCell ref="D6:H6"/>
    <mergeCell ref="A7:C7"/>
    <mergeCell ref="D7:H7"/>
    <mergeCell ref="A8:C8"/>
    <mergeCell ref="D8:H8"/>
    <mergeCell ref="A9:C9"/>
    <mergeCell ref="D9:H9"/>
    <mergeCell ref="A11:H11"/>
  </mergeCells>
  <pageMargins left="0.25" right="0.25" top="0.75" bottom="0.75" header="0.3" footer="0.3"/>
  <pageSetup paperSize="9" orientation="portrait" r:id="rId1"/>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80</vt:i4>
      </vt:variant>
    </vt:vector>
  </HeadingPairs>
  <TitlesOfParts>
    <vt:vector size="80" baseType="lpstr">
      <vt:lpstr>Opis studiów</vt:lpstr>
      <vt:lpstr>Efekty uczenia się</vt:lpstr>
      <vt:lpstr>Kompetencje inżynierskie</vt:lpstr>
      <vt:lpstr>Plan studiów</vt:lpstr>
      <vt:lpstr>Bilans ECTS</vt:lpstr>
      <vt:lpstr>Matematyka</vt:lpstr>
      <vt:lpstr>Fizyka</vt:lpstr>
      <vt:lpstr>Technologie informacyjne</vt:lpstr>
      <vt:lpstr>Inżynieria materiałowa</vt:lpstr>
      <vt:lpstr>Ekologia i zarządz. środ.</vt:lpstr>
      <vt:lpstr>Ekonomia</vt:lpstr>
      <vt:lpstr>Surowce i technologie prod.</vt:lpstr>
      <vt:lpstr>Grafika inżynierska</vt:lpstr>
      <vt:lpstr>Matematyka i statyst. opis.</vt:lpstr>
      <vt:lpstr>Chemia</vt:lpstr>
      <vt:lpstr>Technika cieplna</vt:lpstr>
      <vt:lpstr>Mechanika techn. i wytrz. mat,</vt:lpstr>
      <vt:lpstr>Podstawy działal. gosp. i przed</vt:lpstr>
      <vt:lpstr>Finanse i rachunkowość</vt:lpstr>
      <vt:lpstr>Informatyka i systemy baz danyc</vt:lpstr>
      <vt:lpstr>Elektrotechnika</vt:lpstr>
      <vt:lpstr>Automatyka</vt:lpstr>
      <vt:lpstr>Inżynieria produkcji w rolnictw</vt:lpstr>
      <vt:lpstr>Badania operacyjne</vt:lpstr>
      <vt:lpstr>Podstawy zarządzania</vt:lpstr>
      <vt:lpstr>Marketing</vt:lpstr>
      <vt:lpstr>Logistyka w przeds.</vt:lpstr>
      <vt:lpstr>Historia, sztuka i tradycja reg</vt:lpstr>
      <vt:lpstr>Projektowanie inż.</vt:lpstr>
      <vt:lpstr>Kontrola metrologiczna</vt:lpstr>
      <vt:lpstr>Robotyzacja</vt:lpstr>
      <vt:lpstr>Inżynieria przetw. rolno-spoż.</vt:lpstr>
      <vt:lpstr>Systemy utrzymania ruchu</vt:lpstr>
      <vt:lpstr>Zarządzanie jakością w PRS</vt:lpstr>
      <vt:lpstr>Teoria procesów prod.</vt:lpstr>
      <vt:lpstr>Rachunek kosztów dla inż.</vt:lpstr>
      <vt:lpstr>Normowanie i kosztorysowanie</vt:lpstr>
      <vt:lpstr>Bezpieczeństwo pracy i ergonomi</vt:lpstr>
      <vt:lpstr>Zarządzanie prod. i usługami</vt:lpstr>
      <vt:lpstr>Podstawy inżynierii syst.</vt:lpstr>
      <vt:lpstr>Systemy inż. prod. i przetw.</vt:lpstr>
      <vt:lpstr>Planowanie i org. proc. log.</vt:lpstr>
      <vt:lpstr>Produkcja biosurowców nieżywnoś</vt:lpstr>
      <vt:lpstr>Badanie i rozwój produktu</vt:lpstr>
      <vt:lpstr>Systemy produkcji eko</vt:lpstr>
      <vt:lpstr>Infrastruktura energetyczna</vt:lpstr>
      <vt:lpstr>Programowanie sterowników mikro</vt:lpstr>
      <vt:lpstr>Systemy zabezp. surowców</vt:lpstr>
      <vt:lpstr>Planowanie i org. prac inż.</vt:lpstr>
      <vt:lpstr>Badania i pomiary przemysłowe</vt:lpstr>
      <vt:lpstr>Proseminarium</vt:lpstr>
      <vt:lpstr>Struktury i zast. sztucz. sieci</vt:lpstr>
      <vt:lpstr>Podstawy inżynierii oprogr.</vt:lpstr>
      <vt:lpstr>Systemy sterowania prod. i prze</vt:lpstr>
      <vt:lpstr>Inżynieria produkcji biopaliw</vt:lpstr>
      <vt:lpstr>Infrastruktura techniczna przed</vt:lpstr>
      <vt:lpstr>Praktyka zawodowa OSP</vt:lpstr>
      <vt:lpstr>Pojazdy i układy napędowe</vt:lpstr>
      <vt:lpstr>Technologie procesów produkcyjn</vt:lpstr>
      <vt:lpstr>Transport w systemach produkcyj</vt:lpstr>
      <vt:lpstr>Audyt i planowanie energetyczne</vt:lpstr>
      <vt:lpstr>Zintegrowane systemy energetycz</vt:lpstr>
      <vt:lpstr>Praktyka zawodowa ISP</vt:lpstr>
      <vt:lpstr>Seminarium dyplomowe OSP</vt:lpstr>
      <vt:lpstr>Praca inżynierska OSP</vt:lpstr>
      <vt:lpstr>Organizacja transp. w gosp. żyw</vt:lpstr>
      <vt:lpstr>Systemy mechatroniczne pojazdów</vt:lpstr>
      <vt:lpstr>Systemy informacji przestrzenne</vt:lpstr>
      <vt:lpstr>Podstawy systemów wspom. decyzj</vt:lpstr>
      <vt:lpstr>Gospodarka odpadami</vt:lpstr>
      <vt:lpstr>Systemy inform. w zarządz. prod</vt:lpstr>
      <vt:lpstr>Seminarium dyplomowe ISP</vt:lpstr>
      <vt:lpstr>Praca inżynierska ISP</vt:lpstr>
      <vt:lpstr>Planowanie i audyt proc. prod.</vt:lpstr>
      <vt:lpstr>Ryzyko i bezpi. w syst. produk.</vt:lpstr>
      <vt:lpstr>Systemy informat w inż. produkc</vt:lpstr>
      <vt:lpstr>Zintegrowane systemy wytwarzani</vt:lpstr>
      <vt:lpstr>Dystrybucja i monitoring prod. </vt:lpstr>
      <vt:lpstr>Odzysk i recykling w PRS</vt:lpstr>
      <vt:lpstr>Uzupełniające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Recenzent</dc:creator>
  <cp:lastModifiedBy>dr inż. Daniel Zbigniew</cp:lastModifiedBy>
  <cp:lastPrinted>2023-06-29T09:57:50Z</cp:lastPrinted>
  <dcterms:created xsi:type="dcterms:W3CDTF">2023-06-12T12:17:10Z</dcterms:created>
  <dcterms:modified xsi:type="dcterms:W3CDTF">2023-09-28T10:36:49Z</dcterms:modified>
</cp:coreProperties>
</file>