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ewdanel\Desktop\Teczka Dydaktyczne\Karty przedmiotów niestacjonarne nowe opracowania\KONIEC\Po senacie z działu nauczania - obowiązujące karty 2023 na 24\"/>
    </mc:Choice>
  </mc:AlternateContent>
  <bookViews>
    <workbookView xWindow="0" yWindow="0" windowWidth="38400" windowHeight="17148" firstSheet="12" activeTab="15"/>
  </bookViews>
  <sheets>
    <sheet name="Opis studiów" sheetId="1" r:id="rId1"/>
    <sheet name="Efekty uczenia się" sheetId="3" r:id="rId2"/>
    <sheet name="Kompetencje inżynierskie" sheetId="74" r:id="rId3"/>
    <sheet name="Plan studiów" sheetId="4" r:id="rId4"/>
    <sheet name="Bilans ECTS" sheetId="5" state="hidden" r:id="rId5"/>
    <sheet name="Matematyka" sheetId="7" r:id="rId6"/>
    <sheet name="Fizyka" sheetId="8" r:id="rId7"/>
    <sheet name="Technologie informacyjne" sheetId="48" r:id="rId8"/>
    <sheet name="Inżynieria materiałowa" sheetId="49" r:id="rId9"/>
    <sheet name="Ekologistyka" sheetId="9" r:id="rId10"/>
    <sheet name="Ekonomia" sheetId="10" r:id="rId11"/>
    <sheet name="Logistyka transportowa" sheetId="11" r:id="rId12"/>
    <sheet name="Propedeutyka logistyki" sheetId="50" r:id="rId13"/>
    <sheet name="Grafika inżynierska" sheetId="13" r:id="rId14"/>
    <sheet name="Matematyka i statystyka" sheetId="14" r:id="rId15"/>
    <sheet name="Chemia" sheetId="15" r:id="rId16"/>
    <sheet name="Technika cieplna" sheetId="16" r:id="rId17"/>
    <sheet name="Podstawy działalności gosp. i p" sheetId="17" r:id="rId18"/>
    <sheet name="Finanse i rachunkowość" sheetId="18" r:id="rId19"/>
    <sheet name="Mechanika techniczna i wytrz. m" sheetId="19" r:id="rId20"/>
    <sheet name="Inżynieria ruchu" sheetId="20" r:id="rId21"/>
    <sheet name="Prawo i ubezpieczenia w transp." sheetId="21" r:id="rId22"/>
    <sheet name="Elektrotechnika" sheetId="22" r:id="rId23"/>
    <sheet name="Automatyka" sheetId="23" r:id="rId24"/>
    <sheet name="Logistyka w przedsiębiorstwie" sheetId="24" r:id="rId25"/>
    <sheet name="Towaroznawstwo" sheetId="25" r:id="rId26"/>
    <sheet name="Pojazdy i środki transportu" sheetId="26" r:id="rId27"/>
    <sheet name="Logistyka miejska" sheetId="27" r:id="rId28"/>
    <sheet name="Elektronika i wielkości pom. fi" sheetId="32" r:id="rId29"/>
    <sheet name="Historia, sztuka i trad. reg." sheetId="66" r:id="rId30"/>
    <sheet name="Projektowanie inżynierskie" sheetId="35" r:id="rId31"/>
    <sheet name="Kontrola metrologiczna" sheetId="28" r:id="rId32"/>
    <sheet name="Robotyzacja" sheetId="29" r:id="rId33"/>
    <sheet name="Rachunek kosztów dla inż." sheetId="30" r:id="rId34"/>
    <sheet name="Infrastruktura logistyczna" sheetId="31" r:id="rId35"/>
    <sheet name="Eksploatacja i niezaw. syst. tr" sheetId="33" r:id="rId36"/>
    <sheet name="Mechatronika syst. transp." sheetId="34" r:id="rId37"/>
    <sheet name="Ekonomika przedsięb. transp," sheetId="36" r:id="rId38"/>
    <sheet name="Bezpieczeńst. i ergon." sheetId="37" r:id="rId39"/>
    <sheet name="Zarządzanie prod. i usł." sheetId="38" r:id="rId40"/>
    <sheet name="Programy użytkowe w log." sheetId="39" r:id="rId41"/>
    <sheet name="Transport specjalistyczny" sheetId="40" r:id="rId42"/>
    <sheet name="Ocena i wycena środ. transp." sheetId="41" r:id="rId43"/>
    <sheet name="Spedycja w gosp. żywnościow." sheetId="42" r:id="rId44"/>
    <sheet name="Transport drogowy osób i rzeczy" sheetId="43" r:id="rId45"/>
    <sheet name="Informatyka i syst. baz danych" sheetId="44" r:id="rId46"/>
    <sheet name="Sieci komp. i przemysł." sheetId="45" r:id="rId47"/>
    <sheet name="Systemy inform. w pojazdach" sheetId="46" r:id="rId48"/>
    <sheet name="Bezpiecz. syst. informat." sheetId="47" r:id="rId49"/>
    <sheet name="Inzynieria i projekt. syst." sheetId="51" r:id="rId50"/>
    <sheet name="Gospodarka magazynowa" sheetId="52" r:id="rId51"/>
    <sheet name="Proseminarium" sheetId="67" r:id="rId52"/>
    <sheet name="Spedycja ład. specj." sheetId="53" r:id="rId53"/>
    <sheet name="Syst. transp. blis. i mag." sheetId="54" r:id="rId54"/>
    <sheet name="Systemy infor. przestrz. w tran" sheetId="55" r:id="rId55"/>
    <sheet name="Praktyka TSS" sheetId="68" r:id="rId56"/>
    <sheet name="Optymalizacja decyzj. log." sheetId="56" r:id="rId57"/>
    <sheet name="Inteligentne syst. mag." sheetId="57" r:id="rId58"/>
    <sheet name="Komputerowe symul. proc. log." sheetId="58" r:id="rId59"/>
    <sheet name="Praktyka SIL" sheetId="69" r:id="rId60"/>
    <sheet name="Normalizacja i zarządz. jakości" sheetId="59" r:id="rId61"/>
    <sheet name="Seminarium TSS" sheetId="70" r:id="rId62"/>
    <sheet name="Praca inż. TSS" sheetId="72" r:id="rId63"/>
    <sheet name="Komputerowe wspom. proc. log." sheetId="60" r:id="rId64"/>
    <sheet name="Transport intermodalny" sheetId="61" r:id="rId65"/>
    <sheet name="Hybrydowe syst. transp." sheetId="62" r:id="rId66"/>
    <sheet name="Seminarium SIL" sheetId="71" r:id="rId67"/>
    <sheet name="Praca inż. SIL" sheetId="73" r:id="rId68"/>
    <sheet name="Algorytmy sztuczn. intelig." sheetId="63" r:id="rId69"/>
    <sheet name="Sterowanie liniami technol." sheetId="64" r:id="rId70"/>
    <sheet name="Systemy telemat. w log." sheetId="65" r:id="rId71"/>
    <sheet name="Uzupełniające" sheetId="75" r:id="rId7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6" i="66" l="1"/>
  <c r="E268" i="66"/>
  <c r="G268" i="66" s="1"/>
  <c r="E71" i="26" l="1"/>
  <c r="E63" i="39" l="1"/>
  <c r="J65" i="4" l="1"/>
  <c r="I65" i="4"/>
  <c r="H65" i="4"/>
  <c r="G65" i="4"/>
  <c r="E65" i="4"/>
  <c r="E76" i="11" l="1"/>
  <c r="G76" i="11" s="1"/>
  <c r="G84" i="11" s="1"/>
  <c r="E84" i="11" s="1"/>
  <c r="E59" i="21" l="1"/>
  <c r="G67" i="21" s="1"/>
  <c r="E50" i="73" l="1"/>
  <c r="G50" i="73" s="1"/>
  <c r="G58" i="73" s="1"/>
  <c r="E58" i="73" s="1"/>
  <c r="E50" i="72"/>
  <c r="G50" i="72" s="1"/>
  <c r="G58" i="72" s="1"/>
  <c r="E58" i="72" s="1"/>
  <c r="E54" i="71"/>
  <c r="G54" i="71" s="1"/>
  <c r="G62" i="71" s="1"/>
  <c r="E62" i="71" s="1"/>
  <c r="E54" i="70"/>
  <c r="G54" i="70" s="1"/>
  <c r="G62" i="70" s="1"/>
  <c r="E62" i="70" s="1"/>
  <c r="E52" i="69"/>
  <c r="G52" i="69" s="1"/>
  <c r="G60" i="69" s="1"/>
  <c r="E52" i="68" l="1"/>
  <c r="G52" i="68" s="1"/>
  <c r="G60" i="68" s="1"/>
  <c r="E50" i="67"/>
  <c r="G50" i="67" s="1"/>
  <c r="G58" i="67" s="1"/>
  <c r="E58" i="67" s="1"/>
  <c r="E206" i="66" l="1"/>
  <c r="E198" i="66"/>
  <c r="G198" i="66" s="1"/>
  <c r="E137" i="66"/>
  <c r="E129" i="66"/>
  <c r="G129" i="66" s="1"/>
  <c r="E61" i="66" l="1"/>
  <c r="G61" i="66" s="1"/>
  <c r="E69" i="66" s="1"/>
  <c r="G60" i="65" l="1"/>
  <c r="G68" i="65" s="1"/>
  <c r="E68" i="65" s="1"/>
  <c r="E74" i="64" l="1"/>
  <c r="G74" i="64" s="1"/>
  <c r="G82" i="64" s="1"/>
  <c r="E82" i="64" s="1"/>
  <c r="E57" i="63" l="1"/>
  <c r="G57" i="63" s="1"/>
  <c r="G65" i="63" s="1"/>
  <c r="E65" i="63" s="1"/>
  <c r="E64" i="62" l="1"/>
  <c r="G64" i="62" s="1"/>
  <c r="G72" i="62" s="1"/>
  <c r="E72" i="62" s="1"/>
  <c r="E62" i="61" l="1"/>
  <c r="G62" i="61" s="1"/>
  <c r="G70" i="61" s="1"/>
  <c r="E70" i="61" s="1"/>
  <c r="D63" i="60" l="1"/>
  <c r="E79" i="60"/>
  <c r="G79" i="60" s="1"/>
  <c r="G87" i="60" s="1"/>
  <c r="E87" i="60" s="1"/>
  <c r="D50" i="60"/>
  <c r="E68" i="59" l="1"/>
  <c r="G68" i="59" s="1"/>
  <c r="G76" i="59" s="1"/>
  <c r="E76" i="59" s="1"/>
  <c r="E73" i="58" l="1"/>
  <c r="G73" i="58" s="1"/>
  <c r="G81" i="58" s="1"/>
  <c r="E81" i="58" s="1"/>
  <c r="E72" i="57" l="1"/>
  <c r="G72" i="57" s="1"/>
  <c r="G80" i="57" s="1"/>
  <c r="E80" i="57" s="1"/>
  <c r="E65" i="56" l="1"/>
  <c r="G65" i="56" s="1"/>
  <c r="G73" i="56" s="1"/>
  <c r="E73" i="56" s="1"/>
  <c r="E73" i="55" l="1"/>
  <c r="G73" i="55" s="1"/>
  <c r="G81" i="55" s="1"/>
  <c r="E81" i="55" s="1"/>
  <c r="E62" i="54" l="1"/>
  <c r="G62" i="54" s="1"/>
  <c r="G70" i="54" s="1"/>
  <c r="E70" i="54" s="1"/>
  <c r="E62" i="53" l="1"/>
  <c r="G62" i="53" s="1"/>
  <c r="G70" i="53" s="1"/>
  <c r="E70" i="53" s="1"/>
  <c r="E67" i="52" l="1"/>
  <c r="G67" i="52" s="1"/>
  <c r="G75" i="52" s="1"/>
  <c r="E75" i="52" s="1"/>
  <c r="E64" i="51" l="1"/>
  <c r="G64" i="51" s="1"/>
  <c r="G72" i="51" s="1"/>
  <c r="E72" i="51" s="1"/>
  <c r="E54" i="50" l="1"/>
  <c r="G54" i="50" s="1"/>
  <c r="G62" i="50" s="1"/>
  <c r="E62" i="50" s="1"/>
  <c r="E77" i="49" l="1"/>
  <c r="E76" i="49"/>
  <c r="E75" i="49" l="1"/>
  <c r="G75" i="49" s="1"/>
  <c r="G83" i="49" s="1"/>
  <c r="E83" i="49" s="1"/>
  <c r="G71" i="48"/>
  <c r="E66" i="48"/>
  <c r="E65" i="48"/>
  <c r="E64" i="48" l="1"/>
  <c r="G64" i="48" s="1"/>
  <c r="G72" i="48"/>
  <c r="E72" i="48" s="1"/>
  <c r="G69" i="47" l="1"/>
  <c r="E64" i="47"/>
  <c r="E63" i="47"/>
  <c r="E62" i="47" s="1"/>
  <c r="G62" i="47" s="1"/>
  <c r="G70" i="47" l="1"/>
  <c r="E70" i="47" s="1"/>
  <c r="E68" i="46" l="1"/>
  <c r="G68" i="46" s="1"/>
  <c r="G76" i="46" s="1"/>
  <c r="E76" i="46" s="1"/>
  <c r="E67" i="45" l="1"/>
  <c r="G67" i="45" s="1"/>
  <c r="G75" i="45" s="1"/>
  <c r="E75" i="45" s="1"/>
  <c r="E75" i="44" l="1"/>
  <c r="G75" i="44" s="1"/>
  <c r="G83" i="44" s="1"/>
  <c r="E83" i="44" s="1"/>
  <c r="E81" i="43" l="1"/>
  <c r="G81" i="43" s="1"/>
  <c r="G89" i="43" s="1"/>
  <c r="E89" i="43" s="1"/>
  <c r="G74" i="42" l="1"/>
  <c r="E67" i="42"/>
  <c r="G67" i="42" s="1"/>
  <c r="G75" i="42" l="1"/>
  <c r="E75" i="42" s="1"/>
  <c r="E65" i="41" l="1"/>
  <c r="G65" i="41" s="1"/>
  <c r="G73" i="41" s="1"/>
  <c r="E73" i="41" s="1"/>
  <c r="E65" i="40" l="1"/>
  <c r="G65" i="40" s="1"/>
  <c r="G73" i="40" s="1"/>
  <c r="G63" i="39" l="1"/>
  <c r="G71" i="39" s="1"/>
  <c r="E71" i="39" s="1"/>
  <c r="E73" i="38" l="1"/>
  <c r="G73" i="38" s="1"/>
  <c r="G81" i="38" s="1"/>
  <c r="E81" i="38" s="1"/>
  <c r="G63" i="37" l="1"/>
  <c r="G71" i="37" s="1"/>
  <c r="E71" i="37" s="1"/>
  <c r="G80" i="36" l="1"/>
  <c r="E73" i="36"/>
  <c r="G73" i="36" s="1"/>
  <c r="G81" i="36" l="1"/>
  <c r="E81" i="36" s="1"/>
  <c r="E61" i="35" l="1"/>
  <c r="G61" i="35" s="1"/>
  <c r="G69" i="35" s="1"/>
  <c r="E69" i="35" s="1"/>
  <c r="E71" i="34" l="1"/>
  <c r="G71" i="34" s="1"/>
  <c r="G79" i="34" s="1"/>
  <c r="E79" i="34" s="1"/>
  <c r="E75" i="33" l="1"/>
  <c r="G75" i="33" s="1"/>
  <c r="G83" i="33" s="1"/>
  <c r="E83" i="33" s="1"/>
  <c r="E69" i="32" l="1"/>
  <c r="G69" i="32" s="1"/>
  <c r="G77" i="32" s="1"/>
  <c r="E77" i="32" s="1"/>
  <c r="G72" i="31" l="1"/>
  <c r="E65" i="31"/>
  <c r="G65" i="31" s="1"/>
  <c r="G73" i="31" l="1"/>
  <c r="E73" i="31" s="1"/>
  <c r="E67" i="30" l="1"/>
  <c r="G67" i="30" s="1"/>
  <c r="G75" i="30" s="1"/>
  <c r="E75" i="30" s="1"/>
  <c r="E81" i="29" l="1"/>
  <c r="G81" i="29" s="1"/>
  <c r="G89" i="29" s="1"/>
  <c r="E89" i="29" s="1"/>
  <c r="E66" i="28" l="1"/>
  <c r="G66" i="28" s="1"/>
  <c r="G74" i="28" s="1"/>
  <c r="E74" i="28" s="1"/>
  <c r="E71" i="27" l="1"/>
  <c r="G71" i="27" s="1"/>
  <c r="G79" i="27" s="1"/>
  <c r="E79" i="27" s="1"/>
  <c r="G71" i="26" l="1"/>
  <c r="G79" i="26" l="1"/>
  <c r="E79" i="26" s="1"/>
  <c r="E73" i="25" l="1"/>
  <c r="G73" i="25" s="1"/>
  <c r="G81" i="25" s="1"/>
  <c r="G81" i="24" l="1"/>
  <c r="E74" i="24"/>
  <c r="G74" i="24" s="1"/>
  <c r="G82" i="24" s="1"/>
  <c r="E82" i="24" s="1"/>
  <c r="E73" i="23" l="1"/>
  <c r="G73" i="23" s="1"/>
  <c r="G81" i="23" s="1"/>
  <c r="E81" i="23" s="1"/>
  <c r="E67" i="22" l="1"/>
  <c r="G67" i="22" s="1"/>
  <c r="G75" i="22" s="1"/>
  <c r="E75" i="22" s="1"/>
  <c r="E75" i="20" l="1"/>
  <c r="G75" i="20" s="1"/>
  <c r="G83" i="20" s="1"/>
  <c r="E83" i="20" s="1"/>
  <c r="E59" i="19" l="1"/>
  <c r="G59" i="19" s="1"/>
  <c r="G67" i="19" s="1"/>
  <c r="E67" i="19" s="1"/>
  <c r="E67" i="18" l="1"/>
  <c r="G67" i="18" s="1"/>
  <c r="G75" i="18" s="1"/>
  <c r="E75" i="18" s="1"/>
  <c r="E67" i="17" l="1"/>
  <c r="G67" i="17" s="1"/>
  <c r="G75" i="17" s="1"/>
  <c r="E75" i="17" s="1"/>
  <c r="G76" i="16" l="1"/>
  <c r="E68" i="16"/>
  <c r="G68" i="16" s="1"/>
  <c r="E81" i="15" l="1"/>
  <c r="G81" i="15" s="1"/>
  <c r="G89" i="15" s="1"/>
  <c r="E89" i="15" s="1"/>
  <c r="E79" i="14" l="1"/>
  <c r="G79" i="14" s="1"/>
  <c r="G87" i="14" s="1"/>
  <c r="E87" i="14" s="1"/>
  <c r="E68" i="13" l="1"/>
  <c r="G68" i="13" s="1"/>
  <c r="G76" i="13" s="1"/>
  <c r="E76" i="13" s="1"/>
  <c r="E59" i="10" l="1"/>
  <c r="G59" i="10" s="1"/>
  <c r="G67" i="10" s="1"/>
  <c r="E67" i="10" s="1"/>
  <c r="H73" i="9" l="1"/>
  <c r="F65" i="9"/>
  <c r="H65" i="9" s="1"/>
  <c r="E66" i="8" l="1"/>
  <c r="G66" i="8" s="1"/>
  <c r="G74" i="8" s="1"/>
  <c r="E74" i="8" s="1"/>
  <c r="E70" i="7" l="1"/>
  <c r="G70" i="7" s="1"/>
  <c r="G78" i="7" s="1"/>
  <c r="E78" i="7" s="1"/>
  <c r="C122" i="5" l="1"/>
  <c r="C101" i="5" s="1"/>
  <c r="C104" i="5" s="1"/>
  <c r="D122" i="5"/>
  <c r="D101" i="5" s="1"/>
  <c r="D104" i="5" s="1"/>
  <c r="E122" i="5"/>
  <c r="E101" i="5" s="1"/>
  <c r="E104" i="5" s="1"/>
  <c r="F122" i="5"/>
  <c r="F101" i="5" s="1"/>
  <c r="F104" i="5" s="1"/>
  <c r="B213" i="5"/>
  <c r="B212" i="5"/>
  <c r="B211" i="5"/>
  <c r="C210" i="5"/>
  <c r="G191" i="5"/>
  <c r="G168" i="5" s="1"/>
  <c r="G171" i="5" s="1"/>
  <c r="F191" i="5"/>
  <c r="F168" i="5" s="1"/>
  <c r="F171" i="5" s="1"/>
  <c r="E191" i="5"/>
  <c r="E168" i="5" s="1"/>
  <c r="E171" i="5" s="1"/>
  <c r="D191" i="5"/>
  <c r="D168" i="5" s="1"/>
  <c r="D171" i="5" s="1"/>
  <c r="C191" i="5"/>
  <c r="C168" i="5" s="1"/>
  <c r="C171" i="5" s="1"/>
  <c r="G184" i="5"/>
  <c r="G167" i="5" s="1"/>
  <c r="G170" i="5" s="1"/>
  <c r="F184" i="5"/>
  <c r="F167" i="5" s="1"/>
  <c r="F170" i="5" s="1"/>
  <c r="E184" i="5"/>
  <c r="E167" i="5" s="1"/>
  <c r="E170" i="5" s="1"/>
  <c r="D184" i="5"/>
  <c r="D167" i="5" s="1"/>
  <c r="D170" i="5" s="1"/>
  <c r="C184" i="5"/>
  <c r="C167" i="5" s="1"/>
  <c r="C170" i="5" s="1"/>
  <c r="G165" i="5"/>
  <c r="F165" i="5"/>
  <c r="E165" i="5"/>
  <c r="D165" i="5"/>
  <c r="C165" i="5"/>
  <c r="G156" i="5"/>
  <c r="G135" i="5" s="1"/>
  <c r="G138" i="5" s="1"/>
  <c r="F156" i="5"/>
  <c r="F135" i="5" s="1"/>
  <c r="F138" i="5" s="1"/>
  <c r="E156" i="5"/>
  <c r="E135" i="5" s="1"/>
  <c r="E138" i="5" s="1"/>
  <c r="D156" i="5"/>
  <c r="D135" i="5" s="1"/>
  <c r="D138" i="5" s="1"/>
  <c r="C156" i="5"/>
  <c r="C135" i="5" s="1"/>
  <c r="C138" i="5" s="1"/>
  <c r="G150" i="5"/>
  <c r="G134" i="5" s="1"/>
  <c r="G137" i="5" s="1"/>
  <c r="F150" i="5"/>
  <c r="F134" i="5" s="1"/>
  <c r="F137" i="5" s="1"/>
  <c r="E150" i="5"/>
  <c r="E134" i="5" s="1"/>
  <c r="E137" i="5" s="1"/>
  <c r="D150" i="5"/>
  <c r="D134" i="5" s="1"/>
  <c r="D137" i="5" s="1"/>
  <c r="C150" i="5"/>
  <c r="C134" i="5" s="1"/>
  <c r="C137" i="5" s="1"/>
  <c r="G132" i="5"/>
  <c r="F132" i="5"/>
  <c r="E132" i="5"/>
  <c r="D132" i="5"/>
  <c r="C132" i="5"/>
  <c r="G122" i="5"/>
  <c r="G101" i="5" s="1"/>
  <c r="G104" i="5" s="1"/>
  <c r="G116" i="5"/>
  <c r="G100" i="5" s="1"/>
  <c r="G103" i="5" s="1"/>
  <c r="F116" i="5"/>
  <c r="F100" i="5" s="1"/>
  <c r="F103" i="5" s="1"/>
  <c r="E116" i="5"/>
  <c r="E100" i="5" s="1"/>
  <c r="E103" i="5" s="1"/>
  <c r="D116" i="5"/>
  <c r="D100" i="5" s="1"/>
  <c r="D103" i="5" s="1"/>
  <c r="C116" i="5"/>
  <c r="C100" i="5" s="1"/>
  <c r="C103" i="5" s="1"/>
  <c r="G98" i="5"/>
  <c r="F98" i="5"/>
  <c r="E98" i="5"/>
  <c r="D98" i="5"/>
  <c r="C98" i="5"/>
  <c r="G86" i="5"/>
  <c r="F86" i="5"/>
  <c r="E86" i="5"/>
  <c r="D86" i="5"/>
  <c r="C86" i="5"/>
  <c r="G83" i="5"/>
  <c r="F83" i="5"/>
  <c r="E83" i="5"/>
  <c r="D83" i="5"/>
  <c r="C83" i="5"/>
  <c r="G66" i="5"/>
  <c r="F66" i="5"/>
  <c r="E66" i="5"/>
  <c r="D66" i="5"/>
  <c r="C66" i="5"/>
  <c r="G63" i="5"/>
  <c r="F63" i="5"/>
  <c r="E63" i="5"/>
  <c r="D63" i="5"/>
  <c r="C63" i="5"/>
  <c r="G47" i="5"/>
  <c r="F47" i="5"/>
  <c r="E47" i="5"/>
  <c r="D47" i="5"/>
  <c r="C47" i="5"/>
  <c r="G44" i="5"/>
  <c r="F44" i="5"/>
  <c r="E44" i="5"/>
  <c r="D44" i="5"/>
  <c r="C44" i="5"/>
  <c r="G26" i="5"/>
  <c r="F26" i="5"/>
  <c r="E26" i="5"/>
  <c r="D26" i="5"/>
  <c r="C26" i="5"/>
  <c r="G23" i="5"/>
  <c r="F23" i="5"/>
  <c r="E23" i="5"/>
  <c r="D23" i="5"/>
  <c r="C23" i="5"/>
  <c r="C87" i="5" l="1"/>
  <c r="G27" i="5"/>
  <c r="E48" i="5"/>
  <c r="C67" i="5"/>
  <c r="F48" i="5"/>
  <c r="G139" i="5"/>
  <c r="G140" i="5"/>
  <c r="D140" i="5"/>
  <c r="G172" i="5"/>
  <c r="F67" i="5"/>
  <c r="G87" i="5"/>
  <c r="C27" i="5"/>
  <c r="E87" i="5"/>
  <c r="D27" i="5"/>
  <c r="D106" i="5"/>
  <c r="F27" i="5"/>
  <c r="D48" i="5"/>
  <c r="G67" i="5"/>
  <c r="E105" i="5"/>
  <c r="E173" i="5"/>
  <c r="G173" i="5"/>
  <c r="E67" i="5"/>
  <c r="F87" i="5"/>
  <c r="F105" i="5"/>
  <c r="F172" i="5"/>
  <c r="C173" i="5"/>
  <c r="C172" i="5"/>
  <c r="F173" i="5"/>
  <c r="D139" i="5"/>
  <c r="C140" i="5"/>
  <c r="E106" i="5"/>
  <c r="D87" i="5"/>
  <c r="E27" i="5"/>
  <c r="G106" i="5"/>
  <c r="G105" i="5"/>
  <c r="D105" i="5"/>
  <c r="C139" i="5"/>
  <c r="C48" i="5"/>
  <c r="G48" i="5"/>
  <c r="C106" i="5"/>
  <c r="C105" i="5"/>
  <c r="F140" i="5"/>
  <c r="F139" i="5"/>
  <c r="D173" i="5"/>
  <c r="D172" i="5"/>
  <c r="D67" i="5"/>
  <c r="F106" i="5"/>
  <c r="E140" i="5"/>
  <c r="E139" i="5"/>
  <c r="E172" i="5"/>
  <c r="G198" i="5" l="1"/>
  <c r="G199" i="5"/>
  <c r="D200" i="5"/>
  <c r="F199" i="5"/>
  <c r="G200" i="5"/>
  <c r="E198" i="5"/>
  <c r="F198" i="5"/>
  <c r="C199" i="5"/>
  <c r="D198" i="5"/>
  <c r="E199" i="5"/>
  <c r="F200" i="5"/>
  <c r="E200" i="5"/>
  <c r="D199" i="5"/>
  <c r="C198" i="5"/>
  <c r="C200" i="5"/>
  <c r="D209" i="5" l="1"/>
  <c r="F205" i="5"/>
  <c r="E208" i="5"/>
  <c r="D208" i="5"/>
  <c r="G202" i="5"/>
  <c r="E209" i="5"/>
  <c r="F206" i="5"/>
  <c r="G203" i="5"/>
  <c r="D207" i="5" l="1"/>
  <c r="F204" i="5"/>
  <c r="E207" i="5"/>
  <c r="G201" i="5"/>
  <c r="K195" i="4"/>
  <c r="J188" i="4"/>
  <c r="I188" i="4"/>
  <c r="H188" i="4"/>
  <c r="G188" i="4"/>
  <c r="E188" i="4"/>
  <c r="F187" i="4"/>
  <c r="F186" i="4"/>
  <c r="F185" i="4"/>
  <c r="F183" i="4"/>
  <c r="J181" i="4"/>
  <c r="I181" i="4"/>
  <c r="H181" i="4"/>
  <c r="G181" i="4"/>
  <c r="E181" i="4"/>
  <c r="F180" i="4"/>
  <c r="F179" i="4"/>
  <c r="F178" i="4"/>
  <c r="F176" i="4"/>
  <c r="J165" i="4"/>
  <c r="I165" i="4"/>
  <c r="H165" i="4"/>
  <c r="G165" i="4"/>
  <c r="E165" i="4"/>
  <c r="F164" i="4"/>
  <c r="F163" i="4"/>
  <c r="J155" i="4"/>
  <c r="I155" i="4"/>
  <c r="H155" i="4"/>
  <c r="G155" i="4"/>
  <c r="E155" i="4"/>
  <c r="F154" i="4"/>
  <c r="F153" i="4"/>
  <c r="F152" i="4"/>
  <c r="F151" i="4"/>
  <c r="J149" i="4"/>
  <c r="I149" i="4"/>
  <c r="H149" i="4"/>
  <c r="G149" i="4"/>
  <c r="E149" i="4"/>
  <c r="F148" i="4"/>
  <c r="F147" i="4"/>
  <c r="F146" i="4"/>
  <c r="F145" i="4"/>
  <c r="J134" i="4"/>
  <c r="I134" i="4"/>
  <c r="H134" i="4"/>
  <c r="G134" i="4"/>
  <c r="E134" i="4"/>
  <c r="F133" i="4"/>
  <c r="F132" i="4"/>
  <c r="F131" i="4"/>
  <c r="J123" i="4"/>
  <c r="I123" i="4"/>
  <c r="H123" i="4"/>
  <c r="G123" i="4"/>
  <c r="E123" i="4"/>
  <c r="F122" i="4"/>
  <c r="F121" i="4"/>
  <c r="F120" i="4"/>
  <c r="F119" i="4"/>
  <c r="J117" i="4"/>
  <c r="I117" i="4"/>
  <c r="H117" i="4"/>
  <c r="G117" i="4"/>
  <c r="E117" i="4"/>
  <c r="F116" i="4"/>
  <c r="F115" i="4"/>
  <c r="F114" i="4"/>
  <c r="F113" i="4"/>
  <c r="J102" i="4"/>
  <c r="I102" i="4"/>
  <c r="H102" i="4"/>
  <c r="G102" i="4"/>
  <c r="E102" i="4"/>
  <c r="F101" i="4"/>
  <c r="F100" i="4"/>
  <c r="F99" i="4"/>
  <c r="F98" i="4"/>
  <c r="J89" i="4"/>
  <c r="I89" i="4"/>
  <c r="H89" i="4"/>
  <c r="G89" i="4"/>
  <c r="F89" i="4"/>
  <c r="E89" i="4"/>
  <c r="J86" i="4"/>
  <c r="I86" i="4"/>
  <c r="H86" i="4"/>
  <c r="G86" i="4"/>
  <c r="E86" i="4"/>
  <c r="F85" i="4"/>
  <c r="F78" i="4"/>
  <c r="F84" i="4"/>
  <c r="F83" i="4"/>
  <c r="F64" i="4"/>
  <c r="F82" i="4"/>
  <c r="F81" i="4"/>
  <c r="F80" i="4"/>
  <c r="F77" i="4"/>
  <c r="J68" i="4"/>
  <c r="I68" i="4"/>
  <c r="H68" i="4"/>
  <c r="G68" i="4"/>
  <c r="E68" i="4"/>
  <c r="F67" i="4"/>
  <c r="F68" i="4" s="1"/>
  <c r="F79" i="4"/>
  <c r="F63" i="4"/>
  <c r="F62" i="4"/>
  <c r="F61" i="4"/>
  <c r="F60" i="4"/>
  <c r="F59" i="4"/>
  <c r="F58" i="4"/>
  <c r="F57" i="4"/>
  <c r="J48" i="4"/>
  <c r="I48" i="4"/>
  <c r="H48" i="4"/>
  <c r="G48" i="4"/>
  <c r="F48" i="4"/>
  <c r="E48" i="4"/>
  <c r="J45" i="4"/>
  <c r="I45" i="4"/>
  <c r="H45" i="4"/>
  <c r="G45" i="4"/>
  <c r="E45" i="4"/>
  <c r="F44" i="4"/>
  <c r="F43" i="4"/>
  <c r="F42" i="4"/>
  <c r="F41" i="4"/>
  <c r="F40" i="4"/>
  <c r="F39" i="4"/>
  <c r="F38" i="4"/>
  <c r="F37" i="4"/>
  <c r="F36" i="4"/>
  <c r="F35" i="4"/>
  <c r="J26" i="4"/>
  <c r="I26" i="4"/>
  <c r="H26" i="4"/>
  <c r="G26" i="4"/>
  <c r="F26" i="4"/>
  <c r="J23" i="4"/>
  <c r="I23" i="4"/>
  <c r="H23" i="4"/>
  <c r="G23" i="4"/>
  <c r="E23" i="4"/>
  <c r="E27" i="4" s="1"/>
  <c r="F22" i="4"/>
  <c r="F21" i="4"/>
  <c r="F20" i="4"/>
  <c r="F19" i="4"/>
  <c r="F18" i="4"/>
  <c r="F17" i="4"/>
  <c r="F16" i="4"/>
  <c r="F15" i="4"/>
  <c r="F14" i="4"/>
  <c r="F13" i="4"/>
  <c r="G104" i="4" l="1"/>
  <c r="G105" i="4" s="1"/>
  <c r="I167" i="4"/>
  <c r="I168" i="4" s="1"/>
  <c r="F65" i="4"/>
  <c r="J167" i="4"/>
  <c r="J168" i="4" s="1"/>
  <c r="E104" i="4"/>
  <c r="E105" i="4" s="1"/>
  <c r="E106" i="4" s="1"/>
  <c r="J49" i="4"/>
  <c r="G136" i="4"/>
  <c r="G137" i="4" s="1"/>
  <c r="G138" i="4" s="1"/>
  <c r="F117" i="4"/>
  <c r="F123" i="4"/>
  <c r="I136" i="4"/>
  <c r="I137" i="4" s="1"/>
  <c r="I138" i="4" s="1"/>
  <c r="H167" i="4"/>
  <c r="H168" i="4" s="1"/>
  <c r="H169" i="4" s="1"/>
  <c r="C207" i="5"/>
  <c r="F165" i="4"/>
  <c r="E90" i="4"/>
  <c r="G49" i="4"/>
  <c r="H90" i="4"/>
  <c r="F86" i="4"/>
  <c r="F90" i="4" s="1"/>
  <c r="I27" i="4"/>
  <c r="G27" i="4"/>
  <c r="I90" i="4"/>
  <c r="F155" i="4"/>
  <c r="I104" i="4"/>
  <c r="I105" i="4" s="1"/>
  <c r="I106" i="4" s="1"/>
  <c r="H136" i="4"/>
  <c r="H137" i="4" s="1"/>
  <c r="H138" i="4" s="1"/>
  <c r="E167" i="4"/>
  <c r="E168" i="4" s="1"/>
  <c r="E169" i="4" s="1"/>
  <c r="F45" i="4"/>
  <c r="F49" i="4" s="1"/>
  <c r="H49" i="4"/>
  <c r="J90" i="4"/>
  <c r="F102" i="4"/>
  <c r="F134" i="4"/>
  <c r="J27" i="4"/>
  <c r="I49" i="4"/>
  <c r="G90" i="4"/>
  <c r="H104" i="4"/>
  <c r="H105" i="4" s="1"/>
  <c r="H106" i="4" s="1"/>
  <c r="E136" i="4"/>
  <c r="E137" i="4" s="1"/>
  <c r="J136" i="4"/>
  <c r="J137" i="4" s="1"/>
  <c r="J138" i="4" s="1"/>
  <c r="F181" i="4"/>
  <c r="F23" i="4"/>
  <c r="E49" i="4"/>
  <c r="J104" i="4"/>
  <c r="J105" i="4" s="1"/>
  <c r="J106" i="4" s="1"/>
  <c r="F149" i="4"/>
  <c r="F188" i="4"/>
  <c r="G167" i="4"/>
  <c r="G168" i="4" s="1"/>
  <c r="G169" i="4" s="1"/>
  <c r="G106" i="4"/>
  <c r="I169" i="4"/>
  <c r="J169" i="4"/>
  <c r="H27" i="4"/>
  <c r="F136" i="4" l="1"/>
  <c r="F137" i="4" s="1"/>
  <c r="F138" i="4" s="1"/>
  <c r="F104" i="4"/>
  <c r="F105" i="4" s="1"/>
  <c r="F106" i="4" s="1"/>
  <c r="F167" i="4"/>
  <c r="F168" i="4" s="1"/>
  <c r="F169" i="4" s="1"/>
  <c r="I197" i="4"/>
  <c r="E197" i="4"/>
  <c r="F27" i="4"/>
  <c r="J197" i="4"/>
  <c r="H197" i="4"/>
  <c r="E138" i="4"/>
  <c r="G197" i="4"/>
  <c r="E69" i="4"/>
  <c r="E196" i="4"/>
  <c r="H69" i="4"/>
  <c r="F69" i="4"/>
  <c r="G69" i="4"/>
  <c r="F196" i="4"/>
  <c r="J69" i="4"/>
  <c r="G196" i="4"/>
  <c r="I196" i="4"/>
  <c r="I69" i="4"/>
  <c r="J196" i="4"/>
  <c r="H196" i="4"/>
  <c r="I195" i="4" l="1"/>
  <c r="G195" i="4"/>
  <c r="F197" i="4"/>
  <c r="F195" i="4" s="1"/>
  <c r="H195" i="4"/>
  <c r="E195" i="4"/>
  <c r="E198" i="4" s="1"/>
  <c r="J195" i="4"/>
</calcChain>
</file>

<file path=xl/sharedStrings.xml><?xml version="1.0" encoding="utf-8"?>
<sst xmlns="http://schemas.openxmlformats.org/spreadsheetml/2006/main" count="9443" uniqueCount="2770">
  <si>
    <t>Opis programu studiów</t>
  </si>
  <si>
    <t>Jednostka Uczelni organizująca kształcenie na kierunku studiów:</t>
  </si>
  <si>
    <t>Wydział Inżynierii Produkcji i Energetyki</t>
  </si>
  <si>
    <t>Kierunek studiów:</t>
  </si>
  <si>
    <t>Klasyfikacja ISCED</t>
  </si>
  <si>
    <t>Kod poziomu Polskiej Ramy Kwalifikacyjnej</t>
  </si>
  <si>
    <t>P6S</t>
  </si>
  <si>
    <t>Poziom studiów</t>
  </si>
  <si>
    <t>Profil studiów</t>
  </si>
  <si>
    <t>ogólnoakademicki</t>
  </si>
  <si>
    <t>Forma lub formy studiów</t>
  </si>
  <si>
    <t>stacjonarne</t>
  </si>
  <si>
    <t>Tytuł zawodowy nadawany absolwentom</t>
  </si>
  <si>
    <t>Język wykładowy</t>
  </si>
  <si>
    <t>polski</t>
  </si>
  <si>
    <t>Dziedzina nauk i dyscyplina naukowa lub dyscyplina artystyczna*</t>
  </si>
  <si>
    <t>dyscyplina wiodąca: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</si>
  <si>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</si>
  <si>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</si>
  <si>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</si>
  <si>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</si>
  <si>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</si>
  <si>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pierwszego stopnia</t>
  </si>
  <si>
    <t>inżynier</t>
  </si>
  <si>
    <t>dyscyplina uzupełniająca:</t>
  </si>
  <si>
    <t>Opis efektów uczenia się realizowanych przez program studiów</t>
  </si>
  <si>
    <t>Kierunek studiów: transport i logistyka</t>
  </si>
  <si>
    <t xml:space="preserve">Poziom studiów: pierwszego stopnia         </t>
  </si>
  <si>
    <t xml:space="preserve">Profil studiów: ogólnoakademicki             </t>
  </si>
  <si>
    <t>Forma studiów: stacjonarne (SI)</t>
  </si>
  <si>
    <t>Kierunkowe efekty uczenia się</t>
  </si>
  <si>
    <t>Kod składnika opisu</t>
  </si>
  <si>
    <t>Opis</t>
  </si>
  <si>
    <t>Odniesienie efektu do</t>
  </si>
  <si>
    <t>PRK</t>
  </si>
  <si>
    <t>dyscypliny</t>
  </si>
  <si>
    <t>WIEDZA - zna i rozumie:</t>
  </si>
  <si>
    <t>TIL1_W01</t>
  </si>
  <si>
    <t>metody stosowane w matematyce, algebrze, geometrii oraz statystycznym opracowaniu danych</t>
  </si>
  <si>
    <t>P6U_W; P6S_WG</t>
  </si>
  <si>
    <t>TZ</t>
  </si>
  <si>
    <t>TIL1_W02</t>
  </si>
  <si>
    <t>funkcjonowanie ekosystemów oraz podstawowe zjawiska związane z procesami biologicznymi i chemicznymi</t>
  </si>
  <si>
    <t>P6U_W; P6S_WK</t>
  </si>
  <si>
    <t>TIL1_W03</t>
  </si>
  <si>
    <t>właściwości materiałów konstrukcyjnych oraz surowców pochodzenia rolniczego i nierolniczego</t>
  </si>
  <si>
    <t>TIL1_W04</t>
  </si>
  <si>
    <t>prawa fizyki niezbędne do zrozumienia procesów eksploatacji systemów technicznych</t>
  </si>
  <si>
    <t>TIL1_W05</t>
  </si>
  <si>
    <t>zjawiska i procesy związane z elektrotechniką, elektroniką, automatyką oraz robotyką</t>
  </si>
  <si>
    <t>TIL1_W06</t>
  </si>
  <si>
    <t>podstawowe zjawiska ekonomiczne i społeczne w sektorze TSL</t>
  </si>
  <si>
    <t>TZ; SZ</t>
  </si>
  <si>
    <t>TIL1_W07</t>
  </si>
  <si>
    <t>metody wykorzystywane w analizie cyklu życia obiektów i systemów technicznych</t>
  </si>
  <si>
    <t>TIL1_W08</t>
  </si>
  <si>
    <t>zagadnienia związane z budową maszyn, urządzeń i środków transportowych oraz organizacją ich pracy</t>
  </si>
  <si>
    <t>TIL1_W09</t>
  </si>
  <si>
    <t>zasady eksploatacji maszyn, urządzeń i środków transportowych oraz metody ich diagnostyki</t>
  </si>
  <si>
    <t>TIL1_W10</t>
  </si>
  <si>
    <t>zagadnienia związane z projektowaniem urządzeń technicznych, procesów i systemów z wykorzystaniem technik komputerowych</t>
  </si>
  <si>
    <t>TIL1_W11</t>
  </si>
  <si>
    <t>zagadnienia związane z funkcjonowaniem i rozwojem infrastruktury logistycznej</t>
  </si>
  <si>
    <t xml:space="preserve">P6U_W; P6S_WG  </t>
  </si>
  <si>
    <t>TIL1_W12</t>
  </si>
  <si>
    <t>uwarunkowania prawne w zakresie prowadzenia działalności gospodarczej w tym transportowo-spedycyjnej</t>
  </si>
  <si>
    <t>TIL1_W13</t>
  </si>
  <si>
    <t>uwarunkowania funkcjonowania i rozwoju przedsiębiorczości w sektorze TSL</t>
  </si>
  <si>
    <t>TIL1_W14</t>
  </si>
  <si>
    <t xml:space="preserve">metody stosowane w organizacji i zarządzaniu przedsiębiorstwem z uwzględnieniem realizowanych procesów logistycznych </t>
  </si>
  <si>
    <t>TIL1_W15</t>
  </si>
  <si>
    <t>normy i przepisy z zakresu ergonomii oraz bezpieczeństwa pracy w sektorze TSL</t>
  </si>
  <si>
    <t>P6U_W;  P6S_WK</t>
  </si>
  <si>
    <t>TIL1_W16</t>
  </si>
  <si>
    <t>zagadnienia związane z logistyką transportową oraz normalizacją i zarządzaniem jakością w sektorze TSL</t>
  </si>
  <si>
    <t>TIL1_W17</t>
  </si>
  <si>
    <t>zasady konstrukcji i eksploatacji obiektów magazynowych oraz systemy zarządzania gospodarką magazynową</t>
  </si>
  <si>
    <t xml:space="preserve">P6U_W;P6S_WG  </t>
  </si>
  <si>
    <t>TIL1_W18</t>
  </si>
  <si>
    <t>przepisy z zakresu ochrony dóbr niematerialnych, w tym prawa autorskiego i ochrony patentowej</t>
  </si>
  <si>
    <t>UMIEJĘTNOŚCI – potrafi:</t>
  </si>
  <si>
    <t>TIL1_U01</t>
  </si>
  <si>
    <t>przeprowadzać obserwacje i pomiary oraz analizować i interpretować ich wyniki</t>
  </si>
  <si>
    <t>P6U_U; P6S_UW</t>
  </si>
  <si>
    <t>TIL1_U02</t>
  </si>
  <si>
    <t>pozyskiwać informacje z różnych źródeł wykorzystując technologie informatyczne oraz wyciągać wnioski</t>
  </si>
  <si>
    <t>TIL1_U03</t>
  </si>
  <si>
    <t>projektować oraz modyfikować urządzenia techniczne i procesy transportowo-logistyczne</t>
  </si>
  <si>
    <t>TIL1_U04</t>
  </si>
  <si>
    <t>dokonać krytycznej analizy sposobu funkcjonowania rozwiązań technicznych w transporcie i logistyce</t>
  </si>
  <si>
    <t>TIL1_U05</t>
  </si>
  <si>
    <t>wykorzystać metody matematyczne i statystyczne oraz techniki informatyczne do realizacji projektów inżynierskich i symulacji w zakresie transportu i logistyki</t>
  </si>
  <si>
    <t>TIL1_U06</t>
  </si>
  <si>
    <t>wykonać pracę badawczą lub projektową pod kierunkiem opiekuna naukowego, w obszarze transportu i logistyki</t>
  </si>
  <si>
    <t>TIL1_U07</t>
  </si>
  <si>
    <t>identyfikować zjawiska wpływające na przebieg procesów logistycznych, w tym również związanych z produkcją i usługami</t>
  </si>
  <si>
    <t>TIL1_U08</t>
  </si>
  <si>
    <t>wykorzystać typowe dla obszaru kierunku studiów rozwiązania techniczne i technologiczne przy projektowaniu systemów logistycznych</t>
  </si>
  <si>
    <t>TIL1_U09</t>
  </si>
  <si>
    <t>planować i optymalizować procesy w sektorze TSL</t>
  </si>
  <si>
    <t>TIL1_U10</t>
  </si>
  <si>
    <t>dokonać oceny technicznej i ekonomicznej w zakresie działalności przedsiębiorstw w sektorze TSL</t>
  </si>
  <si>
    <t>TIL1_U11</t>
  </si>
  <si>
    <t>interpretować i oceniać parametry techniczno-eksploatacyjne środków transportowych i urządzeń magazynowych</t>
  </si>
  <si>
    <t>TIL1_U12</t>
  </si>
  <si>
    <t>stosować zasady ergonomicznej i bezpiecznej eksploatacji maszyn, urządzeń oraz  środków transportowych w sektorze TSL</t>
  </si>
  <si>
    <t>TIL1_U13</t>
  </si>
  <si>
    <t>przygotować pracę pisemną w obszarze kierunku studiów na podstawie samodzielnie wykonanych badań, projektów, analiz i wykorzystaniem innych źródeł</t>
  </si>
  <si>
    <t>P6U_U; P6S_UO;  P6S_UU</t>
  </si>
  <si>
    <t>TIL1_U14</t>
  </si>
  <si>
    <t>przygotować wystąpienie ustne dotyczące zagadnień w obszarze kierunków studiów</t>
  </si>
  <si>
    <t>P6U_U; P6S_UK;  P6S_UU</t>
  </si>
  <si>
    <t>TIL1_U15</t>
  </si>
  <si>
    <t>posługiwać się językiem obcym na poziomie B2 Europejskiego Systemu Opisu Kształcenia Językowego z użyciem specjalistycznej terminologii</t>
  </si>
  <si>
    <t>TIL1_U16</t>
  </si>
  <si>
    <t>zastosować elementy elektrotechniki i elektroniki, automatyki oraz robotyki do projektowania i eksploatacji systemów transportowych i logistycznych</t>
  </si>
  <si>
    <t>TIL1_U17</t>
  </si>
  <si>
    <t>ocenić i krytycznie przeanalizować procesy realizowane w transporcie i logistyce oraz zaproponować zmiany techniczne i organizacyjne</t>
  </si>
  <si>
    <t>TIL1_U18</t>
  </si>
  <si>
    <t>wykorzystywać systemy informatyczne do wspomagania procesów logistycznych</t>
  </si>
  <si>
    <t>KOMPETENCJE SPOŁECZNE – jest gotów do:</t>
  </si>
  <si>
    <t>TIL1_K01</t>
  </si>
  <si>
    <t>uznawania znaczenia wiedzy oraz jej krytycznej analizy i oceny w rozstrzyganiu problemów poznawczych i praktycznych w sektorze TSL</t>
  </si>
  <si>
    <t>P6U_K; P6S_KK</t>
  </si>
  <si>
    <t>TIL1_K02</t>
  </si>
  <si>
    <t>kultywowania i upowszechniania wzorów właściwego postępowania w środowisku pracy i poza nim</t>
  </si>
  <si>
    <t>P6U_K; P6S_KO</t>
  </si>
  <si>
    <t>TIL1_K03</t>
  </si>
  <si>
    <t xml:space="preserve">kreatywnego myślenia i samodzielnego podejmowania decyzji w zakresie transportu i logistyki oraz działania w sposób przedsiębiorczy </t>
  </si>
  <si>
    <t>TIL1_K04</t>
  </si>
  <si>
    <t>odpowiedzialnego pełnienia ról zawodowych, z uwzględnieniem zmieniających się potrzeb społecznych w sektorze TSL</t>
  </si>
  <si>
    <t>P6U_K; P6S_KR</t>
  </si>
  <si>
    <t>TIL1_K05</t>
  </si>
  <si>
    <t>przestrzegania i rozwijania zasad etyki zawodowej oraz przyjmowania odpowiedzialności za skutki działań zawodowych</t>
  </si>
  <si>
    <t>TZ - dziedzina nauk inżynieryjno-technicznych, dyscyplina inżynieria mechaniczna</t>
  </si>
  <si>
    <t>SZ - dziedzina nauk społecznych, dyscyplina nauki o zarządzaniu i jakości</t>
  </si>
  <si>
    <t>Plan studiów</t>
  </si>
  <si>
    <t xml:space="preserve">Forma studiów: stacjonarne (SI)    </t>
  </si>
  <si>
    <t>Rok 1</t>
  </si>
  <si>
    <t>Semestr 1</t>
  </si>
  <si>
    <t>Lp.</t>
  </si>
  <si>
    <t>Nazwa przedmiotu</t>
  </si>
  <si>
    <t>Status</t>
  </si>
  <si>
    <t>Wymiar ECTS</t>
  </si>
  <si>
    <t>Łączny wymiar godzin zajęć</t>
  </si>
  <si>
    <t>w tym:</t>
  </si>
  <si>
    <t>Forma zaliczenia końcowego</t>
  </si>
  <si>
    <t>ćwiczenia</t>
  </si>
  <si>
    <t>wykłady</t>
  </si>
  <si>
    <t>seminaria</t>
  </si>
  <si>
    <t>audytoryjne</t>
  </si>
  <si>
    <t>specja-listyczne</t>
  </si>
  <si>
    <t>Obowiązkowe</t>
  </si>
  <si>
    <t xml:space="preserve">Wychowanie fizyczne </t>
  </si>
  <si>
    <t>O</t>
  </si>
  <si>
    <t>–</t>
  </si>
  <si>
    <t>Zal.  </t>
  </si>
  <si>
    <t xml:space="preserve">Matematyka </t>
  </si>
  <si>
    <t>A</t>
  </si>
  <si>
    <t>Z</t>
  </si>
  <si>
    <t>Fizyka</t>
  </si>
  <si>
    <t>E</t>
  </si>
  <si>
    <t>Technologie informacyjne</t>
  </si>
  <si>
    <t>Inżynieria materiałowa</t>
  </si>
  <si>
    <t>B</t>
  </si>
  <si>
    <t>Ekologistyka</t>
  </si>
  <si>
    <t>Ekonomia</t>
  </si>
  <si>
    <t>S</t>
  </si>
  <si>
    <t>Logistyka transportowa</t>
  </si>
  <si>
    <t>Propedeutyka logistyki</t>
  </si>
  <si>
    <t>Grafika inżynierska</t>
  </si>
  <si>
    <t>Łącznie obowiązkowe</t>
  </si>
  <si>
    <t>…</t>
  </si>
  <si>
    <t>Fakultatywne</t>
  </si>
  <si>
    <r>
      <t>Łącznie fakultatywne</t>
    </r>
    <r>
      <rPr>
        <b/>
        <vertAlign val="superscript"/>
        <sz val="10"/>
        <rFont val="Arial Narrow"/>
        <family val="2"/>
        <charset val="238"/>
      </rPr>
      <t>**</t>
    </r>
  </si>
  <si>
    <t>C</t>
  </si>
  <si>
    <t>RAZEM W SEMESTRZE (A+B)</t>
  </si>
  <si>
    <t>Semestr 2</t>
  </si>
  <si>
    <t>Język obcy</t>
  </si>
  <si>
    <t>Matematyka i statystyka opisowa</t>
  </si>
  <si>
    <t>Chemia</t>
  </si>
  <si>
    <t>Technika cieplna</t>
  </si>
  <si>
    <t>Podstawy działalności gospodarczej i przedsiębiorczości</t>
  </si>
  <si>
    <t>Finanse i rachunkowość</t>
  </si>
  <si>
    <t>Mechanika techniczna i wytrzymałość materiałów</t>
  </si>
  <si>
    <t>Inżynieria ruchu</t>
  </si>
  <si>
    <t>Prawo i ubezpieczenia w transporcie</t>
  </si>
  <si>
    <t>Rok 2</t>
  </si>
  <si>
    <t>Semestr 3</t>
  </si>
  <si>
    <t>Zal.</t>
  </si>
  <si>
    <t>Elektrotechnika</t>
  </si>
  <si>
    <t>Automatyka</t>
  </si>
  <si>
    <t>Logistyka w przedsiębiorswie</t>
  </si>
  <si>
    <t>Towaroznawstwo</t>
  </si>
  <si>
    <t>Pojazdy i środki transportu</t>
  </si>
  <si>
    <t>Logistyka miejska</t>
  </si>
  <si>
    <t>Kontrola metrologiczna</t>
  </si>
  <si>
    <t>Historia, kultura, sztuka i tradycja regionu</t>
  </si>
  <si>
    <t>Semestr 4</t>
  </si>
  <si>
    <t>Robotyzacja</t>
  </si>
  <si>
    <t>Rachunek kosztów dla inżynierów</t>
  </si>
  <si>
    <t>Infrastruktura logistyczna</t>
  </si>
  <si>
    <t>Elektronika i pomiary wielkości fizycznych</t>
  </si>
  <si>
    <t>Eksploatacja i niezawodność systemów transportowych</t>
  </si>
  <si>
    <t>Mechatronika systemów transportu</t>
  </si>
  <si>
    <t>Projektowanie inżynierskie</t>
  </si>
  <si>
    <t>Ekonomika przedsiębiorstw transportowych</t>
  </si>
  <si>
    <t>Rok 3</t>
  </si>
  <si>
    <t>Semestr 5</t>
  </si>
  <si>
    <t>Bezpieczeństwo pracy i ergonomia</t>
  </si>
  <si>
    <t>Zarządzanie produkcją i usługami</t>
  </si>
  <si>
    <t>Programy użytkowe w lgistyce</t>
  </si>
  <si>
    <t>Specjalność do wyboru - Transport specjalistyczny i spedycja (TSS) lub Systemy informatyczne w logistyce (SIL)</t>
  </si>
  <si>
    <t>F</t>
  </si>
  <si>
    <t>Z/E</t>
  </si>
  <si>
    <t>Transport specjalistyczny i spedycja (TSS)</t>
  </si>
  <si>
    <t>Transport specjalistyczny</t>
  </si>
  <si>
    <t>Ocena i wycena środków transportowych</t>
  </si>
  <si>
    <t>Spedycja w gospodarce żywnościowej</t>
  </si>
  <si>
    <t>Transport drogowy osób i rzeczy</t>
  </si>
  <si>
    <t>Łącznie fakultatywne</t>
  </si>
  <si>
    <t>Systemy informatyczne w logistyce (SIL)</t>
  </si>
  <si>
    <t>Informatyka i systemy baz danych</t>
  </si>
  <si>
    <t>Sieci komputerowe i przemysłowe</t>
  </si>
  <si>
    <t>Systemy informatyczne w pojazdach</t>
  </si>
  <si>
    <t>Bezpieczeństwo systemów informatycznych</t>
  </si>
  <si>
    <t>Semestr 6</t>
  </si>
  <si>
    <t>Inżynieria i projektowanie systemów</t>
  </si>
  <si>
    <t>Gospodarka magazynowa</t>
  </si>
  <si>
    <t>Proseminarium</t>
  </si>
  <si>
    <t>Spedycja ładunków specjalnych</t>
  </si>
  <si>
    <t>Systemy transportu bliskiego i magazynowania</t>
  </si>
  <si>
    <t>Systemy informacji przestrzennej w transporcie</t>
  </si>
  <si>
    <t>Praktyka zawodowa (160 godz. = 4 tyg.)</t>
  </si>
  <si>
    <t>P</t>
  </si>
  <si>
    <t>Optymalizacja decyzji logistycznych</t>
  </si>
  <si>
    <t>Inteligentne systemy magazynowe</t>
  </si>
  <si>
    <t>Komputerowe symulacje procesów logistycznych</t>
  </si>
  <si>
    <t>Rok 4</t>
  </si>
  <si>
    <t>Semestr 7</t>
  </si>
  <si>
    <t>Normalizacja i zarządzanie jakością w logistyce</t>
  </si>
  <si>
    <t>Egzamin dyplomowy</t>
  </si>
  <si>
    <t>Seminarium dyplomowe - inżynierskie</t>
  </si>
  <si>
    <t>Praca inżynierska</t>
  </si>
  <si>
    <t>Komputerowe wspomaganie procesów logistycznych</t>
  </si>
  <si>
    <t>Transport intermodalny</t>
  </si>
  <si>
    <t>Hybrydowe systemy transportowe</t>
  </si>
  <si>
    <t>Algorytmy sztucznej inteligencji</t>
  </si>
  <si>
    <t>Sterowanie liniami technologicznymi</t>
  </si>
  <si>
    <t>Systemy telematyczne w logistyce</t>
  </si>
  <si>
    <t>Razem dla cyklu kształcenia</t>
  </si>
  <si>
    <t>Wyszczególnienie</t>
  </si>
  <si>
    <t>Łączna liczba egzaminów</t>
  </si>
  <si>
    <t>w tym :</t>
  </si>
  <si>
    <t>obowiązkowe</t>
  </si>
  <si>
    <t>fakultatywne</t>
  </si>
  <si>
    <t>Udział zajęć fakultatywnych [%]</t>
  </si>
  <si>
    <t>przedmioty obowiązkowe podstawowe</t>
  </si>
  <si>
    <t>przedmioty obowiązkowe kierunkowe</t>
  </si>
  <si>
    <t>przedmioty humanistyczne i społeczne - obowiązkowe lub do wyboru</t>
  </si>
  <si>
    <t>obowiązkowe praktyki</t>
  </si>
  <si>
    <t>przedmioty uzupełniające do wyboru - fakultatywne</t>
  </si>
  <si>
    <r>
      <t>specja-listyczne</t>
    </r>
    <r>
      <rPr>
        <vertAlign val="superscript"/>
        <sz val="10"/>
        <rFont val="Arial Narrow"/>
        <family val="2"/>
        <charset val="238"/>
      </rPr>
      <t>*</t>
    </r>
  </si>
  <si>
    <t>Bilans ECTS</t>
  </si>
  <si>
    <t>Profil kształcenia: ogólnoakademicki</t>
  </si>
  <si>
    <t>Kod formy studiów i poziomu studiów: stacjonarne (SI)</t>
  </si>
  <si>
    <t>Zajęcia związane z prowadzoną w Uczelni działalnością naukową</t>
  </si>
  <si>
    <t>w dyscyplinie</t>
  </si>
  <si>
    <t>z bezpo-średnim udziałem</t>
  </si>
  <si>
    <t>SZ</t>
  </si>
  <si>
    <r>
      <t>Łącznie fakultatywne</t>
    </r>
    <r>
      <rPr>
        <b/>
        <vertAlign val="superscript"/>
        <sz val="10"/>
        <rFont val="Arial Narrow"/>
        <family val="2"/>
        <charset val="238"/>
      </rPr>
      <t>***</t>
    </r>
  </si>
  <si>
    <t>1a</t>
  </si>
  <si>
    <t>Specjalność do wyboru -  transport specjalistyczny i spedycja (TSS)</t>
  </si>
  <si>
    <t>1b</t>
  </si>
  <si>
    <t>Specjalność do wyboru - systemy informatyczne w logistyce (SIL)</t>
  </si>
  <si>
    <r>
      <t>Łącznie fakultatywne -  transport specjalistyczny i spedycja (TSS)</t>
    </r>
    <r>
      <rPr>
        <b/>
        <vertAlign val="superscript"/>
        <sz val="10"/>
        <rFont val="Arial Narrow"/>
        <family val="2"/>
        <charset val="238"/>
      </rPr>
      <t>***</t>
    </r>
  </si>
  <si>
    <r>
      <t>Łącznie fakultatywne - systemy informatyczne w logistyce (SIL)</t>
    </r>
    <r>
      <rPr>
        <b/>
        <vertAlign val="superscript"/>
        <sz val="10"/>
        <rFont val="Arial Narrow"/>
        <family val="2"/>
        <charset val="238"/>
      </rPr>
      <t>***</t>
    </r>
  </si>
  <si>
    <t>RAZEM W SEMESTRZE (A+B) -   transport specjalistyczny i spedycja (TSS)</t>
  </si>
  <si>
    <t>RAZEM W SEMESTRZE (A+B) - systemy informatyczne w logistyce (SIL)</t>
  </si>
  <si>
    <t xml:space="preserve"> Transport specjalistyczny i spedycja (TSS)</t>
  </si>
  <si>
    <t>Razem dla programu studiów</t>
  </si>
  <si>
    <t>TiL -  transport specjalistyczny i spedycja (TSS)</t>
  </si>
  <si>
    <t>TiL - systemy informatyczne w logistyce (SIL)</t>
  </si>
  <si>
    <t>Udział zajęć* związane z prowadzona w Uczelni działalnością naukową [%]</t>
  </si>
  <si>
    <t>Udział zajęć realizowanych z bezpośrednim udziałem prowadzącego [%]</t>
  </si>
  <si>
    <t>D</t>
  </si>
  <si>
    <t>Struktura ECTS wg dyscyplin  [%]</t>
  </si>
  <si>
    <r>
      <t xml:space="preserve">Przedmioty z dziedzin nauki H lub S </t>
    </r>
    <r>
      <rPr>
        <b/>
        <vertAlign val="superscript"/>
        <sz val="10"/>
        <rFont val="Arial Narrow"/>
        <family val="2"/>
        <charset val="238"/>
      </rPr>
      <t>***</t>
    </r>
  </si>
  <si>
    <t>1.</t>
  </si>
  <si>
    <t>2.</t>
  </si>
  <si>
    <t>3.</t>
  </si>
  <si>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</si>
  <si>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</si>
  <si>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</si>
  <si>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</si>
  <si>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</si>
  <si>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</si>
  <si>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Uzupełniające elementy programu studiów</t>
  </si>
  <si>
    <t xml:space="preserve">Forma studiów: stacjonarne (SI)      </t>
  </si>
  <si>
    <t>Warunki realizacji zajęć z wychowania fizycznego</t>
  </si>
  <si>
    <t>Forma zajęć</t>
  </si>
  <si>
    <t>Warunki realizacji i zasady zaliczenia zajęć</t>
  </si>
  <si>
    <t>Ćwiczenia ogólnorozwojowe – fitness, taniec</t>
  </si>
  <si>
    <t>Gry zespołowe</t>
  </si>
  <si>
    <t>Zajęcia na siłowni</t>
  </si>
  <si>
    <t>Turystyka rowerowa</t>
  </si>
  <si>
    <t>Zajęcia prowadzone na szlakach rowerowych Krakowa i okolic, realizujące walory poznawcze i kształtujące podstawowe umiejętności związane z turystyką rowerową.
Warunkiem zaliczenia jest systematyczny i aktywny udział  w zajęciach</t>
  </si>
  <si>
    <t>Narciarstwo alpejskie</t>
  </si>
  <si>
    <t>Zajęcia prowadzone na stokach narciarskich, realizujące zagadnienia związane z nauką i doskonaleniem umiejętności narciarstwa zjazdowego.
Warunkiem zaliczenia jest systematyczny i aktywny udział w zajęciach</t>
  </si>
  <si>
    <t>Turystyka kajakowa</t>
  </si>
  <si>
    <t>Zajęcia prowadzone na szlakach  kajakowych na terenie  Polski, realizujące walory poznawcze i kształtujące podstawowe umiejętności związane z turystyką kajakową.
Warunkiem zaliczenia jest aktywny udział w obozie kajakowym</t>
  </si>
  <si>
    <t>Nordic walking</t>
  </si>
  <si>
    <t>Zajęcia prowadzone na pieszych szlakach Krakowa i okolic, kształtujące wytrzymałość ogólną i umiejętności techniki nordic walking
Warunkiem zaliczenia jest systematyczny i aktywny udział w zajęciach</t>
  </si>
  <si>
    <t>Jazda konna</t>
  </si>
  <si>
    <t>Zajęcia prowadzone w stadninie koni, mające na celu zapoznanie się z jeździectwem naturalnym i klasycznym. Etyczne aspekty użytkowania konia. 
Warunkiem zaliczenia jest systematyczny i aktywny udział w zajęciach</t>
  </si>
  <si>
    <t>W trakcie cyklu kształcenia student realizuje 30 h po semestrze 1. + 30 h po semestrze 2. (zaliczenie bez oceny)</t>
  </si>
  <si>
    <t>Warunki realizacji zajęć specjalistycznych:</t>
  </si>
  <si>
    <r>
      <t>Rodzaj, wymiar, zasady i forma odbywania praktyk</t>
    </r>
    <r>
      <rPr>
        <vertAlign val="superscript"/>
        <sz val="10"/>
        <color rgb="FF000000"/>
        <rFont val="Arial Narrow"/>
        <family val="2"/>
        <charset val="238"/>
      </rPr>
      <t>*</t>
    </r>
  </si>
  <si>
    <t>Zakres i forma egzaminu dyplomowego</t>
  </si>
  <si>
    <r>
      <t>Zakres i forma pracy dyplomowej</t>
    </r>
    <r>
      <rPr>
        <vertAlign val="superscript"/>
        <sz val="10"/>
        <color rgb="FF000000"/>
        <rFont val="Arial Narrow"/>
        <family val="2"/>
        <charset val="238"/>
      </rPr>
      <t>*</t>
    </r>
  </si>
  <si>
    <t>Sylabus przedmiotu</t>
  </si>
  <si>
    <t>Przedmiot:</t>
  </si>
  <si>
    <t>Matematyka</t>
  </si>
  <si>
    <t>przedmiot obowiązkowy podstawowy</t>
  </si>
  <si>
    <t>zaliczenie na ocenę</t>
  </si>
  <si>
    <t>Wymagania wstępne</t>
  </si>
  <si>
    <t>brak</t>
  </si>
  <si>
    <t>Kod formy studiów oraz poziomu studiów</t>
  </si>
  <si>
    <t>SI</t>
  </si>
  <si>
    <t>Semestr studiów</t>
  </si>
  <si>
    <t>1</t>
  </si>
  <si>
    <t>Prowadzący przedmiot:</t>
  </si>
  <si>
    <t>Nazwa jednostki właściwej dla koordynatora</t>
  </si>
  <si>
    <t>Wydział Inżynierii Produkcji i Energetyki                                                                                                                      Katedra Inżynierii Produkcji, Logistyki i Informatyki Stosowanej</t>
  </si>
  <si>
    <t>Przedmiotowe efekty uczenia się:</t>
  </si>
  <si>
    <t>Odniesienie do (kod)</t>
  </si>
  <si>
    <t>efektu kierunkowego</t>
  </si>
  <si>
    <t>MAT_W1</t>
  </si>
  <si>
    <t>pojęcia dotyczące logiki matematycznej, zbiorów oraz funkcji regularnych</t>
  </si>
  <si>
    <t>MAT_W2</t>
  </si>
  <si>
    <t>podstawy rachunku wektorowego, podstawowe definicje i twierdzenia analizy matematycznej dotyczące własności funkcji oraz sposobów ich określania</t>
  </si>
  <si>
    <t>UMIEJĘTNOŚCI - potrafi:</t>
  </si>
  <si>
    <t>MAT_U1</t>
  </si>
  <si>
    <t>rozwiązywać równania i nierówności wymierne, znajdywać granice ciągów i funkcji, pochodne funkcji jednej zmiennej oraz wykonywać działania na wektorach</t>
  </si>
  <si>
    <t>MAT_U2</t>
  </si>
  <si>
    <t>klasyfikować funkcje, przeprowadzić analizę przebiegu zmienności funkcji oraz szkicować jej wykres</t>
  </si>
  <si>
    <t>MAT_U3</t>
  </si>
  <si>
    <t>stosować analizę matematyczną do badania ciągłości funkcji, szukania stycznych oraz asymptot funkcji jednej zmiennej</t>
  </si>
  <si>
    <t>KOMPETENCJE SPOŁECZNE - jest gotów do:</t>
  </si>
  <si>
    <t>MAT_K1</t>
  </si>
  <si>
    <t>ciągłego zdobywania wiedzy w celu doskonalenia poznania metod analizy matematycznej umożliwiających rozwiązywanie problemów praktycznych</t>
  </si>
  <si>
    <t>Treści nauczania:</t>
  </si>
  <si>
    <t>Wykłady</t>
  </si>
  <si>
    <t>godz.</t>
  </si>
  <si>
    <t>Tematyka zajęć</t>
  </si>
  <si>
    <t xml:space="preserve">Podstawy rachunku wektorowego na płaszczyźnie i w przestrzeni. Dodawanie, odejmowanie i mnożenie przez skalar wektorów, obliczanie iloczynu skalarnego, wektorowego i mieszanego wektorów. </t>
  </si>
  <si>
    <t>Ciągi nieskończone. Granice ciągów i ich własności, liczba Eulera, logarytm naturalny. Twierdzenie o trzech ciągach.</t>
  </si>
  <si>
    <t>Granica funkcji w punkcie i w nieskończoności, granice niewłaściwe. Własności granic: granica sumy, iloczynu, iloczynu funkcji przez liczbę, granica funkcji złożonej. Symbole nieoznaczone. Twierdzenie o trzech funkcjach. Granice jednostronne, ciągłość funkcji</t>
  </si>
  <si>
    <t>Definicja pochodnej funkcji w punkcie. Funkcja różniczkowalna w punkcie i w przedziale. Pochodna sumy, iloczynu funkcji przez stałą, różnicy, iloczynu i ilorazu funkcji. Pochodne funkcji elementarnych. Pochodna funkcji złożonej. Geometryczna interpretacja pochodnej.</t>
  </si>
  <si>
    <t>Zastosowanie pochodnych. Związek między pochodną a monotonicznością funkcji. Ekstrema lokalne, wklęsłość, wypukłość wykresu funkcji, punkty przegięcia. Asymptoty poziome, pionowe i ukośne.</t>
  </si>
  <si>
    <t>Badanie przebiegu zmienności funkcji, zastosowania pochodnych do zadań z treścią. Zastosowanie pochodnych do przybliżonego rozwiązywania równań. Zastosowanie rachunku pochodnych do rozwiązywania problemów optymalizacyjnych.</t>
  </si>
  <si>
    <t>Realizowane efekty uczenia się</t>
  </si>
  <si>
    <t>MAT_W1; MAT_W2; MAT_K1</t>
  </si>
  <si>
    <t>Sposoby weryfikacji oraz zasady i kryteria oceny</t>
  </si>
  <si>
    <t>Ćwiczenia audytoryjne</t>
  </si>
  <si>
    <t>Równania i nierówności wielomianowe i wymierne. Dzielenie wielomianów, schemat Hornera</t>
  </si>
  <si>
    <t>Pojęcie funkcji. Dziedzina, przeciwdziedzina, funkcja odwrotna, złożenie funkcji. Własności funkcji</t>
  </si>
  <si>
    <t>Rachunek wektorowy. Podstawowe działania na wektorach, iloczyn skalarny, wektorowy i mieszany, długość wektora</t>
  </si>
  <si>
    <t>Granice ciągów, liczba e, zastosowanie twierdzenia o trzech ciągach</t>
  </si>
  <si>
    <t>Granica funkcji w punkcie i w nieskończoności, granice niewłaściwe, własności granic. Granice jednostronne, ciągłość funkcji</t>
  </si>
  <si>
    <t>Pochodna funkcji, własności pochodnej</t>
  </si>
  <si>
    <t>Pochodna funkcji w punkcie, zastosowanie pochodnych, interpretacja geometryczna</t>
  </si>
  <si>
    <t>Monotoniczność i ekstrema lokalne funkcji</t>
  </si>
  <si>
    <t>Zastosowanie pochodnych w zadaniach optymalizacyjnych</t>
  </si>
  <si>
    <t>Asymptoty funkcji, wypukłość i wklęsłość funkcji</t>
  </si>
  <si>
    <t>Badanie przebiegu zmienności funkcji z wykorzystaniem rachunku różniczkowego</t>
  </si>
  <si>
    <t>MAT_U1; MAT_U2; MAT_U3; MAT_K1</t>
  </si>
  <si>
    <t>Zaliczenie pisemne (dwa sprawdziany weryfikujące pierwszą i drugą połowę materiału, zadania domowe na ocenę).                                                                                                          Udział w ocenie końcowej – 70%</t>
  </si>
  <si>
    <t>Literatura:</t>
  </si>
  <si>
    <t>Podstawowa</t>
  </si>
  <si>
    <t>Ptak M., Kopcińska J. 2015, Matematyka dla studentów kierunków technicznych i przyrodniczych, Wyd. Akapit</t>
  </si>
  <si>
    <t>Krysicki W., Włodarski L. 2019, Analiza matematyczna w zadaniach. Wyd. PWN</t>
  </si>
  <si>
    <t>Uzupełniająca</t>
  </si>
  <si>
    <t>Gewert M, Skoczylas Z. 2012, Analiza matematyczna 1 : definicje, twierdzenia, wzory, wyd. Oficyna Wydawnicza GiS</t>
  </si>
  <si>
    <t>Struktura efektów uczenia się:</t>
  </si>
  <si>
    <t>Dziedzina - nauki inżynieryjno-techniczne, dyscyplina - inżynieria mechaniczna (TZ)</t>
  </si>
  <si>
    <t>Dziedzina - nauki społeczne, dyscyplina - nauki o zarządzaniu i jakości (SZ)</t>
  </si>
  <si>
    <t>Struktura aktywności studenta:</t>
  </si>
  <si>
    <t>zajęcia realizowane z bezpośrednim udziałem prowadzącego</t>
  </si>
  <si>
    <t>ćwiczenia i seminaria</t>
  </si>
  <si>
    <t>konsultacje</t>
  </si>
  <si>
    <t>udział w badaniach</t>
  </si>
  <si>
    <t>obowiązkowe praktyki i staże</t>
  </si>
  <si>
    <t>udział w egzaminie i zaliczeniach</t>
  </si>
  <si>
    <t>zajęcia realizowane z wykorzystaniem metod i technik kształcenia na odległość </t>
  </si>
  <si>
    <t>praca własna</t>
  </si>
  <si>
    <t>Sylabus obowiązujący od roku akad. 2023/2024</t>
  </si>
  <si>
    <t>kod dyscypliny: TZ - inżynieria mechaniczna, SZ - nauki o zarządzaniu i jakości</t>
  </si>
  <si>
    <t>SL - stacjonarne, licencjackie; SI - stacjonarne, inżynierskie; SM - stacjonarne magisterskie; NI - niestacjonarne, inżynierskie; NM - niestacjonarne magisterskie</t>
  </si>
  <si>
    <t>egzamin</t>
  </si>
  <si>
    <t>Wydział Rolniczo - Ekonomiczny                                                                                                               Katedra Gleboznawstwa i Agrofizyki</t>
  </si>
  <si>
    <t>FIZ_W1</t>
  </si>
  <si>
    <t>podstawowe zjawiska fizyczne związane z procesami biologicznymi i chemicznymi</t>
  </si>
  <si>
    <t>FIZ_W2</t>
  </si>
  <si>
    <t>FIZ_U1</t>
  </si>
  <si>
    <t>przeprowadzać obserwacje i pomiary fizyczne; analizować oraz interpretować ich wyniki wraz z niepewnościami</t>
  </si>
  <si>
    <t>FIZ_K1</t>
  </si>
  <si>
    <t xml:space="preserve">Wielkości i wzorce fizyczne. Pomiar fizyczny i jego dokładność. Podstawowe oddziaływania w przyrodzie: grawitacyjne, elektromagnetyczne, słabe, silne. Wektory wraz z rachunkiem i skalary. Opis ruchu jednostajnego i jednostajnie przyspieszonego wraz z wprowadzeniem </t>
  </si>
  <si>
    <t xml:space="preserve">Zasady dynamiki Newtona wraz z metodyką rozwiązywania zadań i problemów. Przykłady sił występujących w przyrodzie np.: grawitacji, dośrodkowa, ciężar, tarcie (w tym lepkość), wyporu. Siły i prawa dynamiki w ruchu obrotowym. </t>
  </si>
  <si>
    <t>Energia kinetyczna i potencjalna. Praca. Zasada zachowania energii w przyrodzie. Związek: energia - praca. Drgania. Siły sprężystości. Ruch harmoniczny: nietłumiony, tłumiony, wymuszony, rezonans. Energia w ruchu harmonicznym</t>
  </si>
  <si>
    <t>Fale mechaniczne i elektromagnetyczne. Rodzaje fal w ośrodkach sprężystych. Widmo fal elektromagnetycznych - Tęcza Maxwella. Zjawiska związane z rozchodzeniem się fal: zasada Huygensa, zasada super pozycji fal, interferencja fal, zjawisko Dopplera, fala stojąca, fala uderzeniowa</t>
  </si>
  <si>
    <t>Podstawowe pojęcia termodynamiki. Ciepło i temperatura. Zasady termodynamiki: 0-wa, I-sza, II-ga. Pochłanianie ciepła oraz bilans cieplny (przykładowe rachunki). Rozszerzalność cieplna i zastosowania. Procesy cieplne: przemiana adiabatyczna, izotermiczna, izochoryczna, izobaryczna proces cykliczny, rozprężenie swobodne. Mechanizmy przekazywania ciepła: przewodnictwo, konwekcja, promieniowanie.</t>
  </si>
  <si>
    <t>Elektryczność: przewodniki i izolatory. Ładunek elektryczny: dipol indukowany, elektryzowanie ciał, kwantowa natura. Prawo Coulomba. Prawo Gaussa.  Pole elektryczne: opis, natężenie i potencjał pola elektrycznego. Pojemność elektryczna oraz kondensator płaski. Prąd elektryczny: Prawo Ohma, I-sze i II-gie Prawo Kirchhoffa, przykłady SEM, proste układy elektryczne - konstrukcja i opis.</t>
  </si>
  <si>
    <t>Magnetyzm: doświadczenie Oersteda, magnetyzm ziemski. Pole magnetyczne: opis, indukcja magnetyczna, siła Lorentza. Prawo Biota-Savarta. Prawo Ampera. Prawo Faradaya. Reguła Lenza. Cewki - indukcyjność, samoindukcja. Materiały magnetyczne: diamagnetyki, paramagnetyki, ferromagnetyki.</t>
  </si>
  <si>
    <t>FIZ_W1; FIZ_W2; FIZ_K1</t>
  </si>
  <si>
    <t xml:space="preserve">Egzamin pisemny w formie pytań i zadań otwartych.                                                                                              Udział w ocenie końcowej - 50%                                                                                                      </t>
  </si>
  <si>
    <t>Ćwiczenia laboratoryjne</t>
  </si>
  <si>
    <t>Wybór 6-ciu ćwiczeń laboratoryjnych z następujących zestawów:</t>
  </si>
  <si>
    <t xml:space="preserve">Wyznaczanie gęstości ciał stałych i cieczy. Wyznaczanie przyśpieszenia ziemskiego przy pomocy wahadła matematycznego i fizycznego. Pomiar ciężaru właściwego ciał stałych i cieczy przy pomocy wagi hydrostatycznej.  </t>
  </si>
  <si>
    <t>Wyznaczanie prędkości dźwięku w powietrzu i ciałach stałych. Wyznaczanie współczynnika rozszerzalności liniowej ciał stałych. Wyznaczanie współczynnika rozszerzalności objętościowej cieczy.  Wyznaczanie kalorymetryczne ciepła właściwego. Wyznaczanie ciepła topnienia lub wyznaczanie zmiany entropii układu.</t>
  </si>
  <si>
    <t>Wyznaczanie wilgotności względnej i bezwzględnej powietrza. Wyznaczanie współczynnika lepkości dynamicznej. Wyznaczanie współczynnika napięcia powierzchniowego cieczy.</t>
  </si>
  <si>
    <t>Wyznaczanie współczynnika sprawności urządzenia grzejnego na przykładzie grzałki elektrycznej i garnka elektrycznego. Badanie zjawiska elektrolizy i wyznaczanie współczynnika elektrochemicznego i stałej Faraday`a. Badanie zjawisk termoelektrycznych.</t>
  </si>
  <si>
    <t>Wyznaczanie oporu przewodników metodą mostka Wheatstone`a. Wyznaczanie siły elektromotorycznej i oporu wewnętrznego źródła napięcia stałego. Wyznaczanie charakterystyki diody półprzewodnikowej.</t>
  </si>
  <si>
    <t>Wyznaczanie zależności współczynnika załamania cieczy od stężenia przy pomocy refraktometru.  Absorpcjometryczne wyznaczanie stężenia roztworu. Wyznaczanie stężenia roztworów cukru przy pomocy polarymetru. Pomiar długości fali świetlnej przy pomocy siatki dyfrakcyjnej</t>
  </si>
  <si>
    <t xml:space="preserve"> FIZ_U1; FIZ_K1</t>
  </si>
  <si>
    <t xml:space="preserve">Sprawozdanie w formie pisemnej z przeprowadzonego ćwiczenia laboratoryjnego.                                                                                                                 Udział w ocenie końcowej - 25%                                                                                   Kolokwium ustne lub pisemne na ćwiczeniach laboratoryjnych.                                                          Udział w ocenie końcowej - 25%   </t>
  </si>
  <si>
    <t>Halliday D., Resnick R., Walker J. 2012. Podstawy Fizyki; tom 1-5, PWN (lub nowszy)</t>
  </si>
  <si>
    <t>materiały własne Zespołu Dydaktyków Fizyki w postaci internetowej:                                          https://fizyka.urk.edu.pl/  (lub https://fizyka.urk.edu.pl/index/site/8194)</t>
  </si>
  <si>
    <t>Szydłowski H. 2003. Pracownia fizyczna wspomagana komputerem, PWN (wyd. 10, 2019)</t>
  </si>
  <si>
    <t>Darmowy podręcznik akademicki online: "Fizyka dla szkół wyższych",  tom 1-3, https://openstax.pl/podreczniki</t>
  </si>
  <si>
    <r>
      <t>ECTS</t>
    </r>
    <r>
      <rPr>
        <vertAlign val="superscript"/>
        <sz val="11"/>
        <rFont val="Arial Narrow"/>
        <family val="2"/>
        <charset val="238"/>
      </rPr>
      <t>*</t>
    </r>
  </si>
  <si>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</si>
  <si>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efektu kierun-kowego</t>
  </si>
  <si>
    <t>EKL_W1</t>
  </si>
  <si>
    <t xml:space="preserve">strukturę i prawa funkcjonowania ekosystemów </t>
  </si>
  <si>
    <t>EKL_W2</t>
  </si>
  <si>
    <t>metody wykorzystywane w logistyce zwrotnej i cyklu życia produktów</t>
  </si>
  <si>
    <t>EKL_U1</t>
  </si>
  <si>
    <t xml:space="preserve">identyfikować środowiskowe problemy gospodarki odpadami </t>
  </si>
  <si>
    <t>EKL_U2</t>
  </si>
  <si>
    <t>identyfikować zjawiska wpływające na ekologiczne skutki procesów logistycznych</t>
  </si>
  <si>
    <t>TZ, SZ</t>
  </si>
  <si>
    <t>EKL_K1</t>
  </si>
  <si>
    <t>rozstrzygania dylematów i identyfkowania skutków wpływu działalności produkcyjnej na środowisko oraz ponoszenia odpowiedzialności za podejmowane decyzje</t>
  </si>
  <si>
    <t>Źródła i skutki zanieczyszczenia powietrza</t>
  </si>
  <si>
    <t xml:space="preserve">Źródła i skutki zanieczyszczenia wód </t>
  </si>
  <si>
    <t>Degradacja gleb</t>
  </si>
  <si>
    <t>Wpływ produkcji rolniczej i nierolniczej  na środowisko</t>
  </si>
  <si>
    <t>Zmiany klimatyczne</t>
  </si>
  <si>
    <t>EKL_W1; EKL_W2; EKL_K1</t>
  </si>
  <si>
    <t>Problemy środowiskowe składowiska odpadów (zadania)</t>
  </si>
  <si>
    <t>Problemy środowiskowe kompostowni (zadania)</t>
  </si>
  <si>
    <t>Problemy środowiskowe termicznego przekształcania odpadów (zadania)</t>
  </si>
  <si>
    <t>Problemy środowiskowe recyklingu odpadów (zadania)</t>
  </si>
  <si>
    <t>Logistyka zwrotna (projekt)</t>
  </si>
  <si>
    <t>Ekobilans (studium przypadku)</t>
  </si>
  <si>
    <t>EKL_U1; EKL_U2; EKL_K1</t>
  </si>
  <si>
    <t>Hordyńska.M. 2017. Ekologistyka i zagospodarowanie odpadów. Politechnika Śląska (PolSL), Gliwice, 2017.</t>
  </si>
  <si>
    <t>Korzeń Z. 2001.  Ekologistyka. Biblioteka Logistyka, Poznań.</t>
  </si>
  <si>
    <t xml:space="preserve">Dobrzańska B., Dobrzański G., Kiełczewski D. 2008. Ochrona środowiska przyrodniczego.  PWN, </t>
  </si>
  <si>
    <t>Krystek J. 2018. Ochrona środowiska dla inżynierów.  PWN.</t>
  </si>
  <si>
    <t xml:space="preserve">Dyscyplina – </t>
  </si>
  <si>
    <t>dziedzina nauki inżynieryjno-techniczne, dyscyplina inżynieria mechaniczna (TZ)</t>
  </si>
  <si>
    <t>TIL_U01</t>
  </si>
  <si>
    <r>
      <t>Podstawy zapisu matematycznego, koniunkcja, alternatywa, implikacja i równoważność, kwantyfikatory. Pojęcie f</t>
    </r>
    <r>
      <rPr>
        <sz val="11"/>
        <rFont val="Arial Narrow"/>
        <family val="2"/>
        <charset val="238"/>
      </rPr>
      <t xml:space="preserve">unkcji, dziedzina, przeciwdziedzina, </t>
    </r>
    <r>
      <rPr>
        <sz val="11"/>
        <color rgb="FF000000"/>
        <rFont val="Arial Narrow"/>
        <family val="2"/>
        <charset val="238"/>
      </rPr>
      <t>własności</t>
    </r>
    <r>
      <rPr>
        <sz val="11"/>
        <rFont val="Arial Narrow"/>
        <family val="2"/>
        <charset val="238"/>
      </rPr>
      <t xml:space="preserve"> funkcji, funkcja odwrotna do </t>
    </r>
    <r>
      <rPr>
        <sz val="11"/>
        <color rgb="FF000000"/>
        <rFont val="Arial Narrow"/>
        <family val="2"/>
        <charset val="238"/>
      </rPr>
      <t>danej</t>
    </r>
    <r>
      <rPr>
        <sz val="11"/>
        <color rgb="FFFF0000"/>
        <rFont val="Arial Narrow"/>
        <family val="2"/>
        <charset val="238"/>
      </rPr>
      <t>,</t>
    </r>
    <r>
      <rPr>
        <sz val="11"/>
        <rFont val="Arial Narrow"/>
        <family val="2"/>
        <charset val="238"/>
      </rPr>
      <t xml:space="preserve"> funkcja złożona. Przegląd funkcji elementarnych, funkcje cyklometryczne i ich własności.</t>
    </r>
  </si>
  <si>
    <r>
      <t>ECTS</t>
    </r>
    <r>
      <rPr>
        <vertAlign val="superscript"/>
        <sz val="11"/>
        <color rgb="FF000000"/>
        <rFont val="Arial Narrow"/>
        <family val="2"/>
        <charset val="238"/>
      </rPr>
      <t>*</t>
    </r>
  </si>
  <si>
    <r>
      <t>)</t>
    </r>
    <r>
      <rPr>
        <vertAlign val="superscript"/>
        <sz val="11"/>
        <color rgb="FF000000"/>
        <rFont val="Arial Narrow"/>
        <family val="2"/>
        <charset val="238"/>
      </rPr>
      <t>*</t>
    </r>
    <r>
      <rPr>
        <sz val="11"/>
        <color rgb="FF000000"/>
        <rFont val="Arial Narrow"/>
        <family val="2"/>
        <charset val="238"/>
      </rPr>
      <t xml:space="preserve"> - Podawane z dokładnością do 0,1 ECTS, gdzie 1 ECTS = 25-30 godz. zajęć</t>
    </r>
  </si>
  <si>
    <t>Zaliczenie pisemne, pytania otwarte.                                                                     Udział w ocenie końcowej - 50%.</t>
  </si>
  <si>
    <t xml:space="preserve">przedmiot humanistyczny i społeczny - obowiązkowy </t>
  </si>
  <si>
    <t xml:space="preserve">brak </t>
  </si>
  <si>
    <t>Wydział Inżynierii Produkcji i Energetyki                                                                                                                      Katedra Inżynierii Bioprocesów, Energetyki i Automatyzacji</t>
  </si>
  <si>
    <t>EKN_W1</t>
  </si>
  <si>
    <t>podstawowe pojęcia ekonomiczne oraz zasady funkcjonowania rynku, w tym czynniki kształtujące popyt, podaż, równowagę rynkową; podstawowe rodzaje elastyczności; rodzaje konkurencji; podstawowe podmioty w gospodarce</t>
  </si>
  <si>
    <t>TZ;SZ</t>
  </si>
  <si>
    <t>EKN_W2</t>
  </si>
  <si>
    <t>zagregowane wielkości makroekonomiczne; mierzenie dochodu narodowego; znaczenie produkcyjności i czynniki, które wpływają na produkcyjność</t>
  </si>
  <si>
    <t>EKN_U1</t>
  </si>
  <si>
    <t>wykorzystać metody / narzędzia analizy ekonomicznej do oceny działań w przedsiębiorstwie, w tym: określić koszt alternatywny w danej sytuacji; obliczyć elastyczność popytu/podaży; obliczyć produkt krańcowy, przeciętny; policzyć koszt stały, zmienny, całkowity, marginalny, przeciętny, zysk ekonomiczny, zysk księgowy, zysk normalny</t>
  </si>
  <si>
    <t>EKN_K1</t>
  </si>
  <si>
    <t>łączenia wiedzy technicznej i pozatechnicznej, kreatywnego poszukiwania rozwiązań  oraz podejmowania decyzji w zakresie zarządzania i inżynierii produkcji w agrobiznesie</t>
  </si>
  <si>
    <t>Wprowadzenie do ekonomii. Podstawowe pojęcia i narzędzia analizy stosowane w ekonomii. Dziesięć podstawowych zasad ekonomii.</t>
  </si>
  <si>
    <t xml:space="preserve">Podaż i popyt, czyli jak działają rynki. Producent jako podmiot gospodarujący. Struktury rynkowe przedsiębiorstw. </t>
  </si>
  <si>
    <t xml:space="preserve">Dane makroekonomiczne. Gospodarka realna w długim okresie. Inflacja, pieniądz i rynek pieniężny. </t>
  </si>
  <si>
    <t xml:space="preserve"> Rynek pracy w ujęciu makroekonomicznym. Wahania cykliczne w gospodarce.</t>
  </si>
  <si>
    <t>EKN_W1; EKN_W2; EKN_K1</t>
  </si>
  <si>
    <t>Egzamin pisemny (w formie testu)                                                                                                      Udział w ocenie końcowej - 50%</t>
  </si>
  <si>
    <t xml:space="preserve">Pojęcia ekonomiczne. Narzędzia analizy stosowane w ekonomii. </t>
  </si>
  <si>
    <t>Podaż i popyt jako siły rynkowe. Elastyczność i jej zastosowania.</t>
  </si>
  <si>
    <t xml:space="preserve"> Elementy teorii konsumenta i teorii producenta. </t>
  </si>
  <si>
    <t>Pomiar dochodu narodowego. Produkcja i wzrost. Oszczędności, inwestycje i sytstem finansowy.</t>
  </si>
  <si>
    <t>EKN_U1; EKN_K1</t>
  </si>
  <si>
    <t>Zaliczenie pisemne - ocena z projektów i zadań pisemnych                                                                                                 Udział w ocenie końcowej - 50%</t>
  </si>
  <si>
    <t>Gregory Mankiw N., Mark P.Taylor 2022 Mikroekonomia Polskie Wydawnictwo Ekonomiczne, Warszawa</t>
  </si>
  <si>
    <t>Gregory Mankiw N., Mark P.Taylor 2022 Makroekonomia Polskie Wydawnictwo
Ekonomiczne, Warszawa</t>
  </si>
  <si>
    <t>Uzupełniajaca</t>
  </si>
  <si>
    <t xml:space="preserve">Oleksiuk A., Białek J. 2008 Mikroekonomia Wydawnictwo Key Text sp. z o.o., Warszawa   </t>
  </si>
  <si>
    <t>Oleksiuk A., Białek J. 2008 Makroekonomia Wydawnictwo Key Text sp. z o.o., Warszawa</t>
  </si>
  <si>
    <r>
      <t>ECTS</t>
    </r>
    <r>
      <rPr>
        <vertAlign val="superscript"/>
        <sz val="11"/>
        <color theme="1"/>
        <rFont val="Arial Narrow"/>
        <family val="2"/>
        <charset val="238"/>
      </rPr>
      <t>*</t>
    </r>
  </si>
  <si>
    <t xml:space="preserve"> </t>
  </si>
  <si>
    <r>
      <t>)</t>
    </r>
    <r>
      <rPr>
        <vertAlign val="superscript"/>
        <sz val="11"/>
        <color theme="1"/>
        <rFont val="Arial Narrow"/>
        <family val="2"/>
        <charset val="238"/>
      </rPr>
      <t>*</t>
    </r>
    <r>
      <rPr>
        <sz val="11"/>
        <color theme="1"/>
        <rFont val="Arial Narrow"/>
        <family val="2"/>
        <charset val="238"/>
      </rPr>
      <t xml:space="preserve"> - Podawane z dokładnością do 0,1 ECTS, gdzie 1 ECTS = 25-30 godz. zajęć</t>
    </r>
  </si>
  <si>
    <t xml:space="preserve">Logistyka transportowa </t>
  </si>
  <si>
    <t>przedmiot obowiązkowy kierunkowy</t>
  </si>
  <si>
    <t xml:space="preserve">    LTR _W1</t>
  </si>
  <si>
    <t>podstawowe zjawiska ekonomiczne i społeczne warunkujące funkcjonowanie systemów transportowo-logistycznych</t>
  </si>
  <si>
    <t xml:space="preserve">    LTR _W2</t>
  </si>
  <si>
    <t>LTR _U1</t>
  </si>
  <si>
    <t>identyfikować zjawiska wpływające na przebieg procesów logistycznych związanych, w tym również związanych z produkcją i usługami</t>
  </si>
  <si>
    <t>LTR _U2</t>
  </si>
  <si>
    <t>interpretować i oceniać parametry techniczno-eksploatacyjne środków transportowych</t>
  </si>
  <si>
    <t>LTR _K1</t>
  </si>
  <si>
    <t>Podstawowe pojęcia związane z logistyką transportową (transport, system transportowy, infrastruktura transportowa)</t>
  </si>
  <si>
    <t>Podstawowe pojęcia związane z logistyką transportową (usługi transportowe, potrzeby transportowe, proces transportowy)</t>
  </si>
  <si>
    <t xml:space="preserve">Kryteria oceny gałęzi transportu i doboru środków technicznych w procesach transportowych </t>
  </si>
  <si>
    <t>Miary efektywności w realizacji procesów transportowych</t>
  </si>
  <si>
    <t>Koszty w transporcie</t>
  </si>
  <si>
    <t xml:space="preserve">Założenia systemu logistycznego, system logistyczny Polski </t>
  </si>
  <si>
    <t>Rozwój technologii intermodalnych</t>
  </si>
  <si>
    <t xml:space="preserve"> LTR _W1;   LTR _W2; LTR_K1</t>
  </si>
  <si>
    <t>Egzamin pisemny (w formie testu, pytań otwartych i zamkniętych)                                                                                              Udział w ocenie końcowej - 40%</t>
  </si>
  <si>
    <t xml:space="preserve">Ekonomiczne i organizacyjne aspekty transportu samochodowego </t>
  </si>
  <si>
    <t>Ekonomiczne i organizacyjne aspekty transportu kolejowego</t>
  </si>
  <si>
    <t>Ekonomiczne i organizacyjne aspekty transportu morskiego</t>
  </si>
  <si>
    <t>Ekonomiczne i organizacyjne aspekty transportu wodnego śródlądowego</t>
  </si>
  <si>
    <t>Ekonomiczne i organizacyjne aspekty transportu lotniczego</t>
  </si>
  <si>
    <t xml:space="preserve">Struktura gałęziowa europejskich systemów transportowych </t>
  </si>
  <si>
    <t>Najważniejsze szlaki transportowe w Polsce, Europie i na świecie</t>
  </si>
  <si>
    <t>LTR_U1, LTR _U2; LTR_K1</t>
  </si>
  <si>
    <t>Ocena prezentacji wybranych tematów                                                                                                 Udział w ocenie końcowej - 20%</t>
  </si>
  <si>
    <t>Ćwiczenia projektowe</t>
  </si>
  <si>
    <t>Problemy przydziału – planowanie dostaw towarów z kryterium minimalizacji kosztów (metoda kąta pn-zach, MEM)</t>
  </si>
  <si>
    <t>Problemy przydziału – planowanie dostaw towarów z kryterium minimalizacji kosztów (metoda Vogla, metoda potencjałów)</t>
  </si>
  <si>
    <t>Wyznaczenia optymalnej drogi w sieciach transportowych - problem najkrótszej drogi</t>
  </si>
  <si>
    <t>Planowanie transportu – koszty usług transportowych</t>
  </si>
  <si>
    <t>Wskaźniki wykorzystania środków transportowych</t>
  </si>
  <si>
    <t xml:space="preserve">Analiza energetyczna wybranych środków transportowych </t>
  </si>
  <si>
    <t>Zaliczenie pisemne (ocena z kolokwium, spawozdań)                                                                                                 Udział w ocenie końcowej - 40%</t>
  </si>
  <si>
    <t>Gołembska, E., Gołembski, M. 2020. Transport w logistyce. CeDeWu, Warszawa</t>
  </si>
  <si>
    <t>Wojewódzka-Król Krystyna, Załoga Elżbieta (red.), 2022, Transport: tendencje zmian, Wydawnictwo Naukowe PWN, Warszawa</t>
  </si>
  <si>
    <t>Cisowski, T. Stokłosa J.  2008, Logistyka transportowa w przykładach i zadaniach. Wyższa Szkoła Ekonomii i Innowacji w Lublinie, Lublin.</t>
  </si>
  <si>
    <t>Wojewódzka-Król, K. 2021. Innowacje w transporcie: zrównoważony rozwój, integracja gałęzi transportu, sztuczna inteligencja. Wydawnictwo Naukowe PWN.</t>
  </si>
  <si>
    <t>Krakowiak-Bal, A., Lasocka, T., Salamon, J., Findura, P. 2014, The use of multiple-criteria ranking methods for designing public transport systems. Infrastruktura i Ekologia Terenów Wiejskich, (IV/3). dostepny online</t>
  </si>
  <si>
    <t>PLO_W1</t>
  </si>
  <si>
    <t xml:space="preserve">TIL1_W06       </t>
  </si>
  <si>
    <t>PLO_K1</t>
  </si>
  <si>
    <t xml:space="preserve">TIL1_K02       </t>
  </si>
  <si>
    <t>PLO_K2</t>
  </si>
  <si>
    <t>Logistyka. Definicje. zarzadzanie logistyczne. Zarzadzanie logistyką. Historia logistyki.</t>
  </si>
  <si>
    <t>Systemowe podejście do zagadnień logistycznych. System logistyczny. Rodzaje systemów logistycznych.</t>
  </si>
  <si>
    <t>Łańcuch dostaw. Istota. Strategie i struktura łańcucha dostaw.</t>
  </si>
  <si>
    <t>Logistyczna obsługa klienta. Elementy i mierniki logistycznej obsługi klienta.</t>
  </si>
  <si>
    <t>Logistyka w sferze zaopatrzenia, produkcji i dystrybucji. Definicje i koncepcje.</t>
  </si>
  <si>
    <t>Transport. Charakterystyka podstawowych gałęzi transportu. Infrastruktura transportowa.</t>
  </si>
  <si>
    <t>PLO_W1; PLO_K1; PLO_K2</t>
  </si>
  <si>
    <t>Zaliczenie w formie testu                                                                                                   Udział w ocenie końcowej - 100%</t>
  </si>
  <si>
    <t>Szymonik A., Nowak I. 2018. Współczesna logistyka. Difin, Warszawa</t>
  </si>
  <si>
    <t>Klepacki B., Górecka A. Miejsce logistyki w gospodarce. Wydawnictwo SGGW, Warszawa</t>
  </si>
  <si>
    <t>Rokicki T. 2016. Ekonomiczno-organizacyjne uwarunkowania towarowego rynku usług transportowych. Wydawnictwo SGGW, Warszawa</t>
  </si>
  <si>
    <t>Mindura L. (red.). 2014. Technologie transportowe. Instytut Technologii Ekspoloatacji, Radom</t>
  </si>
  <si>
    <t>Wojewódzka-Król K., Załoga E. (red.).2016. Transport - nowe wyzwania. Wydawnictwo Naukowe PWN, Warszawa</t>
  </si>
  <si>
    <t xml:space="preserve"> 1</t>
  </si>
  <si>
    <t>Wydział Inżynierii Produkcji i Energetyki                                                                                                                      Katedra inżynierii Mechanicznej i Agrofizyki</t>
  </si>
  <si>
    <t>GIN_W1</t>
  </si>
  <si>
    <t>zagadnienia z rysunku technicznego i grafiki inżynierskiej zwiazane z budową maszyn w zakresie kierunku TiL</t>
  </si>
  <si>
    <t>GIN_W2</t>
  </si>
  <si>
    <t xml:space="preserve">podstawy rysunku technicznego i grafiki inżynierskiej potrzebną do tworzenia dokumentacji technicznej projektowanych urządzeń technicznych i systemów w zakresie kierunku TiL </t>
  </si>
  <si>
    <t>GIN_U1</t>
  </si>
  <si>
    <t>na podstawie danych z różnych źródeł, posługując się zasadami rysunku technicznego, tworzyć dokumentację projektową w zakresie kierunku TiL</t>
  </si>
  <si>
    <t>GIN_U2</t>
  </si>
  <si>
    <t>efektywnie wykorzystywać aplikacje wspomagające projektowanie w celu realizacji projektów inżynierskich w zakresie  TiL</t>
  </si>
  <si>
    <t>GIN_K1</t>
  </si>
  <si>
    <t xml:space="preserve">ciągłego dokształcania się w celu podnoszenia kompetencji z zakresu grafiki inżynierskiej </t>
  </si>
  <si>
    <t xml:space="preserve">Podstawy rysunku technicznego:
rodzaje linii rysunkowych i ich zastosowanie, podziałki rysunkowe, formaty arkuszy rysunkowych, tabliczki rysunkowe. </t>
  </si>
  <si>
    <t>Zasady rzutowania: rzutowanie prostokątne, rzutowanie aksonometryczne.</t>
  </si>
  <si>
    <t>Wymiarowanie w rysunku technicznym.</t>
  </si>
  <si>
    <t>Przenikanie brył: rzutowanie przenikających się walców i otworów walcowych, rzutowanie przenikających się prostopadłościanów z walcami.</t>
  </si>
  <si>
    <t>Widoki i przekroje w rysunku technicznym: przekroje, sposoby oznaczania i kreskowania, zasady wykonywania, pół i ćwierćwidoków.</t>
  </si>
  <si>
    <t>Połączenia rozłączne i nierozłączne – zasady rysowania, stopnie uproszczenia.</t>
  </si>
  <si>
    <t>GIN_W1; GIN_W2; GIN_K1</t>
  </si>
  <si>
    <t>Zaliczenie pisemne (forma: zadania rysunkowe). 
Udział w ocenie końcowej - 60%</t>
  </si>
  <si>
    <t>Aplikacja AutoCAD podstawy pracy z programem: podstawowe polecenia rysunkowe: linia, polilinia, wielobok, okrąg, elipsa, łuk; sposoby wyboru utworzonych obiektów; modyfikacja i zmiana atrybutów obiektów; polecenia kopiuj; przesuń, odsuń; lustro itp., tworzenie warstw rysunkowych; wprowadzanie tekstu, styl tekstu, ustawienia wydruku.</t>
  </si>
  <si>
    <t>Rzutowanie prostokątne w programie AutoCAD (metoda europejska).  Projekt obejmuje zaprojektowanie i wykonanie rysunków brył w rzutach prostokątnych.</t>
  </si>
  <si>
    <t>Aksonometria (dimetria ukośna) w programie AutoCAD. Projekt obejmuje zaprojektowanie i wykonanie rysunków brył w dimetrii ukośnej.</t>
  </si>
  <si>
    <t>Aksonometria (izometria) w programie AutoCAD. Projekt obejmuje zaprojektowanie i wykonanie rysunków brył w izometrii.</t>
  </si>
  <si>
    <t xml:space="preserve">Wymiarowanie przykładowych i zaprojektowanych samodzielnie elementów. Projekt obejmuje zaprojektowanie bryły i wykonanie jej wymiarowania wg zasad rysunku technicznego. </t>
  </si>
  <si>
    <t>Przekroje modeli i zaprojektowanych brył. Projekt obejmuje wykonanie, wg zasad rysunku technicznego, rysunków przekrojów brył. Projekt wykonywany w programie AutoCAD, z wprowadzeniem narzędzi kreskowania.</t>
  </si>
  <si>
    <t xml:space="preserve">Półwidoki, półprzekroje, uproszczenia w rysunku technicznym. </t>
  </si>
  <si>
    <t>Wprowadzenie do modelowania przestrzennego. Zapoznanie z funkcjami tworzenia modeli bryłowych, praca w przestrzeni 3D (widoki, układ współrzędnych, orbita). Operacje na bryłach (polecenia suma, różnica, cześć wspólna).</t>
  </si>
  <si>
    <t xml:space="preserve"> Zaliczenie pisemne (ocena z projektów).   
 Udział w ocenie końcowej - 40%</t>
  </si>
  <si>
    <t xml:space="preserve">Dobrzańki T. 2016. Rysunek techniczny maszynowy PWN, Warszawa
</t>
  </si>
  <si>
    <t>Kania L. 2007 Podstawy programu AutoCAD - modelowanie 3D Politechnika Częstochowska, Częstochowa</t>
  </si>
  <si>
    <t>Skupnik D., Markiewicz R. 2013. Rysunek techniczny maszynowy i komputerowy
zapis konstrukcji WNiT, Warszawa</t>
  </si>
  <si>
    <t xml:space="preserve">
Sydor M. 2009. Wprowadzenie do CAD. Podstawy komputerowo wspomaganego
projektowania. PWN, Warszawa
</t>
  </si>
  <si>
    <t>Osiński J. 1994. Wspomagane komputerowo projektowanie typowych zespołów i elementów maszyn PWN, Warszawa</t>
  </si>
  <si>
    <t>Normy rysunkowe</t>
  </si>
  <si>
    <t>GIN_U1; GIN_U2; GIN_K1</t>
  </si>
  <si>
    <t>2</t>
  </si>
  <si>
    <t>MSO_W1</t>
  </si>
  <si>
    <t>pojęcia z zakresu rachunku macierzowego oraz podstawowe metody rachunku całkowego.</t>
  </si>
  <si>
    <t>MSO_W2</t>
  </si>
  <si>
    <t>podstawowe zagadnienia rachunku prawdopodobieństwa, metody i narzędzia stosowane w statystyce z elementami komputerowego opracowania danych</t>
  </si>
  <si>
    <t>MSO_U1</t>
  </si>
  <si>
    <t>wykonać podstawowe obliczenia z zakresu rachunku całkowego i macierzowego oraz rozwiązywać układy równań, także z parametrem.</t>
  </si>
  <si>
    <t>MSO_U2</t>
  </si>
  <si>
    <t>wykorzystać poznane metody i narzędzia matematyczne do opisu zjawisk i procesów technicznych, ze szczególnym uwzględnieniem wykorzystania narzędzi informatycznych do analizy, obliczeń, symulacji oraz wizualizacji wyników.</t>
  </si>
  <si>
    <t>MSO_U3</t>
  </si>
  <si>
    <t>zestawiać dane oraz określać miary i wykorzystywać metody statystyczne do wyznaczania zależności oraz statystycznej analizy danych.</t>
  </si>
  <si>
    <t>MSO_K1</t>
  </si>
  <si>
    <t>ciągłego zdobywania wiedzy w celu doskonalenia poznania metod rachunku całkowego i macierzowego oraz analizy statystycznej, umożliwiających rozwiązywanie problemów praktycznych</t>
  </si>
  <si>
    <t>Macierz. Działania na macierzach. Transponowanie macierzy, macierz dopełnień algebraicznych, macierz odwrotna. Wyznaczniki i ich własności, rozwinięcie La Place’a</t>
  </si>
  <si>
    <t>Rząd macierzy. Układy równań liniowych. Twierdzenie Cramera. Twierdzenie Kroneckera – Capelliego. Metoda Gaussa</t>
  </si>
  <si>
    <t>Rachunek prawdopodobieństwa. Zmienna losowa, dystrybuanta, gęstość, parametry pozycyjne, momenty. Rozkłady zmiennych losowych. Reguła „trzech sigm”.</t>
  </si>
  <si>
    <t>Wstęp do statystyki. Empiryczne odpowiedniki pojęć z prawdopodobieństwa. Dobór zmiennych do modelu. Regresja, metoda najmniejszych kwadratów, korelacje zmiennych. Prezentacja danych, miary statystyczne. Trend liniowy i krzywoliniowy.</t>
  </si>
  <si>
    <t>Całka nieoznaczona. Podstawowe własności rachunku całkowego, całkowanie przez części i przez podstawienie.</t>
  </si>
  <si>
    <t>Całka oznaczona. Interpretacja geometryczna całki, całki niewłaściwe. Zastosowanie całek do obliczania długości łuków, pól i objętości brył.</t>
  </si>
  <si>
    <t>Liczby zespolone. Postać trygonometryczna liczby zespolonej. Twierdzenie de Moivre’a. Kombinacja liniowa wektorów, liniowa zależność i niezależność wektorów, baza przestrzeni liniowej.</t>
  </si>
  <si>
    <t>MSO_W1; MSO_W2; MSO_K1</t>
  </si>
  <si>
    <t>Podstawy rachunku macierzowego. Wyznacznik macierzy i jego własności, rozwinięcie La Place’a.</t>
  </si>
  <si>
    <t>Macierz transponowana, macierz dopełnień algebraicznych, macierz odwrotna. Rząd macierzy.</t>
  </si>
  <si>
    <t>Wykorzystanie rachunku macierzowego do rozwiązywania układów równań liniowych. Wykorzystanie twierdzeń do rozwiązywania układów z parametrem.</t>
  </si>
  <si>
    <t>Funkcja pierwotna. Pojęcie całki nieoznaczonej. Podstawowe własności całki. Całkowanie przez części i przez podstawianie.</t>
  </si>
  <si>
    <t>Całka oznaczona. Podstawowe własności całki oznaczonej. Zastosowanie całek do obliczania pól powierzchni.</t>
  </si>
  <si>
    <t>MSO_U1; MSO_K1</t>
  </si>
  <si>
    <t>Wstęp do środowisk obliczeniowych.</t>
  </si>
  <si>
    <t>Rozwiązywanie problemów z zakresu rachunku macierzowego wykorzystując środowiska obliczeniowe.</t>
  </si>
  <si>
    <t>Zastosowanie rachunku różniczkowego i całkowego do obliczania długości łuków, pól powierzchni i objętości brył z zastosowaniem środowisk obliczeniowych.</t>
  </si>
  <si>
    <t>Modelowanie wykresów i obiektów 2D i 3D.</t>
  </si>
  <si>
    <t>Zastosowanie technologii informatycznych do obliczeń z zakresu rachunku różniczkowego, całkowego oraz liczb zespolonych.</t>
  </si>
  <si>
    <t>MSO_U2, MSO_K1</t>
  </si>
  <si>
    <t>Zmienna losowa, wybrane przykłady zmiennych losowych. Rozkład normalny.</t>
  </si>
  <si>
    <t>Prezentacja danych, miary statystyczne.</t>
  </si>
  <si>
    <t>Korelacja, współczynnik korelacji liniowej.</t>
  </si>
  <si>
    <t>Regresja liniowa i krzywoliniowa. Współczynnik regresji, współczynnik determinacji.</t>
  </si>
  <si>
    <t>MSO_U3; MSO_K1</t>
  </si>
  <si>
    <t xml:space="preserve">Projekt statystyczny przygotowany z wykorzystaniem technologii informatycznych.                                                                                                                  Udział w ocenie końcowej – 20% </t>
  </si>
  <si>
    <t>Sobczyk M., 2002, Statystyka, Wyd. PWN</t>
  </si>
  <si>
    <t>wiedza z zakresu analizy matematycznej z przedmiotu Matematyka</t>
  </si>
  <si>
    <t>Wydział Technologii Żywności                                                                                                              Katedra Chemii</t>
  </si>
  <si>
    <t>CHE_W1</t>
  </si>
  <si>
    <t>podstawowe reakcje i zjawiska chemiczne niezbędne do identyfikowania i rozumienia procesów chemicznych</t>
  </si>
  <si>
    <t xml:space="preserve">TIL1_W02       </t>
  </si>
  <si>
    <t>CHE_W2</t>
  </si>
  <si>
    <t>prawa chemii niezbędne do zrozumienia procesów eksploatacji systemów technicznych</t>
  </si>
  <si>
    <t>CHE_U1</t>
  </si>
  <si>
    <t>posługiwać się podstawowymi technikami pracy laboratoryjnej oraz samodzielnie lub w zespole przeprowadzać proste zadania badawcze</t>
  </si>
  <si>
    <t>CHE_U2</t>
  </si>
  <si>
    <t>CHE_K1</t>
  </si>
  <si>
    <t>uznawania znaczenia wiedzy oraz jej krytycznej analizy i oceny w rozstrzyganiu problemów poznawczych i praktycznych</t>
  </si>
  <si>
    <t>Budowa materii, atom, cząstki elementarne, jądro atomowe, izotopy - zastosowanie, alotropia.</t>
  </si>
  <si>
    <t>Struktura elektronowa atomu, liczby kwantowe, orbitale atomowe, konfiguracja elektronowa pierwiastków.</t>
  </si>
  <si>
    <t xml:space="preserve">Układ okresowy pierwiastków. Właściwości pierwiastków wynikające z ich położenia w układzie okresowym. </t>
  </si>
  <si>
    <t>Elektroujemność. Rodzaje wiązań chemicznych i wpływ rodzaju wiązania na właściwości związku chemicznego.</t>
  </si>
  <si>
    <t>Podstawowe pojęcia i prawa chemiczne. Prawo zachowania masy, stałości składu, prawo Avogadro. Współczesne poglądy na budowę atomu.</t>
  </si>
  <si>
    <t xml:space="preserve">Typy reakcji chemicznych. Szybkość reakcji. Reakcje nieodwracalne i odwracalne, stan równowagi, reguła przekory. </t>
  </si>
  <si>
    <t>Roztwory nienasycone, nasycone, krystalizacja. Sposoby wyrażania stężeń roztworów. Przeliczanie stężeń.</t>
  </si>
  <si>
    <t xml:space="preserve">Elektrolity. Dysocjacja elektrolityczna, stała i stopień dysocjacji, prawo rozcieńczeń Ostwalda. </t>
  </si>
  <si>
    <t xml:space="preserve">Autodysocjacja wody, iloczyn jonowy wody, wykładnik stężenia jonów wodorowych pH i wodorotlenowych pOH. </t>
  </si>
  <si>
    <t>Wyznaczanie pH roztworów, hydroliza soli, odczyn roztworów soli, roztwory buforowe.</t>
  </si>
  <si>
    <t>Iloczyn rozpuszczalności, związki trudno rozpuszczalne, reakcje wytrącania osadów.</t>
  </si>
  <si>
    <t xml:space="preserve">Teorie kwasów i zasad. Hydroliza soli, roztwory buforowe. </t>
  </si>
  <si>
    <t>Układy koloidalne: charakterystyka, podział i metody otrzymywania. Budowa cząstek koloidalnych. Koagulacja i peptyzacja koloidów.</t>
  </si>
  <si>
    <t xml:space="preserve">Reakcje utleniania-redukcji. Bilansowanie reakcji redoks. </t>
  </si>
  <si>
    <t>Szereg elektrochemiczny, potencjały elektrodowe, elektrody I-go i II-go rodzaju. Ogniwa galwaniczne.</t>
  </si>
  <si>
    <t>CHE_W1; CHE_W2; CHE_K1</t>
  </si>
  <si>
    <t>Egzamin w formie pisemnej; na ocenę pozytywną należy udzielić co najmniej 51% prawidłowych odpowiedzi na zadane pytania.                                                                      Udział w ocenie końcowej - 50%</t>
  </si>
  <si>
    <t>Regulamin pracowni, zasady BHP. Zasady pracy z odczynnikami chemicznymi (zagrożenia i środki ostrożności). Odpady chemiczne i ich utylizacja. Szkło laboratoryjne i podstawowy sprzęt w laboratorium chemicznym. Podstawowe czynności laboratoryjne.</t>
  </si>
  <si>
    <t>Klasyfikacja związków nieorganicznych. Zapis wzorów sumarycznych i strukturalnych tych związków.</t>
  </si>
  <si>
    <t>Klasyfikacja reakcji związków nieorganicznych. Przeprowadzenie reakcji chemicznych. Zapis równań reakcji. Formułowanie obserwacji i wniosków. Obliczenia stechiometryczne.</t>
  </si>
  <si>
    <r>
      <t>Analiza jakościowa soli. Reakcje charakterystyczne niektórych kationów: Pb</t>
    </r>
    <r>
      <rPr>
        <vertAlign val="superscript"/>
        <sz val="11"/>
        <color indexed="8"/>
        <rFont val="Arial Narrow"/>
        <family val="2"/>
        <charset val="238"/>
      </rPr>
      <t>2+</t>
    </r>
    <r>
      <rPr>
        <sz val="11"/>
        <color indexed="8"/>
        <rFont val="Arial Narrow"/>
        <family val="2"/>
        <charset val="238"/>
      </rPr>
      <t xml:space="preserve"> , Cu</t>
    </r>
    <r>
      <rPr>
        <vertAlign val="superscript"/>
        <sz val="11"/>
        <color indexed="8"/>
        <rFont val="Arial Narrow"/>
        <family val="2"/>
        <charset val="238"/>
      </rPr>
      <t>2+</t>
    </r>
    <r>
      <rPr>
        <sz val="11"/>
        <color indexed="8"/>
        <rFont val="Arial Narrow"/>
        <family val="2"/>
        <charset val="238"/>
      </rPr>
      <t>, Co</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3+</t>
    </r>
    <r>
      <rPr>
        <sz val="11"/>
        <color indexed="8"/>
        <rFont val="Arial Narrow"/>
        <family val="2"/>
        <charset val="238"/>
      </rPr>
      <t>, Ni</t>
    </r>
    <r>
      <rPr>
        <vertAlign val="superscript"/>
        <sz val="11"/>
        <color indexed="8"/>
        <rFont val="Arial Narrow"/>
        <family val="2"/>
        <charset val="238"/>
      </rPr>
      <t>2+</t>
    </r>
    <r>
      <rPr>
        <sz val="11"/>
        <color indexed="8"/>
        <rFont val="Arial Narrow"/>
        <family val="2"/>
        <charset val="238"/>
      </rPr>
      <t>, Cr</t>
    </r>
    <r>
      <rPr>
        <vertAlign val="superscript"/>
        <sz val="11"/>
        <color indexed="8"/>
        <rFont val="Arial Narrow"/>
        <family val="2"/>
        <charset val="238"/>
      </rPr>
      <t>3+</t>
    </r>
    <r>
      <rPr>
        <sz val="11"/>
        <color indexed="8"/>
        <rFont val="Arial Narrow"/>
        <family val="2"/>
        <charset val="238"/>
      </rPr>
      <t>, Al</t>
    </r>
    <r>
      <rPr>
        <vertAlign val="superscript"/>
        <sz val="11"/>
        <color indexed="8"/>
        <rFont val="Arial Narrow"/>
        <family val="2"/>
        <charset val="238"/>
      </rPr>
      <t>3+</t>
    </r>
    <r>
      <rPr>
        <sz val="11"/>
        <color indexed="8"/>
        <rFont val="Arial Narrow"/>
        <family val="2"/>
        <charset val="238"/>
      </rPr>
      <t>, Zn</t>
    </r>
    <r>
      <rPr>
        <vertAlign val="superscript"/>
        <sz val="11"/>
        <color indexed="8"/>
        <rFont val="Arial Narrow"/>
        <family val="2"/>
        <charset val="238"/>
      </rPr>
      <t>2+</t>
    </r>
    <r>
      <rPr>
        <sz val="11"/>
        <color indexed="8"/>
        <rFont val="Arial Narrow"/>
        <family val="2"/>
        <charset val="238"/>
      </rPr>
      <t>, Mg</t>
    </r>
    <r>
      <rPr>
        <vertAlign val="superscript"/>
        <sz val="11"/>
        <color indexed="8"/>
        <rFont val="Arial Narrow"/>
        <family val="2"/>
        <charset val="238"/>
      </rPr>
      <t>2+</t>
    </r>
    <r>
      <rPr>
        <sz val="11"/>
        <color indexed="8"/>
        <rFont val="Arial Narrow"/>
        <family val="2"/>
        <charset val="238"/>
      </rPr>
      <t>, NH</t>
    </r>
    <r>
      <rPr>
        <vertAlign val="subscript"/>
        <sz val="11"/>
        <color indexed="8"/>
        <rFont val="Arial Narrow"/>
        <family val="2"/>
        <charset val="238"/>
      </rPr>
      <t>4</t>
    </r>
    <r>
      <rPr>
        <vertAlign val="superscript"/>
        <sz val="11"/>
        <color indexed="8"/>
        <rFont val="Arial Narrow"/>
        <family val="2"/>
        <charset val="238"/>
      </rPr>
      <t>+</t>
    </r>
    <r>
      <rPr>
        <sz val="11"/>
        <color indexed="8"/>
        <rFont val="Arial Narrow"/>
        <family val="2"/>
        <charset val="238"/>
      </rPr>
      <t>, Na</t>
    </r>
    <r>
      <rPr>
        <vertAlign val="superscript"/>
        <sz val="11"/>
        <color indexed="8"/>
        <rFont val="Arial Narrow"/>
        <family val="2"/>
        <charset val="238"/>
      </rPr>
      <t>+</t>
    </r>
    <r>
      <rPr>
        <sz val="11"/>
        <color indexed="8"/>
        <rFont val="Arial Narrow"/>
        <family val="2"/>
        <charset val="238"/>
      </rPr>
      <t xml:space="preserve"> oraz niektórych anionów: NO</t>
    </r>
    <r>
      <rPr>
        <vertAlign val="subscript"/>
        <sz val="11"/>
        <color indexed="8"/>
        <rFont val="Arial Narrow"/>
        <family val="2"/>
        <charset val="238"/>
      </rPr>
      <t>3</t>
    </r>
    <r>
      <rPr>
        <vertAlign val="superscript"/>
        <sz val="11"/>
        <color indexed="8"/>
        <rFont val="Arial Narrow"/>
        <family val="2"/>
        <charset val="238"/>
      </rPr>
      <t>-</t>
    </r>
    <r>
      <rPr>
        <sz val="11"/>
        <color indexed="8"/>
        <rFont val="Arial Narrow"/>
        <family val="2"/>
        <charset val="238"/>
      </rPr>
      <t>, Cl</t>
    </r>
    <r>
      <rPr>
        <vertAlign val="superscript"/>
        <sz val="11"/>
        <color indexed="8"/>
        <rFont val="Arial Narrow"/>
        <family val="2"/>
        <charset val="238"/>
      </rPr>
      <t>-</t>
    </r>
    <r>
      <rPr>
        <sz val="11"/>
        <color indexed="8"/>
        <rFont val="Arial Narrow"/>
        <family val="2"/>
        <charset val="238"/>
      </rPr>
      <t xml:space="preserve"> , CO</t>
    </r>
    <r>
      <rPr>
        <vertAlign val="subscript"/>
        <sz val="11"/>
        <color indexed="8"/>
        <rFont val="Arial Narrow"/>
        <family val="2"/>
        <charset val="238"/>
      </rPr>
      <t>3</t>
    </r>
    <r>
      <rPr>
        <vertAlign val="superscript"/>
        <sz val="11"/>
        <color indexed="8"/>
        <rFont val="Arial Narrow"/>
        <family val="2"/>
        <charset val="238"/>
      </rPr>
      <t>2-</t>
    </r>
    <r>
      <rPr>
        <sz val="11"/>
        <color indexed="8"/>
        <rFont val="Arial Narrow"/>
        <family val="2"/>
        <charset val="238"/>
      </rPr>
      <t xml:space="preserve"> , S</t>
    </r>
    <r>
      <rPr>
        <vertAlign val="superscript"/>
        <sz val="11"/>
        <color indexed="8"/>
        <rFont val="Arial Narrow"/>
        <family val="2"/>
        <charset val="238"/>
      </rPr>
      <t>2-</t>
    </r>
    <r>
      <rPr>
        <sz val="11"/>
        <color indexed="8"/>
        <rFont val="Arial Narrow"/>
        <family val="2"/>
        <charset val="238"/>
      </rPr>
      <t xml:space="preserve"> , SO</t>
    </r>
    <r>
      <rPr>
        <vertAlign val="subscript"/>
        <sz val="11"/>
        <color indexed="8"/>
        <rFont val="Arial Narrow"/>
        <family val="2"/>
        <charset val="238"/>
      </rPr>
      <t>4</t>
    </r>
    <r>
      <rPr>
        <vertAlign val="superscript"/>
        <sz val="11"/>
        <color indexed="8"/>
        <rFont val="Arial Narrow"/>
        <family val="2"/>
        <charset val="238"/>
      </rPr>
      <t>2-</t>
    </r>
    <r>
      <rPr>
        <sz val="11"/>
        <color indexed="8"/>
        <rFont val="Arial Narrow"/>
        <family val="2"/>
        <charset val="238"/>
      </rPr>
      <t xml:space="preserve">, </t>
    </r>
  </si>
  <si>
    <t>Odczyn roztworów, skala pH. Wyznaczanie pH roztworów soli, kwasów i zasad metodą potencjometryczną.</t>
  </si>
  <si>
    <t>Hydroliza soli – odczyn roztworów soli hydrolizujących i niehydrolizujących.</t>
  </si>
  <si>
    <t>Sporządzanie roztworów o określonych stężeniach procentowych i molowych z naważek oraz przez rozcieńczanie roztworów stężonych. Obliczenia ze stężeń roztworów.</t>
  </si>
  <si>
    <t>Wstęp do analizy objętościowej – alkacymetria. Sporządzanie roztworów około 0,1M kwasu solnego i około 0,1M wodorotlenku sodu.</t>
  </si>
  <si>
    <t>Mianowanie sporządzonego roztworu kwasu solnego, mianowanie sporządzonego roztworu wodorotlenku sodu.</t>
  </si>
  <si>
    <t xml:space="preserve">Oznaczenia acydymetryczne: oznaczanie zawartości słabych i mocnych zasad w próbce roztworu. </t>
  </si>
  <si>
    <t>Oznaczenia alkalimetryczne:  oznaczanie zawartości słabych i mocnych kwasów w próbce roztworu. Obliczenia w analizie objętościowej.</t>
  </si>
  <si>
    <t>Reakcje utleniania-redukcji. Samorzutny kierunek reakcji redoks. Bilansowanie reakcji redoks.</t>
  </si>
  <si>
    <r>
      <t>Podstawy oksydymetrii. Manganometria. Mianowanie roztworu KMnO</t>
    </r>
    <r>
      <rPr>
        <vertAlign val="subscript"/>
        <sz val="11"/>
        <color indexed="8"/>
        <rFont val="Arial Narrow"/>
        <family val="2"/>
        <charset val="238"/>
      </rPr>
      <t>4</t>
    </r>
    <r>
      <rPr>
        <sz val="11"/>
        <color indexed="8"/>
        <rFont val="Arial Narrow"/>
        <family val="2"/>
        <charset val="238"/>
      </rPr>
      <t>.Ilościowe oznaczanie Fe</t>
    </r>
    <r>
      <rPr>
        <vertAlign val="superscript"/>
        <sz val="11"/>
        <color indexed="8"/>
        <rFont val="Arial Narrow"/>
        <family val="2"/>
        <charset val="238"/>
      </rPr>
      <t>2+</t>
    </r>
    <r>
      <rPr>
        <sz val="11"/>
        <color indexed="8"/>
        <rFont val="Arial Narrow"/>
        <family val="2"/>
        <charset val="238"/>
      </rPr>
      <t xml:space="preserve"> w próbce roztworu. </t>
    </r>
  </si>
  <si>
    <t>CHE_U1; CHE_U2; CHE_K1</t>
  </si>
  <si>
    <t>Zaliczenie ćwiczeń na podstawie indywidulanych sprawozdań oraz wyników 
kolokwiów cząstkowych (zaliczenie na podstawie 51% punktów).                                             Udział w ocenie końcowej - 50%.</t>
  </si>
  <si>
    <t>Almond M., Spillman M., Page E. 2021 Chemia nieorganiczna. Warszawa.</t>
  </si>
  <si>
    <t>Cox P.A. 2009. Chemia nieorganiczna. Krótkie wykłady. Wydawnictwo Naukowe PWN, Warszawa.</t>
  </si>
  <si>
    <t>Szlachcic P., Szymońska J., Jarosz B., Michalski O., Wisła-Świder A. 2017. Chemia I. Skrypt do ćwiczeń laboratoryjnych z chemii nieorganicznej i analitycznej. Wydawnictwo Uniwersytetu Rolniczego w Krakowie.</t>
  </si>
  <si>
    <t>Pazdro K. 2004. Podstawy chemii. Wydawnictwo Pazdro. Warszawa.</t>
  </si>
  <si>
    <t>Pazdro K. 2005.Zbiór zadań z chemii. Wydawnictwo Pazdro. Warszawa.</t>
  </si>
  <si>
    <t>wiedza z zakresu fizyki</t>
  </si>
  <si>
    <t xml:space="preserve">Kierunek studiów  </t>
  </si>
  <si>
    <t>TEC_W1</t>
  </si>
  <si>
    <t>pojęcia z zakresu techniki cieplnej</t>
  </si>
  <si>
    <t>ma wiedzę na temat biopaliw, technologii produkcji oraz zasad badania jakości biopaliw.</t>
  </si>
  <si>
    <t>TEC_W2</t>
  </si>
  <si>
    <t>zastosowania procesów i obiegów termodynamicznych w technice i posiada wiedze dotyczącą metodyki pomiarów, wzorcowania oraz obliczeń termodynamicznych</t>
  </si>
  <si>
    <t>ma wiedzę na temat działań racjonalizujących dotyczących optymalizacji produkcji biopaliw, produkcji surowców i wykorzystania do wytwarzania biopaliw. Zastosowanie biopaliw do napędu silników pojazdów  jest  uzasadnione ekonomicznie i ekologicznie</t>
  </si>
  <si>
    <t>TEC_U1</t>
  </si>
  <si>
    <t>dokonywać obliczeń podstawowych procesów oraz parametrów z zakresu techniki cieplnej</t>
  </si>
  <si>
    <t>TEC_U2</t>
  </si>
  <si>
    <t>obsługiwać urządzenia pomiarowe z zakresu techniki cieplnej</t>
  </si>
  <si>
    <t>TEC_K1</t>
  </si>
  <si>
    <t>lepszego zrozumienia otaczającego Świata z wykorzystaniem wiedzy dotyczącej zjawisk termodynamicznych</t>
  </si>
  <si>
    <t>Podstawowe pojęcia i definicje termodynamiczne jednostki, parametry i funkcje stanu gazu. przykładowe przemiany nieodwracalne. Gaz doskonały i rzeczywisty, energia gazu, entalpia, entropia,</t>
  </si>
  <si>
    <t xml:space="preserve">Ciepło właściwe molowe i masowe, równanie stanu gazu. Ciepło, praca bezwzględna, techniczna, zasady termodynamiki, Prawo Daltona, mieszaniny gazów. </t>
  </si>
  <si>
    <t>Przemiany politropowe gazu doskonałego. Wykresy p-V i T-s. -  przykładowe przemiany nieodwracalne.</t>
  </si>
  <si>
    <t xml:space="preserve">Obiegi termodynamiczne lewo i prawobieżne. Obieg Carnota. Obiegi silnikowe Otto, Diesla i Sabathe. Sprawność teoretyczna, rzeczywista i ogólna obiegu. </t>
  </si>
  <si>
    <t xml:space="preserve">Rodzaje i właściwości paliw, ciepło spalania, wartość opałowa. </t>
  </si>
  <si>
    <t xml:space="preserve">Produkty spalania, emisja gazów toksycznych. Zapotrzebowanie tlenu i powietrza do spalania całkowitego i zupełnego. Ilość i skład spalin. Straty spalania: niecałkowitego, niezupełnego. </t>
  </si>
  <si>
    <t xml:space="preserve">Wymiana ciepła, rodzaje przepływu ciepła, promieniowanie, wymienniki ciepła. </t>
  </si>
  <si>
    <t xml:space="preserve">             </t>
  </si>
  <si>
    <t>TEC_W1; TEC_W2; TEC_K1</t>
  </si>
  <si>
    <t>Zaliczenie pisemne (pytania otwarte) - min. 51 % punktów.                                                                                                 Udział w ocenie końcowej - 50%</t>
  </si>
  <si>
    <t>Wprowadzenie do tematyki ćwiczeń podstawowe własności, przeliczanie jednostek. Obliczenia z zakresu podstawowych praw gazowych.</t>
  </si>
  <si>
    <t>Obliczenia z zakresu charakterystycznych przemian gazowych (przemiana, izobaryczna, izochoryczna, izotermiczna i adiabatyczna</t>
  </si>
  <si>
    <t xml:space="preserve">Obliczenia z zakresu obiegów termodynamicznych,  </t>
  </si>
  <si>
    <t>Obliczanie z zakresu zapotrzebowania tleniu i powietrza do spalania paliw oraz ilości i składu spalin oraz emisji CO2.</t>
  </si>
  <si>
    <t xml:space="preserve">Pomiary prędkości i natężenia przepływu gazu. </t>
  </si>
  <si>
    <t xml:space="preserve">Pomiary ciśnień </t>
  </si>
  <si>
    <t>Wyznaczenie ciepła spalania i wyliczenie wartości opałowej.</t>
  </si>
  <si>
    <t>TEC_U1; TEC_U2; TEC_K1</t>
  </si>
  <si>
    <t>A. Teodorczyk. 1999. Termodynamika techniczna, Wydawnictwa Szkolne i Pedagogiczne, Warszawa.</t>
  </si>
  <si>
    <t xml:space="preserve">Szargut J. 2000. Termodynamika techniczna . PWN, W-wa. </t>
  </si>
  <si>
    <t>Szargut J. i in. 1987. Programowany zbiór zadań z techniki cieplnej WNT, W-wa</t>
  </si>
  <si>
    <t>Wcisło G. 2004. Wyznaczenie ciepła spalania oraz wartości opałowej olejów rzepakowych (paliw rzepakowych).</t>
  </si>
  <si>
    <t xml:space="preserve">Wcisło G. 2013. Monografia pt. Analiza wpływu odmian rzepaku na własności biopaliw RME oraz parametry pracy silnika o zapłonie samoczynnym. ISBN 978-83-62275-77-9. </t>
  </si>
  <si>
    <t xml:space="preserve"> Inżynieria Rolnicza 2 (57)  s. 323-332. Wyznaczenie ciepła spalania oraz wartości opałowej ulepszonych odmian rzepaku. MOTROL. Vol 12, s. 181-187.
</t>
  </si>
  <si>
    <r>
      <t>)</t>
    </r>
    <r>
      <rPr>
        <vertAlign val="superscript"/>
        <sz val="11"/>
        <color indexed="8"/>
        <rFont val="Arial Narrow"/>
        <family val="2"/>
        <charset val="238"/>
      </rPr>
      <t>*</t>
    </r>
    <r>
      <rPr>
        <sz val="11"/>
        <color indexed="8"/>
        <rFont val="Arial Narrow"/>
        <family val="2"/>
        <charset val="238"/>
      </rPr>
      <t xml:space="preserve"> - Podawane z dokładnością do 0,1 ECTS, gdzie 1 ECTS = 25-30 godz. zajęć</t>
    </r>
  </si>
  <si>
    <t xml:space="preserve">Wydział Inżyierii Produkcji i Energetyki                                                                                           Katedra Inżynierii Bioprocesów, Energetyki i Automatyzacji </t>
  </si>
  <si>
    <t>TIL_W02
TIL_W04</t>
  </si>
  <si>
    <t>TIL_K01</t>
  </si>
  <si>
    <t>Zaliczenie pisemne (ocena z kolokwium) - min. 51% punktów.                                       Sprawozdania z ćwiczeń obligatoryjnie.                                                                                                         Udział w ocenie końcowej - 50%</t>
  </si>
  <si>
    <t>PDG_W1</t>
  </si>
  <si>
    <t>zasady  i determinanty tworzenia i rozwoju przedsiębiorczości w obrębie transportu i logistyki</t>
  </si>
  <si>
    <t xml:space="preserve"> TIL1_W13</t>
  </si>
  <si>
    <t>PDG_W2</t>
  </si>
  <si>
    <t xml:space="preserve"> TIL1_W14</t>
  </si>
  <si>
    <t>PDG_U1</t>
  </si>
  <si>
    <t>podjąć odpowiednie działania w celu uruchomienia i prowadzenia działalności gospodarczej dostrzegając zjawiska wpływające na przebieg procesu zarządzania przedsiębiorstwem w zakresie  procesów logistycznych związanych z produkcją i usługami</t>
  </si>
  <si>
    <t xml:space="preserve"> TIL1_U7</t>
  </si>
  <si>
    <t>PDG_U2</t>
  </si>
  <si>
    <t>dokonać oceny i analizy aspektów ekonomiczno-organizacyjnych w zakresie działalności przedsiębiorstw w sektorze TSL; w oparciu o analizy przypadków dokonać intepretacji i analizy styli kierowania</t>
  </si>
  <si>
    <t xml:space="preserve"> TIL1_U10</t>
  </si>
  <si>
    <t>PDG_K1</t>
  </si>
  <si>
    <t xml:space="preserve">kreatywnego myślenia i samodzielnego podejmowania decyzji biznesowych w zakresie transportu i logistyki oraz działania w sposób przedsiębiorczy </t>
  </si>
  <si>
    <t xml:space="preserve"> TIL1_K03</t>
  </si>
  <si>
    <t>PDG_K2</t>
  </si>
  <si>
    <t>odpowiedzialnego pełnienia ról zawodowych, wynikających z prowadzenia działalności gospdaorczej z uwzględnieniem zmieniających się potrzeb społecznych w sektorze TSL</t>
  </si>
  <si>
    <t xml:space="preserve"> TIL1_K04</t>
  </si>
  <si>
    <t>Działalność gospodarcza – stereotypy i rzeczywistość, powadzenie działalności gospodarczej - podstawowe pojęcia, definicje.</t>
  </si>
  <si>
    <t>Prawa i obowiązki przedsiębiorcy w tym jako podatnika.</t>
  </si>
  <si>
    <t>Otoczenie makroekonomiczne przedsiębiorstwa, wymiary otoczenia ogólnego firmy. Szanse i zagrożenia tkwiące w otoczeniu przedsiębiorstwa.  Z nauki do biznes - B+R oraz rola jednostek otoczenia biznesu.</t>
  </si>
  <si>
    <t>Mechanizmy wsparcia innowacyjności przedsiębiorstw.  Finansowe wsparcie startu i rozwoju działalności gospodarczej. Źródła i sposoby pozyskiwania finansowania na rozwój przedsiębiorczości.</t>
  </si>
  <si>
    <t>Podstawowe założenie społecznej odpowiedzialności biznesu.</t>
  </si>
  <si>
    <t>PDG_W1; PDG_W2; PDG_K1; PDG_K2</t>
  </si>
  <si>
    <t>Zaliczenie pisemne (w formie testu)                                                                                              Udział w ocenie końcowej - 50%</t>
  </si>
  <si>
    <t>Uruchomiania nowego przedsiębiorstwa - rejestracja działalności - krok po kroku.</t>
  </si>
  <si>
    <t>Podatki dochodowe w praktyce.</t>
  </si>
  <si>
    <t>Rozliczanie i opłacanie składek ZUS.</t>
  </si>
  <si>
    <t>Elementy planowania w rozpoczęciu działalności gospodarczej (planowanie strateegiczne, planowanie oferty i podaży produktów, planowanie inwestycji i zatrudnienia oraz podstawowych działań marketingowych, planowaine przychodów i rozchodów) z wykorzystaniam dostępnych narzędzi IT.</t>
  </si>
  <si>
    <t>Style kierowania w przedsiębiorczości - studium przypadku</t>
  </si>
  <si>
    <t>Zaliczenie pisemne, ustne (ocena z kolokwium, projektów)                                                                                                 Udział w ocenie końcowej - 50%</t>
  </si>
  <si>
    <t>Budzik-Nowodzińska I.,  Nowodziński P. 2021. Zarządzanie przedsiębiorstwem w czasach nowej rzeczywistości gospodarczej. Wydawnictwo: Politechnika Częstochowska. Częstochowa</t>
  </si>
  <si>
    <t>Bławat F., Drajska E., Figura P., Gawrycka M., Korol T., Prusak B. 2021. Analiza finansowa przedsiębiorstwa. Cz. 1, Ocena sprawozdań finansowych, analiza wskaźnikowa/  Wyd. 2. Warszawa</t>
  </si>
  <si>
    <t>Kotowska B.,  Sitko J.,  Uziębło A. 2021. Finanse przedsiębiorstw: przykłady, zadania i rozwiązania. Warszawa</t>
  </si>
  <si>
    <t>Gorynia M. 2021. Przedsiębiorstwo w biznesie międzynarodowym. Aspekty ekonomiczne finansowe i menedżerskie. Warszawa</t>
  </si>
  <si>
    <t>Lutostański M.J., Łebkowska A., Protasiuk M. 2021. Badanie rynku. Jak zrozumieć konsumenta? Wyd. 1 dodr. 2. Warszawa</t>
  </si>
  <si>
    <t>PDG_U1; PDG_U2; PDG_K1</t>
  </si>
  <si>
    <t xml:space="preserve">przedmiot obowiązkowy kierunkowy </t>
  </si>
  <si>
    <t>wiedza z zakresu podstaw ekonomii</t>
  </si>
  <si>
    <t>Wydział Inżynierii Produkcji i Energetyki                                                                                                                      Katedra Katedra Inzynierii Bioprocesów, Energetyki i Automatyzacji</t>
  </si>
  <si>
    <t>FIR_W1</t>
  </si>
  <si>
    <t xml:space="preserve">źródła finansowania działalności gospodarczej przedsiębiorstwa w sektorze TSL i ich powiązania z systemem finansowym państwa i strumieniami oraz zasobami finansowymi w gospodarce </t>
  </si>
  <si>
    <t>FIR_W2</t>
  </si>
  <si>
    <t>metody i narzędzia analizy finasowej i fiskalnej w organizacji i zarządzaniu przedsiębiorstwem konieczne dla realizowanych procesów logistycznych</t>
  </si>
  <si>
    <t>FIR_U1</t>
  </si>
  <si>
    <t>FIR_U2</t>
  </si>
  <si>
    <t>przeprowadzić analizy skutku zmian podstawowych zmiennych makroekonomicznych oraz oddziaływania polityki monetarnej i fiskalnej dokonując oceny i krytycznej analizy procesów realizowanych w transporcie i logistyce jak i zaproponować zmiany techniczne i organizacyjne</t>
  </si>
  <si>
    <t xml:space="preserve">uznawania znaczenia wiedzy wpływu uwarunkowań gospodarczych na funkcjonowanie przedsiębiorstwa oraz jej krytycznej analizy i oceny w rozstrzyganiu problemów poznawczych i praktycznych w aspekcie skutków zmian głównych mierników i wskźników finasowych w sektorze TSL </t>
  </si>
  <si>
    <t>kreatywnego myślenia wobec zmian uwarunkowań gospodarczych i samodzielnego podejmowania decyzji z świadomością oddziaływania aspektów finansowych w zakresie transportu i logistyki  formułując i określając je w oparciu o uwarunkowania ekonomiczne oraz działania w sposób przedsiębiorczy znając dylematy związane z zawodem ekonomisty.</t>
  </si>
  <si>
    <t xml:space="preserve">Pieniądz, geneza, jego istota i funkcja w systemie gospodarczym. Rola i znaczenie banku centralnego, oraz współczesnych systemów bankowych. Rynek pieniądza, stopy procentowe, cena obligacji. Zjawisko inflacji i deflacji, a cel inflacyjny. </t>
  </si>
  <si>
    <t xml:space="preserve">Zmiany wielkości podaży pieniądza - zjawisko nominalne czy realne. Mechanizm transmisyjny działań banku centralnego i polityki pieniężnej. </t>
  </si>
  <si>
    <t xml:space="preserve">Produkcja i popyt globalny, oraz jego składniki. Główne wskaźniki makroekonomiczne: PKB, PN, rachunek dochodu narodowego, oraz ich składowe. Udział państwa w ruchu okrężnym.Państwo a popyt globalny. Budżet państwa, oraz bilans wydatków, nadwyżka i deficyt a dług publiczny. Wpływ handlu zagranicznego na dochód narodowy. </t>
  </si>
  <si>
    <t>Polityka monetarna i fiskalna. Podstawowe modele makroekonomiczne interakcji działań polityki monetarnej i fiskalnej, oraz jej skutków w gospodarce</t>
  </si>
  <si>
    <t xml:space="preserve">Wyprowadzenie krzywych IS oraz LM dla danych warunków gospodarczych. Równowaga na rynku produktów i pieniądza w modelu IS-LM. Zarządzanie popytem. Wzajemne oddziaływanie polityki fiskalnej i monetarnej w modelu IS-LM. Model IS-LM jako narzędzie aplikacji współczesnych teorii makroekonomii. </t>
  </si>
  <si>
    <t>Powiązanie systemu finansowego przedsiębiorstwa z systemem finansowym państwa. Zasady finansowania i inwestowania kapitał obcy i jego pozyskiwanie.</t>
  </si>
  <si>
    <t xml:space="preserve">Zasady i podstawy prawne rachunkowości jako systemu informacyjnego przedsiębiorstwa.Rachunkowość jako źródło informacji ekonomicznych i jej struktura. Uregulowania prawne rachunkowości. Operacje gospodarcze bilansowe. Pojęcie, istota i rodzaje operacji gospodarczych bilansowych. </t>
  </si>
  <si>
    <t>FIR_W1; FIR_W2; FIR_K1; FIR_K2</t>
  </si>
  <si>
    <t>Zaliczenie pisemne (w formie pytań otwartych i zamkniętych)                                                                                              Udział w ocenie końcowej 20%</t>
  </si>
  <si>
    <t>Mechanizm kreacji pieniądza przez współczesne systemy bankowe. Baza monetarna i mnożnik kreacji. Miary pieniądza. Podaż pieniądza, funkcja i zadania banku centralnego, oraz rola banków komercyjnych. Główny cel i narzędzia banku centralnego.</t>
  </si>
  <si>
    <t xml:space="preserve">Popyt na pieniądz, ujęcie klasyczne a ujęcie keynesowskie. Elastyczność popytu na pieniądz a poziom stopy procentowej, gra na zmianę ceny obligacji, pułapka płynności. Stan równowagi na rynkach finansowych. Reguły polityki pieniężnej, oraz jej cele i narzędzia. Stopy procentowe i mechanizm transmisyjny działań banku centralnego. Kontrola podaży pieniądza. </t>
  </si>
  <si>
    <t xml:space="preserve">Model zagregowanych wydatków. Konsumpcja, inwestycje i oszczędności. Wzrost popytu globalnego, a paradoks oszczędzania. Mnożniki wydatkowe w gospodarce (konsumpcyjny, inwestycyjny, wydatków państwa) ich mechanizmy, uwarunkowania i skutki. </t>
  </si>
  <si>
    <t xml:space="preserve">Nadwyżka i deficyt budżetowy, a charakter polityki fiskalnej. Automatyczne stabilizatory i aktywna polityka fiskalna państwa. Wstrząsy popytowe, a rynek pieniądza, oraz charakter polityki stabilizacyjnej i znaczenie przyszłych podatków. Model IS-LM w działaniu jako narzędzie do określenia dla wybranej gospodarki jej makroekonomicznych uwarunkowań, oraz zasadności jak i skutków zastosowania danego działania polityki pieniężnej i fiskalnej dla odpowiedniego przypadku. </t>
  </si>
  <si>
    <t>Koszt kapitału własnego i długu.Inwestowanie i metody oceny projektów inwestycyjnych.Podział i funkcjonowanie kont księgowych oraz plan kont.Bilans jako obraz majątku i kapitałów przedsiębiorstwa. Rachunek zysków i strat jako podstawa oceny wyniku finansowego.Operacje gospodarcze wpływające na wynik finansowy.Księgowe, ustalanie wyniku finansowego i jego podział.</t>
  </si>
  <si>
    <t>Zaliczenie pisemne (ocena z kolokwium)                                                                                                 Udział w ocenie końcowej 80%</t>
  </si>
  <si>
    <t xml:space="preserve">D. Begg et al 2007 Makroekonomia. PWE, Warszawa </t>
  </si>
  <si>
    <t xml:space="preserve">Owsiak S. 2015. Finanse. PWE, Warszawa </t>
  </si>
  <si>
    <t xml:space="preserve">Micherda B. 2010. Podstawy rachunkowości. Aspekty teoretyczne i praktyczne. Wydawnictwo Naukowe PWN, Warszawa </t>
  </si>
  <si>
    <t>Owsiak S. 2002. Podstawy nauki finansów. PWE, Warszawa</t>
  </si>
  <si>
    <t>Kmiecik- Kiszka Z., Szaro L. 2007. Rachunkowość od podstaw. Wydawnictwo Akademii Rolniczej w Krakowie, Kraków</t>
  </si>
  <si>
    <t>TIL_W13</t>
  </si>
  <si>
    <t>TIL_W14</t>
  </si>
  <si>
    <t>zaplanować i przeprowadzić analizę finasową i zinterpretować wynik finansowy</t>
  </si>
  <si>
    <t>określić najważniejsze determinanty, narzędzia, oraz mechanizmy polityki fiskalnej i monetarnej; analizować wpływ otoczenia ekonomicznego na działalność przedsiębiorstwa w ramach procesów realizowanych w transporcie i logistyce</t>
  </si>
  <si>
    <t>FIR_U3</t>
  </si>
  <si>
    <t>TIL_U17</t>
  </si>
  <si>
    <t>TIL_K03</t>
  </si>
  <si>
    <t>FIR_K1</t>
  </si>
  <si>
    <t>FIR_K2</t>
  </si>
  <si>
    <t>FIR_U1; FIR_U2; FIR_U3; FIR_K1; FIR_K2</t>
  </si>
  <si>
    <t xml:space="preserve"> 2</t>
  </si>
  <si>
    <t>MTW_W1</t>
  </si>
  <si>
    <t xml:space="preserve">podstawowe prawa statyki i kinematyki </t>
  </si>
  <si>
    <t>TIL1_W03
TIL1_W10</t>
  </si>
  <si>
    <t>MTW_W2</t>
  </si>
  <si>
    <t xml:space="preserve">rodzaje obciążeń i wywoływanych przez nie naprężeń i odkształceń </t>
  </si>
  <si>
    <t>MTW_U1</t>
  </si>
  <si>
    <t>wykonać podstawowe obliczenia w statyce, kinematyce raz dynamice</t>
  </si>
  <si>
    <t>TIL1_U03
TIL1_U05</t>
  </si>
  <si>
    <t>MTW_U2</t>
  </si>
  <si>
    <t xml:space="preserve">wykonać podstawowe obliczenia wytrzymałościowe </t>
  </si>
  <si>
    <t>MTW_K1</t>
  </si>
  <si>
    <t>Podstawowe pojęcia w mechanice. Działania na wektorach. Siła wypadkowa, rozkładanie siły na składowe. Para sił. Środek ciężkości. Prawa statyki. Określenie równowagi bryły w ogólnym przypadku. Płaski i przestrzenny dowolny układ sił. Redukcja dowolnego układu sił. Tarcie statyczne i kinetyczne.</t>
  </si>
  <si>
    <t>Klasyfikacja i charakterystyka ruchów. Podstawowe określenia z zakresu kinematyki. Równanie ruchu. Prędkość i przyspieszenie. Ruch prostoliniowy. Ruch kołowy. Ruch płaski ciała. Ruch złożony. Przyspieszenie Coriolisa. Momenty bezwładności. Prawa dynamiki. Dynamika ruchu obrotowego. Praca, moc, energia mechaniczna. Zasada d'Alamberta. Zasada równowagi energii kinetycznej i pracy.</t>
  </si>
  <si>
    <t xml:space="preserve">Przedmiot i zadania wytrzymałości materiałów. Momenty geometryczne figur płaskich. Odkształcalność ciała stałego pod wpływem sił. Prawo Poissona. Naprężenie styczne i normalne. Prawo Hooke'a. Naprężenia dopuszczalne. Rozciąganie i ściskanie. Ścinanie czyste. Obliczanie połączeń nitowych, śrubowych i spawanych. Skręcanie czyste. Kąt skręcenia. Zginanie czyste. Obliczenia wytrzymałościowe belek. Ugięcie belki. Podstawowe wiadomości z zakresu hipotez wytrzymałościowych. Zginanie z rozciąganiem lub ściskaniem. Zginanie ze skręcaniem. </t>
  </si>
  <si>
    <t>MTW_W1; MTW_W2; MTW_K1</t>
  </si>
  <si>
    <t>Rozwiazywanie zadań ze statyki. Płaski układ sił. Wyznaczanie reakcji z uwzględnieniem tarcia.</t>
  </si>
  <si>
    <t>Rozwiazywanie zadań z kinematyki i dynamiki.Obliczanie przyspieszeń. Obliczanie siły bezwładności. Dynamiczne równanie ruchu. Wykorzystanie zasady zachowania energii. Praca nad tarciem.</t>
  </si>
  <si>
    <t>Obliczenia wytrzymałościowe z zkresu  wytrzymałości prostej: rozciąganie i ściskanie (obliczanie odkształceń);  średnica nitów, obliczanie belek na zginanie.</t>
  </si>
  <si>
    <t>Zaliczenie pisemne  (średnia ocen z kolokwiów, wszystkie kolokwia muszą być zaliczone)                                                                                                                                     Udział w ocenie końcowej - 50%</t>
  </si>
  <si>
    <t>Niezgodziński T. 2012, Mechanika ogólna, Wyd. 1, 8 dodr., Wydawnictwo Naukowe PWN, Warszawa</t>
  </si>
  <si>
    <t>Skorupa A., Skorupa M. 2000, Wytrzymałość materiałów: skrypt dla studentów wydziałów niemechanicznych, AGH Uczelniane Wydawnictwa Naukowo-Dydaktyczne, Kraków</t>
  </si>
  <si>
    <t xml:space="preserve">Niezgodziński M.E., Niezgodziński T. 2009, Zbiór zadań z mechaniki ogólnej, Wyd. 3 popr., 2 dodr., Wydawnictwo Naukowe PWN, Warszawa </t>
  </si>
  <si>
    <t>Misiak J. 2003, Statyka i wytrzymałość materiałów, Wyd.6, Wydawnictwa Naukowo-Techniczne, Warszawa</t>
  </si>
  <si>
    <t>Fischer U. et al. 2014, Poradnik mechanika, REA-SJ, Warszawa</t>
  </si>
  <si>
    <t>Egzamin pisemny (pytania otwarte)
Udział w ocenie końcowej - 50%</t>
  </si>
  <si>
    <t>MTW_U1; MTW_U2; MTW_K1</t>
  </si>
  <si>
    <t>wiedza z zakresu podstaw matematyki, fizyki i informatyki</t>
  </si>
  <si>
    <t>Wydział Inżynierii Produkcji i Energetyki                                                                                                                      Katedra Eksploatacji Maszyn Ergonomii i Procesów Produkcyjnych</t>
  </si>
  <si>
    <t>IRU_W1</t>
  </si>
  <si>
    <t>TIL1_W04       TIL1_W11</t>
  </si>
  <si>
    <t>IRU_W2</t>
  </si>
  <si>
    <t>zasady funkcjonowania oraz elementy struktury transportu drogowego osób i rzeczy, transportu szynowego oraz lotniczego i morskiego</t>
  </si>
  <si>
    <t>IRU_U1</t>
  </si>
  <si>
    <t>identyfikować zagrożenia występujące w ruchu drogowym i formułować zagadnienia niezbędne do przeprowadzenia oceny oddziaływania na bezpieczeństwo i środowisko</t>
  </si>
  <si>
    <t xml:space="preserve"> TIL1_U07</t>
  </si>
  <si>
    <t>IRU_U2</t>
  </si>
  <si>
    <t>określać elementy i zadania infrastruktury transportowej oraz zagadnienia niezbędne do oceny jej efektywności w procesach logistycznych</t>
  </si>
  <si>
    <t xml:space="preserve">TIL1_U02 </t>
  </si>
  <si>
    <t>IRU_K1</t>
  </si>
  <si>
    <t xml:space="preserve">zachowania adekwatnego do zajmowanego stanowiska oraz postawy etycznej  </t>
  </si>
  <si>
    <t>Człowiek jako podmiot w ruchu drogowym i ruch pieszych</t>
  </si>
  <si>
    <t>Pojazdy i ich ruch w transporcie drogowym, rolnym i leśnym oraz morskim a także lotniczym</t>
  </si>
  <si>
    <t>Pomiary, badania i analizy ruchu</t>
  </si>
  <si>
    <t>Polityka i gospodarka transportowa w aspekcie zarządzania ruchem</t>
  </si>
  <si>
    <t>Systemy sterowania ruchem na drogach miejskich i autostradach</t>
  </si>
  <si>
    <t xml:space="preserve">Przepustowość dróg jedno i wielojezdniowych oraz skrzyżowań </t>
  </si>
  <si>
    <t>Bezpieczeństwo ruchu – stan obecny i kierunki ewolucji.</t>
  </si>
  <si>
    <t>IRU_W1, IRU_W2, IRU_K1</t>
  </si>
  <si>
    <t>Egzamin pisemny w formie testu                                                                                             Udział w ocenie końcowej - 40%</t>
  </si>
  <si>
    <t>Pomiar prędkości jazdy pojazdów, identyfikacja pojazdów oraz archiwizacja danych przy wykorzystaniu fotoradaru z laserowym czujnikiem odległości</t>
  </si>
  <si>
    <t xml:space="preserve">Pomiar natężenia ruchu pojazdów z uwzględnieniem ich struktury rodzajowej </t>
  </si>
  <si>
    <t xml:space="preserve">Pomiar natężenia ruchu na skrzyżowaniu  bez sygnalizacji świetlnej </t>
  </si>
  <si>
    <t>Pomiar natężenia ruchu na skrzyżowaniu  z sygnalizacją świetlną</t>
  </si>
  <si>
    <t>Pomiar hałasu drogowego z uwzględnieniem wartości chwilowej i równoważnej dla 1,5 godzinnego interwału czasowego</t>
  </si>
  <si>
    <t>Pomiar wykorzystania powierzchni parkingowej w zadanym interwale czasowym</t>
  </si>
  <si>
    <t>Sprawozdanie z ćwiczeń i kolokwium                                                                                                 Udział w ocenie końcowej - 30%</t>
  </si>
  <si>
    <t>Projekt dokumentacji  wybranych parametrów drogi przy wykorzystaniu rzeczywistych dróg przy wykorzystaniu  ogólnie dostępnych systemach informatycznych</t>
  </si>
  <si>
    <t>Projekt obliczeń charakterystyki ruchu wybranego pojazdu specjalnego</t>
  </si>
  <si>
    <t xml:space="preserve">Projekt dotyczący wyznaczania natężenia krytycznego oraz przepustowości dróg jedno 
i wielojezdniowych </t>
  </si>
  <si>
    <t xml:space="preserve">Projekt dotyczący wyznaczania  natężenia krytycznego oraz przepustowości dróg jedno 
i wielojezdniowych metodą HCM </t>
  </si>
  <si>
    <t xml:space="preserve">Projekt wyznaczania przepustowości wybranych skrzyżowań </t>
  </si>
  <si>
    <t>Projekt z ćwiczeń i odpowiedź ustna                                                                                               Udział w ocenie końcowej - 30%</t>
  </si>
  <si>
    <t>Gaca S., Suchorzewski W., Tracz M. 2014. Inżynieria ruchu drogowego. WKŁ, Warszawa ISBN 978-83-206-1947-8</t>
  </si>
  <si>
    <t>Towpik K., Gołaszewski A., Kukulski J. 2013. Infrastruktura transportu samochodowego. Oficyna Wydawnicza Politechniki Warszawskiej. Warszawa ISBN 978-83-7814-084-9</t>
  </si>
  <si>
    <t>Rosiński A. 2015. Modelowanie procesu eksploatacji systemów telematyki transport. Oficyna Wydawnicza Politechniki Warszawskiej. Warszawa ISBN 978-83-7814-450-2</t>
  </si>
  <si>
    <t>Kiełbasa P., Dróżdż T., Rosowski M. 2021. Ocena obciążenia ruchem wybranego wielopoziomowego skrzyżowania w Krakowie. Systemy wspomagania komputerowego w transporcie i logistyce. WIR Kraków, s.181-196, ISBN 978-83-64377-49-5. roz. w monografii (Materiały z IV Konferencji Naukowej z cyklu „Logistyka dziś i jutro” Przemyśl</t>
  </si>
  <si>
    <t>Kiełbasa P. 2019. Ocena obciążenia psychicznego kierowców i operatorów współczesnych samobieżnych maszyn specjalistycznych. Mechatronika i Telematyka w Logistyce, s. 135-151. Monografia PTIR. ISBN 978-83-64377-440.</t>
  </si>
  <si>
    <t>Dróżdż T., Kiełbasa P., Juliszewski T., Trzyniec K., Nawara P. 2018. Zastosowanie laserowego czujnika pomiaru prędkości w ruchu drogowym gun-a cam do określania natężenia ruchu drogowego. Logistyka dla Regionu, s. 5-18. Monografia PTIR. ISBN 978-83-64377-27-3.</t>
  </si>
  <si>
    <t>zagadnienia z zakresu inżynierii ruchu uwzgledniające człowieka, elementy eksploatacji pojazdu oraz infrastrukturę transportową i logistyczną, obiekty techniczne dróg służące ochronie środowiska, a także ma wiedzę w zakresie systemów transportowych i logistycznych w transporcie rolnym i leśnym</t>
  </si>
  <si>
    <t>IRU_U1; IRU_U2; IRU_K1</t>
  </si>
  <si>
    <t xml:space="preserve">Elektrotechnika </t>
  </si>
  <si>
    <t>3</t>
  </si>
  <si>
    <t>ELE_W1</t>
  </si>
  <si>
    <t>prawa fizyki niezbędne do rozwiązywania obwodów elektrycznych oraz zrozumienia zasady działania i procesów eksploatacji podstawowych maszyn i urządzeń elektrycznych</t>
  </si>
  <si>
    <t>TIL1_W04
TIL1_W05</t>
  </si>
  <si>
    <t>ELE_W2</t>
  </si>
  <si>
    <t>zjawiska i procesy związane z użytkowaniem maszyn i urządzeń elektrycznych oraz ich bezpieczną eksploatacją</t>
  </si>
  <si>
    <t>ELE_U1</t>
  </si>
  <si>
    <t>przeprowadzać obserwacje i pomiary w obwodach elektrycznych, analizować oraz interpretować ich wyniki</t>
  </si>
  <si>
    <t>ELE_U2</t>
  </si>
  <si>
    <t>zastosować elementy elektrotechniki w systemach transportowych i logistycznych</t>
  </si>
  <si>
    <t>ELE_K1</t>
  </si>
  <si>
    <t>Teoria obwodów elektrycznych</t>
  </si>
  <si>
    <t>Metody rozwiązywania obwodów prądu stałego</t>
  </si>
  <si>
    <t>Metody rozwiązywania obwodów prądu sinusoidalnie zmiennego</t>
  </si>
  <si>
    <t>Wytwarzanie energii elektrycznej</t>
  </si>
  <si>
    <t>Przetwarzanie i przesyłanie energii elektrycznej</t>
  </si>
  <si>
    <t>Użytkowanie energii elektrycznej i podstawy napędu elektrycznego</t>
  </si>
  <si>
    <t xml:space="preserve">Instalacje elektryczne </t>
  </si>
  <si>
    <t>ELE_W1; ELE_W2; ELE_K1</t>
  </si>
  <si>
    <t>Egzamin pisemny (w formie testu i zadań obliczeniowych)                                                                                              Udział w ocenie końcowej - 50%</t>
  </si>
  <si>
    <t xml:space="preserve">Obliczenia i pomiary podstawowych wielkości elektrycznych w obwodach prądu stałego </t>
  </si>
  <si>
    <t>Obliczenia i pomiary podstawowych wielkości elektrycznych w obwodach prądu sinusoidalnie zmiennego</t>
  </si>
  <si>
    <t>Badanie prądnic</t>
  </si>
  <si>
    <t>Badanie transformatorów</t>
  </si>
  <si>
    <t>Badanie silników elektrycznych</t>
  </si>
  <si>
    <t xml:space="preserve">Badanie osprzętu silników elektrycznych </t>
  </si>
  <si>
    <t>Pomiary instalacji elektrycznej</t>
  </si>
  <si>
    <t>Zaliczenie pisemne (ocena z kolokwium)      
Zaliczenie sprawozdań z prac laboratoryjnych                                                                                           Udział w ocenie końcowej - 50%</t>
  </si>
  <si>
    <t>Hempowicz P. 2009. Elektrotechnika i elektronika dla nie elektryków. Wyd. 6. Wydawnictwa Naukowo-Techniczne, Warszawa</t>
  </si>
  <si>
    <t>Sawicki F. A. 1999. Zbiór zadań z elektrotechniki: obwody prądu stałego i przemiennego, miernictwo elektryczne, transformatory, maszyny prądu stałego, silniki asynchroniczne, dobór silników, instalacje elektryczne. Wydawnictwo ART, Olsztyn</t>
  </si>
  <si>
    <t>Trojanowska M. Elektrotechnika. Zagadnienia wybrane. Preskrypt. Uniwersytet Rolniczy, Kraków</t>
  </si>
  <si>
    <t>Marecki J. 2017. Podstawy przemian energetycznych. Wyd. 4. Wydawnictwo Naukowe PWN, Warszawa</t>
  </si>
  <si>
    <t>Bolkowski S. 2007. Teoria obwodów elektrycznych Wyd. 8. Wydawnictwa Naukowo-Techniczne, Warszawa</t>
  </si>
  <si>
    <t>ELE_U1; ELE_U1; ELE_K1</t>
  </si>
  <si>
    <t>AUT_W1</t>
  </si>
  <si>
    <t>budowę i zasadę działania podstawowych elementów i układów automatyki, przedstawia przykłady zastosowania</t>
  </si>
  <si>
    <t>AUT_W2</t>
  </si>
  <si>
    <t>budowę i zasadę działania mikrokomputerowych systemów sterowania, zna strukturę takich systemów</t>
  </si>
  <si>
    <t>AUT_U1</t>
  </si>
  <si>
    <t>AUT_U2</t>
  </si>
  <si>
    <t>AUT_K1</t>
  </si>
  <si>
    <t>uznawania wiedzy oraz analizy zalet i zagrożeń dla ludzi i środowiska wynikających ze stosowania układów automatyki oraz podnoszenia kwalifikacji</t>
  </si>
  <si>
    <t>Podstawowe pojecia. Elementy i układy automatyki stosowane w systemach sterowania i regulacji. Sygnały, ich cechy i rodzaje. Technika cyfrowa i analogowa. Informacja cyfrowa i analogowa. Kodowanie, próbkowanie, kwantowanie.</t>
  </si>
  <si>
    <t>Algebra układów przełączających. Modelowanie członów regulacji. Analiza układów regulacji. Programowalne systemy sterowania logicznego. Wielokanałowe regulatory cyfrowe.</t>
  </si>
  <si>
    <t>Architektura mikroprocesora i mikrokomputera. Wymagania stawiane mikroprocesorom i mikrokomputerom wykorzystywanym do sterowania procesami technologicznymi.</t>
  </si>
  <si>
    <t>Mikroprocesorowe systemy pomiarowe. Inteligentne przetworniki pomiarowe. Mikroprocesorowe analizatory i generatory sygnałów. Mikroprocesorowe systemy automatyki stosowane w urządzeniach i maszynach do sterowania procesami technologicznymi.</t>
  </si>
  <si>
    <t>Mikrokomputerowe systemy sterowania (MKSS). Specyﬁka, struktury i przeznaczenie. Sterowniki mikroprocesorowe. Budowa i zasada działania. Zastosowanie w systemach sterowania cyfrowego i automatycznej regulacji.</t>
  </si>
  <si>
    <t>Metodyka projektowania i wdrażaniu zautomatyzowanych systemów sterowania. Niezawodność działania. Układy z rezerwowaniem. Testowanie i diagnostyka. Problematyka eksploatacji systemów sterowania automatycznego w procesach produkcyjnych.</t>
  </si>
  <si>
    <t>AUT_W1; AUT_W2;  AUT_K1</t>
  </si>
  <si>
    <t>Obliczanie G (s), y (t), x (t) na podstawie informacji graﬁcznej bądź analitycznej w programie Matlab-Simulink.</t>
  </si>
  <si>
    <t xml:space="preserve">Minimalizacja funkcji logicznych. Postać alternatywna i koniunkcyjna. </t>
  </si>
  <si>
    <t>Wyznaczanie i analiza charakterystyk statycznych elementów wykonawczych.</t>
  </si>
  <si>
    <t>Wyznaczanie i analiza charakterystyk dynamicznych regulatora PID.</t>
  </si>
  <si>
    <t xml:space="preserve">Analiza przebiegu regulacji liniowej poziomu cieczy. </t>
  </si>
  <si>
    <t>Identyﬁkacja podstawowych elementów automatyki metodą wymuszenia jednostkowego.</t>
  </si>
  <si>
    <t xml:space="preserve">Identyﬁkacja obiektów regulacji metodą wymuszenia skokowego. </t>
  </si>
  <si>
    <t>Identyﬁkacja obiektów regulacji metodą wymuszenia impulsowego.</t>
  </si>
  <si>
    <t>Identyﬁkacja podstawowych obiektów dynamicznych metoda częstotliwościową.</t>
  </si>
  <si>
    <t xml:space="preserve">Modelowanie logicznych układów automatyki na elementach elektromagnetycznych. </t>
  </si>
  <si>
    <t>Modelowanie logicznych układów automatyki na elementach elektronicznych.</t>
  </si>
  <si>
    <t xml:space="preserve">Elektromagnetyczne układy sterowania. </t>
  </si>
  <si>
    <t>Wyznaczanie i analiza charakterystyk dynamicznych czujników temperatury oraz wilgotności w układach automatycznej regulacji.</t>
  </si>
  <si>
    <t>Juszka H. 2004. Laboratorium z automatyki. Wyd. PTIR, Kraków, ISBN 8390755343.</t>
  </si>
  <si>
    <t>Juszka H. 2006. Automatyzacja i robotyzacja w inżynierii rolniczej. Wyd. PTIR, Kraków, ISBN 8390755343.</t>
  </si>
  <si>
    <t>Urbaniak A. 2017. Podstawy automatyki. Wyd. Pol. Poznańskiej, Poznań, ISBN 978-83-7143-335-1.</t>
  </si>
  <si>
    <t>Kostro J. 2017. Elementy, urządzenia i układy automatyki. WSiP, Warszawa, ISBN 978-83-02-05317-7.</t>
  </si>
  <si>
    <t>Dębowski A. 2015. Automatyka. Technika regulacji. Wyd. WNT, Warszawa. ISBN 978-83-7926-073-7.</t>
  </si>
  <si>
    <t>TIL1_W04, TIL1_W05</t>
  </si>
  <si>
    <t xml:space="preserve">obliczyć transmitancję operatorową podstawowych układów automatyki, identyfikować oraz eksploatować elementy i układy automatyki stosowane w systemach transportowych i logistycznych </t>
  </si>
  <si>
    <t>optymalizować funkcje logiczne za pomocą tablic Karnaugha oraz projektować układy sterowania logicznego na elementach elektromagnetycznych i elektronicznych dla systemów transportowych oraz logistycznych</t>
  </si>
  <si>
    <t>TIL1_U01 TIL1_U16</t>
  </si>
  <si>
    <t>TIL1_W04 TIL1_W05</t>
  </si>
  <si>
    <t>Egzamin w formie pisemnej - na ocenę pozytywną należy udzielić co najmniej 51% prawidłowych odpowiedzi na zadane pytania.                                                               Udział w ocenie końcowej - 50%</t>
  </si>
  <si>
    <t>AUT_U1; AUT_U2; AUT_K1</t>
  </si>
  <si>
    <t>Zaliczenie ćwiczeń na podstawie: 
- indywidualnych sprawozdań z prac laboratoryjnych (obligatoryjnie); 
- kolokwiów cząstkowych z zakresu ćwiczeń (ocena pozytywna dla min. 51% punktów). Udział w ocenie końcowej - 50%.</t>
  </si>
  <si>
    <t>Logistyka w przedsiębiorstwie</t>
  </si>
  <si>
    <t>wiedza z zakresu podstaw działalności gospodarczej i ekonomii</t>
  </si>
  <si>
    <t>Wydział Inżynierii Produkcji i Energetyki                                                                               Katedra Inżynierii Produkcji, Logistyki i Informatyki Stosowanej</t>
  </si>
  <si>
    <t>LWP_W1</t>
  </si>
  <si>
    <t>LWP_W2</t>
  </si>
  <si>
    <t xml:space="preserve">podstawowe zasady i metody projektowania systemów logistycznych, kalkulowania kosztów oraz oceny efektywności ich funkcjonowania </t>
  </si>
  <si>
    <t>LWP_U1</t>
  </si>
  <si>
    <t>planować i zarządzać procesami logistycznymi w obrębie przedsiębiorstwa</t>
  </si>
  <si>
    <t>LWP_U2</t>
  </si>
  <si>
    <t>dokonać analizy procesów logistycznych oraz zaproponować zmiany celem ich optymalizacji</t>
  </si>
  <si>
    <t>LWP_U3</t>
  </si>
  <si>
    <t>optymalizować procesy logistyczne z wykorzystaniem systemów informatycznych</t>
  </si>
  <si>
    <t>LWP_K1</t>
  </si>
  <si>
    <t>uznawania znaczenia wiedzy w podejmowania trafnych decyzji związanych z optymalizacją kosztów logistycznych w przedsiębiorstwie</t>
  </si>
  <si>
    <t>LWP_K2</t>
  </si>
  <si>
    <t>odpowiedzialnego pełnienie ról zawodowych, przestrzegania zasad etyki zawodowej i wymaga tego od innych podczas podejmowania decyzji związanych z optymalizacją kosztów logistycznych w przedsiębiorstwie</t>
  </si>
  <si>
    <t>Pojęcie logistyki. Znaczenie i zadania logistyki. Organizacja logistyki w przedsiebiorstwie: koncepcje organizacji logistyki, determinanty organizacji logistyki w przedsiebiorstwie. Logistyka w strukturach zarzadzania przedsiebiorstwem. Procesy logistyczne. Podstawa i istota podejscia systemowego w logistyce. Systemy logistyczne. Łańcuch logistyczny.</t>
  </si>
  <si>
    <t>Logistyka zaopatrzenia: podstawowe pojęcia z zakresu sfery zaopatrzenia. Cele i zadania logistyki zaopatrzenia. Strategiczne decyzje w logistyce zaopatrzenia, organizacja procesu zakupów analiza rynku zaopatrzenia. Planowanie zaopatrzenia materiałowego.</t>
  </si>
  <si>
    <t>Logistyka produkcji: klasyfikacja procesów produkcyjnych, obszary logistyki produkcji: definicja, cele, modele planowania produkcji, sterowanie przepływami w logistyce produkcji: zadania, algorytmy, logistyczne systemy sterowania produkcją.</t>
  </si>
  <si>
    <t>Logistyka dystrybucji: istota i przedmiot logistyki dystrybucji, uwarunkowania logistyki dystrybucji, marketingowe kanały dystrybucji, logistyczne centra dystrybucji.</t>
  </si>
  <si>
    <t xml:space="preserve">Logistyka odpadów: istota i przedmiot logistyki odpadów, klasyfikacja odpadów, technologie i techniki gromadzenia, transportu i skłądowania odpadów, logistycznie zintegrowany system gospodarki odpadami </t>
  </si>
  <si>
    <t>Koszty procesów logistycznych. Istota i struktura kosztów logistyki. Systemy klasyfikacyjne kosztów logistyki. Kontroling kosztów logistyki.</t>
  </si>
  <si>
    <t>Analiza efektywnosci systemów i procesów logistycznych. Rachunek kosztów logistycznych. Controling logistyki. Wskazniki pomiaru efektywnosci systemów logistycznych. Proces tworzenia wartosci w łancuchu logistycznym.</t>
  </si>
  <si>
    <t>LWP_W1; LWP_W2; LWP_K1; LWP_K2</t>
  </si>
  <si>
    <t>Egzamin pisemny w formie pytań otwartych                                                                                 Udział w ocenie końcowej 50%</t>
  </si>
  <si>
    <t>Zajęcia organizacyjne wraz z wprowadzeniem do systemu informatycznego</t>
  </si>
  <si>
    <t>Zarządzanie kartoteką i zapasami</t>
  </si>
  <si>
    <t xml:space="preserve">Analiza sugesti produkcyjnych i zakupowych </t>
  </si>
  <si>
    <t>Opracowanie cenników: dostawcy oraz odbiorcy</t>
  </si>
  <si>
    <t>Organizacja i analiza prognoz zakupowych oraz sprzedażowych</t>
  </si>
  <si>
    <t>Tworzenie i zarządzanie zamówieniami klientów jako obszar MRP</t>
  </si>
  <si>
    <t>Wprowadzenie cenników do kontrachentów i powiązanie ich z poszczególnymi modułami</t>
  </si>
  <si>
    <t>Definiowanie numerów katalogowych oraz wprowadzanie zamówień</t>
  </si>
  <si>
    <t>Tworzenie indeksu produktu wraz z przyjęciem magazynowym</t>
  </si>
  <si>
    <t>Zarządzanie zleceniami produkcyjnymi wraz z harmonogramowaniem zapasów</t>
  </si>
  <si>
    <t>Pisz I., Sęk T., Zielecki W. 2013. Logistyka w przedsiębiorstwie. PWE Warszawa</t>
  </si>
  <si>
    <t>Szołtysek J. i in. 2016. Vademecum logistyki. DIFIN. Warszawa</t>
  </si>
  <si>
    <t>Szymonik A., Nowak I. 2017. Współczesna logistyka. DIFIN. Warszawa</t>
  </si>
  <si>
    <t>Skowronek Cz., Sariusz-Wolski Z. 2012. PWE. Warszawa</t>
  </si>
  <si>
    <t>rolę logistyki w przedsiębiorstwie oraz zasady funkcjonowania podstawowych podsystemów logistyki, a także zasady tworzenia, funkcjonowania i oceny sprawności łańcuchów dostaw</t>
  </si>
  <si>
    <t>TIL_U09</t>
  </si>
  <si>
    <t>TIL_U18</t>
  </si>
  <si>
    <t>TIL_K02</t>
  </si>
  <si>
    <t>TIL_K05</t>
  </si>
  <si>
    <t>LWP_U1; LWP_U2; LWP_U3; LWP_K1; LWP_K2</t>
  </si>
  <si>
    <t>Zaliczenie pisemne i ustne (ocena z kolokwiów, zaliczenie projektu końcowego, zaliczenie znajomości programu)                                                                                                            Udział w ocenie końcowej - 50%</t>
  </si>
  <si>
    <t>wiedza z zakresu fizyki, inżynierii materiałowej, chemii, ekonomii, ochrony środowiska i logistyki transportu</t>
  </si>
  <si>
    <t>Wydział Inżynierii Produkcji i Energetyki                                                                                                                      Katedra Eksploatacji Maszyn, Ergonomii i Procesów Produkcyjnych</t>
  </si>
  <si>
    <t>TOW_W1</t>
  </si>
  <si>
    <t>właściwości surowców i produktów pochodzenia rolniczego i nierolniczego oraz materiałów konstrukcyjnych w obrębie grup towarowych</t>
  </si>
  <si>
    <t xml:space="preserve">TIL1_W03      </t>
  </si>
  <si>
    <t>TOW_W2</t>
  </si>
  <si>
    <t>konstrukcje i eksploatację chłodni, przechowalni i magazynów oraz zarządzanie gospodarką magazynową, przeznaczoną dla poszczególnych grup towarowych</t>
  </si>
  <si>
    <t>TOW_U1</t>
  </si>
  <si>
    <t>identyfikować zjawiska procesów logistycznych związanych z produkcją, magazynowaniem i transportem poszczególnych grup towarowych</t>
  </si>
  <si>
    <t>TOW_U2</t>
  </si>
  <si>
    <t>dokonać oceny technicznej i ekonomicznej w zakresie przedsiębiorstw w sektorze TSL, dla poszczególnych grup towarowych</t>
  </si>
  <si>
    <t>TOW_K1</t>
  </si>
  <si>
    <t>przyjmowania odpowiedzialności za skutki produkcji, magazynowania i dystrybucji wybranych grup towarowych oraz do przestrzegania i rozwijania etyki zawodowej w tym zakresie</t>
  </si>
  <si>
    <t>Towaroznawstwo jako nauka interdyscyplinarna (fizyka, chemia, mikrobiologia, nauki rolnicze i leśne, ekologia, logistyka, ekonomia, marketing, prawo, kwalitologia, technologia). Cel i zakres towaroznawstwa, Cykl życia produktu. Nowe obszary towaroznawstwa (technologiczna optymalizacja wydajności pracy; kompleksowe zarządzanie jakością, badanie oczekiwań konsumentów; odzysk i unieszkodliwianie pozostałości poprodukcyjnych). Waga towaroznawstwa we współczesnym świecie.</t>
  </si>
  <si>
    <t>Towary – klasyfikacja, właściwości, analiza cyklu życia, znakowanie, opakowanie.</t>
  </si>
  <si>
    <t>Surowce w produkcji towarów przemysłowych i spożywczych.</t>
  </si>
  <si>
    <t>Jakość surowców i towarów – czynniki wpływające na jakość, cechy jakościowe, metody badań jakości, kontrola jakości.</t>
  </si>
  <si>
    <t>Normalizacja i certyfikacja - systemy normalizacji i certyfikacji.</t>
  </si>
  <si>
    <t>Cechy surowców i towarów istotne w ich transporcie i przechowywaniu.</t>
  </si>
  <si>
    <t>Nowe trendy w towaroznawstwie – społeczne, ekologiczne.</t>
  </si>
  <si>
    <t>TOW_W1; TOW_W2; TOW_K1</t>
  </si>
  <si>
    <t>Egzamin pisemny w formie pytań otwartych                                                                                          Udział w ocenie końcowej - 60%</t>
  </si>
  <si>
    <t xml:space="preserve">Analiza wybranych właściwości morfologicznych surowców </t>
  </si>
  <si>
    <t>Analiza wybranych właściwości fizycznych towarów</t>
  </si>
  <si>
    <t>Analiza wybranych właściwości chemicznych towarów</t>
  </si>
  <si>
    <t>Analiza wybranych właściwości sensorycznych towarów</t>
  </si>
  <si>
    <t>Analiza wybranych właściwości towarów w kontekście krótkotrwałego przechowywania</t>
  </si>
  <si>
    <t>TOW_U1; TOW_U2; TOW_K1</t>
  </si>
  <si>
    <t>Zaliczenie pisemne (ocena sprawozdań)                                                                                                 Udział w ocenie końcowej - 20%</t>
  </si>
  <si>
    <t>Metody analityczne stosowane do oceny towarów</t>
  </si>
  <si>
    <t>Metody identyfikacji towarów</t>
  </si>
  <si>
    <t>Wskaźniki jakości towarów i czynniki wpływające na ich jakość</t>
  </si>
  <si>
    <t>Metody przedłużania trwałości towarów</t>
  </si>
  <si>
    <t>Metody przechowywania i pakowania towarów</t>
  </si>
  <si>
    <t>TOW_U1; TOW_K1</t>
  </si>
  <si>
    <t>Tomasz Jałowiec, Towaroznawstwo dla logistyki  Difin, W-wa 2011</t>
  </si>
  <si>
    <t xml:space="preserve">Skrzypek M., Zaworny W., Towaroznawstwo ogólne, Wyższa Szkoła Informatyki i Zarządzania, Przemyśl 2005. </t>
  </si>
  <si>
    <t>Karpiel Ł., Skrzypek M., Towaroznawstwo ogólne, WAE Kraków, 2000</t>
  </si>
  <si>
    <t>Lisińska-Kuśnierz M. Ucherek M., Znakowanie opakowań?, WAE Kraków, 2005</t>
  </si>
  <si>
    <t>Flaczyk E., Górecka D., Korczak J. 2011. Towaroznawstwo żywności pochodzenia roślinnego. Wydawnictwo Uniwersytetu Przyrodniczego w Poznaniu</t>
  </si>
  <si>
    <t>Litwińczuk Z. 2012. Towaroznawstwo surowców i produktów zwierzęcych. Powszechne Wydawnictwo Rolnicze i Leśne, Warszawa</t>
  </si>
  <si>
    <t xml:space="preserve">Pojazdy i środki transportu </t>
  </si>
  <si>
    <t>wiedza z zakresu mechaniki technicznej, części maszyn</t>
  </si>
  <si>
    <t xml:space="preserve"> 3</t>
  </si>
  <si>
    <t>PST_W1</t>
  </si>
  <si>
    <t>strukturę współczesnych środków transportowych oraz zagadnienia związane z budową maszyn i środków transportowych i organizacją ich pracy.</t>
  </si>
  <si>
    <t>PST_W2</t>
  </si>
  <si>
    <t>metody diagnostyki i zasady eksploatacji maszyn i urządzeń technicznych stosowanych w transporcie i logistyce, procesy związane z elektrotechniką, elektroniką, automatyką oraz robotyką</t>
  </si>
  <si>
    <t>PST_U1</t>
  </si>
  <si>
    <t>wykorzystać metody matematyczne oraz zastosować elementy elektrotechniki, elektroniki, automatyki, robotyki i techniki informatyczne do realizacji projektów inżynierskich i symulacji w zakresie transportu i logistyki</t>
  </si>
  <si>
    <t>TIL1_U05 TIL1_U16</t>
  </si>
  <si>
    <t>PST_U2</t>
  </si>
  <si>
    <t>interpretować parametry techniczno-eksploatacyjne środków transportowych oraz identyfikować wady i zalety związane z wykonywanymi zadaniami w zakresie transportu i logistyki</t>
  </si>
  <si>
    <t>PST_K1</t>
  </si>
  <si>
    <t xml:space="preserve">uznawania znaczenia wiedzy w rozwiązywaniu problemów poznawczych i praktycznych oraz zasięgania opinii ekspertów w przypadku trudności z samodzielnym rozwiązywaniem problemów </t>
  </si>
  <si>
    <t>Budowa środków transportu drogowego.</t>
  </si>
  <si>
    <t>Przeznaczenie, klasyfikacja i budowa pojazdów.</t>
  </si>
  <si>
    <t>Podział, klasyfikacja i budowa pojazdów przeznaczonych do transportu.</t>
  </si>
  <si>
    <t>Współczesne systemy sterowania pojazdami, struktura układów mechatronicznych.</t>
  </si>
  <si>
    <t>Środki i urządzenia transportowe stosowane w zmiennym środowisku pracy.</t>
  </si>
  <si>
    <t>Pojazdy autonomiczne - GSM oraz GPS w systemach nadzoru i diagnostyki pojazdów</t>
  </si>
  <si>
    <t xml:space="preserve">Magistrale informatyczne - współdziałanie układów. </t>
  </si>
  <si>
    <t>Zaliczenie pisemne lub ustne (w formie testu, pytań otwartych, zamkniętych)                                                                                              Udział w ocenie końcowej - 50%</t>
  </si>
  <si>
    <t>Opis istotnych zespołów i podzespołów pojazdu.</t>
  </si>
  <si>
    <t>Dobór środków transportu do wyznaczonych zadań transportowych. Wyznaczanie charakterystyk trakcyjnych.</t>
  </si>
  <si>
    <t>Środki transportu w aktualnych normatywach prawnych.</t>
  </si>
  <si>
    <t>Analiza schematów elektrycznych układów mechatronicznych pojazdu - wprowadzenie do diagnostki.</t>
  </si>
  <si>
    <t>Zaliczenie pisemne lub ustne treści i zadań                                                                                                    Udział w ocenie końcowej - 25%</t>
  </si>
  <si>
    <t>Ćwiczenia  laboratoryjne</t>
  </si>
  <si>
    <t>Analiza funkcjonalna i diagnostyka systemów pojazdowych z wykorzystaniem wybranego zestawu panelowego.</t>
  </si>
  <si>
    <t xml:space="preserve">Wyważenie statyczne i dynamiczne elementów obrotowych w pojeździe. </t>
  </si>
  <si>
    <t>Diagnostyka równoległa wybranych podzespołów pojazdu.</t>
  </si>
  <si>
    <t>Symulacja usterek, analiza schematów elektrycznych. Identyfikacja usterek - w wybranych podzespołach i zespołach.</t>
  </si>
  <si>
    <t>Zaliczenie pisemne lub ustne treści i sprawozdań                                                                                                      Udział w ocenie końcowej - 25%</t>
  </si>
  <si>
    <t>Prochowski L., Żuchowski A. 2009 Samochody ciężarowe i autobusy. WKŁ, Warszawa</t>
  </si>
  <si>
    <t xml:space="preserve">Kacperczyk R. 2016 Środki transportu cz 1 i 2. Difin, </t>
  </si>
  <si>
    <t xml:space="preserve">Korzeń Z. 2002 Logistyczne systemy transportu bliskiego i magazynowania tom 1 i 2. Wyd. Instytut Logistyki i Magazynowania, Poznań. </t>
  </si>
  <si>
    <t xml:space="preserve">PST_W1; PST_W2;  PST_K1 </t>
  </si>
  <si>
    <t xml:space="preserve"> PST_U1; PST_U2; PST_K1</t>
  </si>
  <si>
    <t xml:space="preserve"> PST_U1, PST_U2, PST_K1</t>
  </si>
  <si>
    <t>wiedza z zakresu inżynierii ruchu</t>
  </si>
  <si>
    <t>LGM_W1</t>
  </si>
  <si>
    <t xml:space="preserve">TIL1_W11       </t>
  </si>
  <si>
    <t>LGM_W2</t>
  </si>
  <si>
    <t>LGM_U1</t>
  </si>
  <si>
    <t>projektować elementy miejskiej infrastruktury logistycznej, projektować przepustowość skrzyżowań, przejść dla pieszych itp., oraz modyfikować już istniejące rozwiązania wg wybranej funkcji celu</t>
  </si>
  <si>
    <t xml:space="preserve"> TIL1_U03</t>
  </si>
  <si>
    <t>LGM_U2</t>
  </si>
  <si>
    <t>wykorzystywać odpowiednie systemy informatyczne do zbierania informacji, jej wizualizacji i klasyfikacji wg założonego kryterium, wykorzystywać w pracach projektowych dostępne narzędzia informatyczne oraz wybrane techniki analizy danych</t>
  </si>
  <si>
    <t xml:space="preserve">TIL1_U05 </t>
  </si>
  <si>
    <t>LGM_K1</t>
  </si>
  <si>
    <t>Wprowadzenie do logistyki miejskiej</t>
  </si>
  <si>
    <t>Charakterystyka miasta i jej wpływ na logistykę miejską</t>
  </si>
  <si>
    <t>Systemy informacji i technologie stosowane w logistyce miejskiej</t>
  </si>
  <si>
    <t>Procesy planowania i projektowania systemów logistycznych w mieście</t>
  </si>
  <si>
    <t>Polityka transportowa w miastach i narzędzia jej realizacji</t>
  </si>
  <si>
    <t>Systemy sterowania ruchem na drogach miejskich</t>
  </si>
  <si>
    <t>Priorytety w ruchu dla środków transportu zbiorowego</t>
  </si>
  <si>
    <t>Analiza ruchu pieszego, rowerowego i specjalnego w aglomeracjach miejskich</t>
  </si>
  <si>
    <t>Sygnalizacja świetlna na skrzyżowaniach oraz analiza przepustowości rond</t>
  </si>
  <si>
    <t>Case study: analiza rzeczywistego systemu logistycznego w wybranym mieście</t>
  </si>
  <si>
    <t>LGM_W1; LGM_W2; LGM_K1</t>
  </si>
  <si>
    <t>Zaliczenie pisemne w formie testu                                                                                             Udział w ocenie końcowej -  40%</t>
  </si>
  <si>
    <t>Planowanie i projektowanie systemów transportowych - obejmuje to projektowanie sieci drogowej, planowanie tras dla transportu publicznego, analizę ruchu ulicznego i projektowanie rozwiązań mających na celu zwiększenie przepustowości dróg</t>
  </si>
  <si>
    <t>Zarządzanie ruchem drogowym - dotyczy koordynacji ruchu na skrzyżowaniach, sterowania sygnalizacją świetlną, monitorowania natężenia ruchu oraz planowania i zarządzania reakcją na incydenty drogowe</t>
  </si>
  <si>
    <t>Analiza i projektowanie systemów transportu publicznego - obejmuje to planowanie sieci linii transportu publicznego, projektowanie rozkładów jazdy, analizę efektywności systemu oraz projektowanie infrastruktury transportu publicznego, takiej jak przystanki autobusowe czy stacje metra</t>
  </si>
  <si>
    <t>Projekt wielopoziomowego skrzyżowania (rond) oraz przejść dla pieszych itp.</t>
  </si>
  <si>
    <t>Analiza przepływu ruchu w centrum miasta - projekt polega na przeprowadzeniu analizy przepływu ruchu w centrum miasta, ze szczególnym uwzględnieniem wpływu dostaw na transport publiczny, ruch uliczny i środowisko oraz opracowanie propozycji rozwiązań logistycznych, które pozwolą zminimalizować negatywne skutki związane z dostawami.</t>
  </si>
  <si>
    <t>Analiza i projekt możliwości wykorzystania nowych technologii w logistyce miejskiej - tj.: automatyzacja procesów, drony, autonomiczne pojazdy - opracowanie propozycji ich wykorzystania w logistyce miejskiej</t>
  </si>
  <si>
    <t>Analiza i projekt systemu transportowego dla nowej dzielnicy mieszkaniowej - projekt polega na zaprojektowaniu systemu transportowego dla nowej dzielnicy mieszkaniowej, z uwzględnieniem kwestii związanych z transportem publicznym, indywidualnym, dostawami towarów i usług oraz aspektów związanych z ochroną środowiska</t>
  </si>
  <si>
    <t>Szołtysek J. 2009. Podstawy logistyki miejskiej.Wydawnictwo Akademii Ekonomicznej
w Katowicach, ISBN 978-83-7246-403-3 (dostępny online)</t>
  </si>
  <si>
    <t>Kiełbasa P., Dróżdż T., Nawara P., Trzyniec K., Kurpaska S. 2018. Wpływ intensywności wykorzystania przejścia dla pieszych na płynność ruchu na ul. balickiej w okolicy kampusu uniwersytetu rolniczego w Krakowie. Logistyka dla Regionu, s. 163-176. Monografia PTIR. ISBN 978-83-64377-27-3.</t>
  </si>
  <si>
    <t xml:space="preserve">zagadnienia z  zakresu inżynierii ruchu miejskiego,  elementy miejskiej infrastruktury transportowej  i logistycznej , potrzeby utrzymania i rozwoju miejskich systemów transportowych i logistycznych, również tych przyjaznych środowisku  </t>
  </si>
  <si>
    <t>zasady funkcjonowania oraz strukturę transportu zbiorowego, transportu  drogowego osób i rzeczy, a także innych środków transportowych wykorzystywanych w przestrzeni oraz metody zarządzania w/w środkami</t>
  </si>
  <si>
    <t>wieloaspektowej analizy swoich decyzji zawodowych i prywatnych oraz merytorycznie uzasadnionej samokrytyki</t>
  </si>
  <si>
    <t>LGM_U1; LGM_U2; LGM_K1</t>
  </si>
  <si>
    <t>Zaliczenie pisemne (ocena z projektu)                                                                                               Udział w ocenie końcowej - 60%</t>
  </si>
  <si>
    <t>wiedza z zakresu mechaniki, fizyki</t>
  </si>
  <si>
    <t>KME_W1</t>
  </si>
  <si>
    <t>pojęcia w metrologii, w tym podział błędów, metody określania niepewności pomiaru, procesy zużycia elementów i potrzeba weryfikacji ich stanu, w odniesieniu do tolerancji</t>
  </si>
  <si>
    <t xml:space="preserve">TIL1_W07         TIL1_W08 </t>
  </si>
  <si>
    <t xml:space="preserve">TZ </t>
  </si>
  <si>
    <t>KME_W2</t>
  </si>
  <si>
    <t>zjawiska fizyczne niezbędne przy pomiarze, analizie sygnałów pomiarowych, metody określenia i miary położenia oraz rozproszenia</t>
  </si>
  <si>
    <t xml:space="preserve">TIL1_W08        TIL1_W09 </t>
  </si>
  <si>
    <t>KME_U1</t>
  </si>
  <si>
    <t xml:space="preserve">wykonać pomiary przyrządami warsztatowymi, obliczyć wartość przedziału niepewności stosownie do przeprowadzonych doświadczeń, obliczyć tolerancję i pasowanie </t>
  </si>
  <si>
    <t>KME_U2</t>
  </si>
  <si>
    <t>określić czułość poszczególnych elementów toru pomiarowego np.: temperatury, przepływu i innych układów przetwarzających wielkości nieelektryczne</t>
  </si>
  <si>
    <t>KME_K1</t>
  </si>
  <si>
    <t>ciągłego zdobywania wiedzy wynikającej z postępu w zakresie metrologii</t>
  </si>
  <si>
    <t>KME_K2</t>
  </si>
  <si>
    <t>rzetelnego wykonywania badań i pomiarów, w kontekście ich znaczenia dla rozwiązywania problemów inżynierskich</t>
  </si>
  <si>
    <t>Metrologia podstawowe pojęcia współczesnej metrologii, jednostki miar, tolerancja.</t>
  </si>
  <si>
    <t>Rodzaje i przyczyny powstawania błędów w pomiarach, metoda oszacowania przedziału niepewności pomiarów.</t>
  </si>
  <si>
    <t>Pomiary wielkości geometrycznych.</t>
  </si>
  <si>
    <t>Charakterystyki przyrządów i przetworników pomiarowych.</t>
  </si>
  <si>
    <t>Wielkości i sygnały pomiarowe.</t>
  </si>
  <si>
    <t>Czujniki elektryczne wielkości nieelektrycznych, komputerowe wspomaganie w metrologii.</t>
  </si>
  <si>
    <t>KME_W1; KME_W2; KME_K1; KME_K2</t>
  </si>
  <si>
    <t>Zaliczenie pisemne w formie pytań otwartych - na ocenę pozytywną należy udzielić co najmniej 51% prawidłowych odpowiedzi.                                                                 Udział w ocenie końcowej - 30%</t>
  </si>
  <si>
    <t>Tolerancja, a błędy - ocena niepewności pomiarów</t>
  </si>
  <si>
    <t>Metody bezpośrednie pomiaru przyrządami wyposażonymi w noniusz, błędy - ocena niepewności pomiarów.</t>
  </si>
  <si>
    <t>Metody bezpośrednie pomiaru przyrządami wyposażonymi w śrubę mikrometryczną, błędy - ocena niepewności pomiarów.</t>
  </si>
  <si>
    <t>Metody pośrednie pomiaru różnicowa, odchyłki kształtu i położenia,</t>
  </si>
  <si>
    <t>Pomiary mocy i energii w układach jednofazowych i trójfazowych z wykorzystaniem przetwornika mocy.</t>
  </si>
  <si>
    <t>Kalibracja toru pomiarowego np.: temperatury, określenie jego czułości.</t>
  </si>
  <si>
    <t>Charakterystyka przetwornika, wzmacniacza, np.: rezystancyjnego, identyfikacja i czułość tych elementów.</t>
  </si>
  <si>
    <t>KME_U1; KME_U2; KME_K1</t>
  </si>
  <si>
    <t>Zaliczenie sprawozdań z ćwiczeń oraz sprawdzianów pisemnych; na ocenę pozytywną należy udzielić co najmniej 51% prawidłowych odpowiedzi.                                    Udział w ocenie końcowej  - 70%</t>
  </si>
  <si>
    <t>Adamczak S., Makieła W. 2004. Metrologia w budowie maszyn; Warszawa, WN-T,</t>
  </si>
  <si>
    <t>Piotrowski J. 2002. Podstawy miernictwa; Warszawa, WN-T,</t>
  </si>
  <si>
    <t>Chwaleba A. 2000. Metrologia elektryczna; Warszawa , WN-T</t>
  </si>
  <si>
    <t>Praca zbiorowa. 2004. Współczesna metrologia; Warszawa, WN-T.</t>
  </si>
  <si>
    <t>wiedza z zakresu elektrotechniki i automatyki</t>
  </si>
  <si>
    <t>4</t>
  </si>
  <si>
    <t>RBT_W1</t>
  </si>
  <si>
    <t>RBT_W2</t>
  </si>
  <si>
    <t>RBT_U1</t>
  </si>
  <si>
    <t>RBT_U2</t>
  </si>
  <si>
    <t>RBT_K1</t>
  </si>
  <si>
    <t>krytycznej oceny zalet i zagrożeń wynikających ze stosowania robotów przemysłowych</t>
  </si>
  <si>
    <t>Podstawowe pojęcia. Klasyfikacja maszyn manipulacyjnych i robotów. Stan obecny i prognozy rozwoju techniki robotyzacyjnej.</t>
  </si>
  <si>
    <t>Problematyka badawcza. Rozwój prac badawczych i aplikacyjnych w Polsce i na świecie.</t>
  </si>
  <si>
    <t>Model systemowy człowieka i maszyny manipulacyjnej.</t>
  </si>
  <si>
    <t>Struktura robotów. Podstawowe elementy i układy robotyki. Parametry ruchowe.</t>
  </si>
  <si>
    <t>Chwytaki i narzędzia. Wyposażenie chwytaków. Metody doboru chwytaków w procesach rolno-spożywczych.</t>
  </si>
  <si>
    <t xml:space="preserve"> Czujniki i sensoryczne urządzenia wizyjne. Systemy pomiarowe robotów.</t>
  </si>
  <si>
    <t xml:space="preserve">Systemy napędowe robotów i maszyn manipulacyjnych. Serwomechanizmy. Napędy elektryczne. </t>
  </si>
  <si>
    <t>Podstawowe systemy sterowania. Sterowanie o zmiennej strukturze i sterowanie adaptacyjne.</t>
  </si>
  <si>
    <t>Problematyka projektowania układów sterujących.</t>
  </si>
  <si>
    <t>Układy sterowania o strukturze mikroprocesorowej.</t>
  </si>
  <si>
    <t>Programowanie robotów.</t>
  </si>
  <si>
    <t>Aspekty techniczne, organizacyjne i ekonomiczne stosowania maszyn manipulacyjnych i robotów. Podatność procesu produkcyjnego na robotyzację.</t>
  </si>
  <si>
    <t>Bezpieczeństwo pracy z maszynami manipulacyjnymi i robotami.</t>
  </si>
  <si>
    <t>Przykłady zastosowania robotów i manipulatorów w magazynowaniu transporcie i logistyce.</t>
  </si>
  <si>
    <t>Komputerowe modelowanie i symulacja zrobotyzowanych procesów produkcyjnych z wykorzystaniem środowiska Fanuc Roboguide.</t>
  </si>
  <si>
    <t>Dobór elementów i konfiguracja zrobotyzowanych stanowisk dla określonych zadań procesów produkcji rolno-spoywczej.</t>
  </si>
  <si>
    <t>Konfiguracja zewnętrznych osi i efektorów dla robotów Fanuc.</t>
  </si>
  <si>
    <t>Opracowanie programów sterujących za pomocą komputerowego systemu wspomagania programowania.</t>
  </si>
  <si>
    <t>Projektowanie stanowiska produkcyjnego z robotem przemysłowym Fanuc.</t>
  </si>
  <si>
    <t>Wprowadzenie do programowania robotów Kawasaki w środowisku PC-ROSET.</t>
  </si>
  <si>
    <t>Planowanie działań elementarnych i trajektorii ruchu dla robotów Kawasaki.</t>
  </si>
  <si>
    <t>Opracowanie programów sterujących za pomocą wirtualnego programatora ręcznego.</t>
  </si>
  <si>
    <t>Opracowanie programów sterujących za pomocą języka wysokiego poziomu AS Language.</t>
  </si>
  <si>
    <t>Projektowanie stanowiska produkcyjnego z robotem Kawasaki.</t>
  </si>
  <si>
    <t>Projektowanie zabezpieczeń fizycznych i elektronicznych na zrobotyzowanych stanowiskach produkcyjnych.</t>
  </si>
  <si>
    <t>Analiza modelu systemowego maszyny manipulacyjnej. Struktura i budowa robota Fanuc S-420i F oraz kontrolera R-J2.</t>
  </si>
  <si>
    <t>Programowanie robota Fanuc S-420i F za pomocą programatora ręcznego.</t>
  </si>
  <si>
    <t>Testowanie i korygowanie algorytmów sterujących.</t>
  </si>
  <si>
    <t>Juszka H., Lis S., Tomasik M., Janosz R.: 2013. Robotyzacja rolno-spożywczych procesów technologicznych. s. 1-192, Wyd. PTIR, Kraków.</t>
  </si>
  <si>
    <t>Tomasik M., Juszka H., Lis S.: 2013. Sterowanie i wizualizacja rolniczych procesów produkcyjnych. s. 1-238, Wyd. PTIR, Kraków.</t>
  </si>
  <si>
    <t>Kaczmarek W, Panasiuk J.: 2017. Robotyzacja procesów produkcyjnych. Wyd. PWN, Warszawa.</t>
  </si>
  <si>
    <t>Zdanowicz R.: 2012. Podstawy robotyki. Wyd. Politechnika Śląska, Gliwice.</t>
  </si>
  <si>
    <t>prawa fizyki niezbędne do opracowania danych dotyczących zrobotyzowanych procesów w transporcie i logistyce</t>
  </si>
  <si>
    <t>zjawiska i procesy związne z funkcjonowaniem stanowisk logistycznych z robotami przemysłowymi</t>
  </si>
  <si>
    <t>identyﬁkować, interpretować i konfigurować parametry zrobotyzowanych stanowisk produkcyjnych i magazynowych</t>
  </si>
  <si>
    <t>zastosować sensory oraz chwytaki w projektach zrobotyzowanych stanowisk produkcyjnych</t>
  </si>
  <si>
    <t>RBT_W1; RBT_W2; RBT_K1</t>
  </si>
  <si>
    <t>Zaliczenie w formie pisemnej - na ocenę pozytywną należy udzielić co najmniej 51% prawidłowych odpowiedzi na zadane pytania.                                                           Udział w ocenie końcowej - 50%</t>
  </si>
  <si>
    <t>RBT_U1; RBT_U2; RBT_K1</t>
  </si>
  <si>
    <t>Zaliczenie ćwiczeń na podstawie: 
- indywidualnych sprawozdań z prac laboratoryjnych (obligatoryjnie) - udział w ocenie końcowej - 10% 
- sprawdzenie wiedzy teoretycznej i praktycznej  z ćwiczeń laboratoryjnych - udział w ocenie końcowej - 40%</t>
  </si>
  <si>
    <t>wiedza z zakresu ekonomii</t>
  </si>
  <si>
    <t>ERK_W1</t>
  </si>
  <si>
    <t>ERK_W2</t>
  </si>
  <si>
    <t>wpływ kosztów na osiągane efekty</t>
  </si>
  <si>
    <t>ERK_U1</t>
  </si>
  <si>
    <t>dokonać kalkulacji kosztów oraz rozwiązać problemy typowe dla różnych modeli rachunku kosztów stosowanych w przedsiębiorstwie transportowym i logistycznym</t>
  </si>
  <si>
    <t>TIL_U10       TIL_U17</t>
  </si>
  <si>
    <t>ERK_U2</t>
  </si>
  <si>
    <t xml:space="preserve">określić związki pomiędzy wielkością realizowanych zadań, technologią i organizacją procesu transportowego i przedsiębiorstwa a poziomem ponoszonych kosztów oraz ocenić efekty prowadzonej działalności </t>
  </si>
  <si>
    <t>ERK_K1</t>
  </si>
  <si>
    <t>dostrzegania znaczenie wiedzy teoretycznej z zakresu rachunku kosztów i jej utylitarnego charakteru w rozwiązywaniu problemów inżynierskich</t>
  </si>
  <si>
    <t>ERK_K2</t>
  </si>
  <si>
    <t>krytycznej oceny posiadanej wiedzy i odbieranych treści oraz rozwijania kompetencji niezbędnych w pacy zespołowej</t>
  </si>
  <si>
    <t>Rachunkowość w przedsiębiorstwie: znaczenie, zadania, podstawowe elementy oraz miejsce rachunku kosztów w systemie rachunkowości.</t>
  </si>
  <si>
    <t>Definicje i znaczenie pojęć: koszt, przychód, zysk. Podstawowe kryteria i podział kosztów.</t>
  </si>
  <si>
    <t>Pomiar i wycena kosztów dla celów decyzyjnych i kontrolnych - rachunek kosztów pełnych i zmiennych, rachunek kosztów standardowych, budżetowanie.</t>
  </si>
  <si>
    <t>Nowoczesne koncepcje modeli rachunku kosztów - rachunek kosztów rzeczywistych, normalnych i postulowanych.</t>
  </si>
  <si>
    <t>Koszty w kontekscie wybranych działań przedsiębiorstwa i metod zarządczych: Cykl Życia Produktu, Łańcuch Wartości, Just in Time, Target-Costing.</t>
  </si>
  <si>
    <t>ERK_W1; ERK_W2; ERK_K1; ERK_K2</t>
  </si>
  <si>
    <t>Egzamin pisemny (w formie testu, pytań otwartych i zadań)                                                                                              Udział w ocenie końcowej - 40%</t>
  </si>
  <si>
    <t>Ewidencja kosztów, rozliczenia okresowe kosztów, rachunek zysków i strat.</t>
  </si>
  <si>
    <t>Systemy rozliczeniowo - ewidencyjne: wycena zużycia środków produkcji.</t>
  </si>
  <si>
    <t>Kalkulacje: podziałowe, doliczeniowe, według metody kosztów działań.</t>
  </si>
  <si>
    <t>Rozliczenia międzyokresowe kosztów</t>
  </si>
  <si>
    <t>Rachunek kosztów przy stosowaniu metody Just in Time.</t>
  </si>
  <si>
    <t xml:space="preserve">Efektywność produkcji i optimum produkcyjne. </t>
  </si>
  <si>
    <t>Zaliczenie pisemne (ocena z kolokwiów, projektu)                                                                                                 Udział w ocenie końcowej - 60%</t>
  </si>
  <si>
    <t>Matuszek J., Krokosz-Krynke Z., Kołosowski M. 2011. Rachunek kosztów dla inżynierów. PWE, Warszawa.</t>
  </si>
  <si>
    <t>Wdowiak W. 2013. Wybrane metody rachunku kosztów w zarządzaniu produkcją i przetwórstwem płodów rolniczych. Wydawnictwo UR w Krakowie.</t>
  </si>
  <si>
    <t>Stronczek A., Surowiec A., Sawicka. J., Marcinkowska E., Białas M. 2010. Rachunek kosztów. Wybrane zagadnienia w teorii i przykładach, C.H. BECK, Warszawa.</t>
  </si>
  <si>
    <t>Czerwińska-Kayzer, D., Florek J. 2019. Rachunkowość finansowa z elementami rachunkowości zarządczej, Wydawnictwo UP w Poznaniu.</t>
  </si>
  <si>
    <t>Knosala R. 2017. Inżynieria produkcji - kompendium wiedzy. PWE, Warszawa</t>
  </si>
  <si>
    <t>rolę i funkcje rachunku kosztów w systemie zarządzania przedsiębiorstwem, metody kalkulacji oraz trudności związane z ich zastosowaniem w rozwiązaniu problemów TSL</t>
  </si>
  <si>
    <t>ERK_U1; ERK_U2; ERK_K1; ERK_K2</t>
  </si>
  <si>
    <t>wiedza z zakresu logistyki w przedsiębiorstwie</t>
  </si>
  <si>
    <t>ILG_W1</t>
  </si>
  <si>
    <t>uwarunkowania społeczne, techniczne i ekonomiczne rozwoju infrastruktury logistycznej w Polsce i Europie</t>
  </si>
  <si>
    <t>ILG_W2</t>
  </si>
  <si>
    <t>metody projektowania, eksploatacji i zarządzania infrastrukturą magazynową i transportową</t>
  </si>
  <si>
    <t>ILG_U1</t>
  </si>
  <si>
    <t>zaprojektować powierzchnie magazynową dla magazynów przedprodukcyjnych i dystrybucyjnych oraz dokonać analizy przepływu towarów przez magazyn</t>
  </si>
  <si>
    <t>ILG_U2</t>
  </si>
  <si>
    <t>wyposażyć magazyn w stałe i ruchome elementy infrastruktury oraz dokonać doboru ilościowego i jakościowego środków transportu wewnętrznego dla określonego rodzaju magazynu</t>
  </si>
  <si>
    <t>ILG_K1</t>
  </si>
  <si>
    <t>rozwiązywania zadań logistycznych i zasięgania opinii ekspertów w przepadku wystąpienia trudności z samodzielnym ich rozwiązaniem</t>
  </si>
  <si>
    <t xml:space="preserve">Miejsce infrastruktury logistyczne w łańcuchu dostaw. Podstawowa rola i zadania infrastruktury logistycznej w przedsiębiorstwach. </t>
  </si>
  <si>
    <t xml:space="preserve">Infrastruktura liniowa i punktowa systemów transportowych. Pojęcie, rola, zadania infrastruktury transportowej w łańcuchach dostaw. Charakterystyka gałęzi transportowych. Problemy decyzyjne logistyki transportu. </t>
  </si>
  <si>
    <t>Infrastruktura systemów magazynowych. Pojęcie, rola, zadania infrastruktury magazynowej. Budynki i budowle magazynowe. Systemy technicznego wyposażenia magazynów. Projektowanie magazynów w sieci dostaw. Problemy decyzyjne gospodarki magazynowej.</t>
  </si>
  <si>
    <t>Infrastruktura systemów opakowaniowych. Pojęcie i funkcje opakowań. Rola opakowań w łańcuchu transportowo-magazynowym. Cykl życia i użytkowanie opakowań. Charakterystyka jednostek ładunkowych. Proekologiczna gospodarka opakowaniami.</t>
  </si>
  <si>
    <t>Infrastruktura systemów przetwarzania danych. Pojęcie, rola, zadania infrastruktury informatycznej. Infrastruktura systemów automatycznej identyfikacji. Infrastruktura systemów elektronicznej wymiany informacji. Zintegrowane systemy zarządzania przedsiębiorstwem.</t>
  </si>
  <si>
    <t xml:space="preserve">Budowa i zasada działania systemów automatycznej identyfikacji na liniach transportu wewnętrznego. Zrobotyzowane systemy paletyzacji i depaletyzacji. </t>
  </si>
  <si>
    <t>ILG_W1; ILG_W2; ILG_K1</t>
  </si>
  <si>
    <r>
      <t xml:space="preserve">Egzamin pisemny </t>
    </r>
    <r>
      <rPr>
        <sz val="11"/>
        <color theme="1"/>
        <rFont val="Arial Narrow"/>
        <family val="2"/>
        <charset val="238"/>
      </rPr>
      <t xml:space="preserve">w formie pytań otwartych  </t>
    </r>
    <r>
      <rPr>
        <sz val="11"/>
        <color rgb="FFFF0000"/>
        <rFont val="Arial Narrow"/>
        <family val="2"/>
        <charset val="238"/>
      </rPr>
      <t xml:space="preserve"> </t>
    </r>
    <r>
      <rPr>
        <sz val="11"/>
        <color rgb="FF000000"/>
        <rFont val="Arial Narrow"/>
        <family val="2"/>
        <charset val="238"/>
      </rPr>
      <t xml:space="preserve">                                                                                           Udział w ocenie końcowej - 50%</t>
    </r>
  </si>
  <si>
    <t>Lokalizacja centrum logistycznego w łańcuchu dostaw – projekt centrum wraz z zagospodarowaniem terenu w aspekcie infrastruktury transportowej</t>
  </si>
  <si>
    <t>Analiza przepływu towarów przez magazyn oraz zagospodarowanie przestrzeni magazynowej</t>
  </si>
  <si>
    <t>Optymalizacja przepływu towarów w magazynie oraz między poszczególnymi magazynami w sieci dostaw</t>
  </si>
  <si>
    <t xml:space="preserve">Dobór ilościowy i jakościowy środków transportu bliskiego w zależności od postaci ładunku i rodzaju jednostki logistycznej  </t>
  </si>
  <si>
    <t>Analiza i ocena efektywności gospodarki magazynowej</t>
  </si>
  <si>
    <t>Projektowanie i programowanie systemu automatycznej układnicy magazynowej oraz systemu zautomatyzowanego paletyzatora.</t>
  </si>
  <si>
    <t>Programowanie systemu automatycznego sortowania na linii transportu wewnętrznego w magazynie (sortowanie paczek wg. gabarytów i wg kodów RFID).</t>
  </si>
  <si>
    <t>Zaliczenie pisemne (ocena z projektu)                                                                                                                                     Udział w ocenie końcowej - 50%</t>
  </si>
  <si>
    <t>Ficoń K. Logistyka techniczna, infrastruktura logistyczna, Belstudio Warszawa</t>
  </si>
  <si>
    <t>Kowalska-Napora E. 2011. Infrastruktura logistyczna. ECONOMICUS</t>
  </si>
  <si>
    <t>Lipińska-Słota A., Mutwil A. 2019. Elementy infrastruktury systemów logistycznych. WUE w Katowicach</t>
  </si>
  <si>
    <t>Markusik S. 2013. Infrastrukturalogistyczna w transporcie. T. I i II. Wyd. Politechniki Śląskiej. Gliwice</t>
  </si>
  <si>
    <t>ILG_U1; ILG_U2; ILG_K1</t>
  </si>
  <si>
    <t>EPW_W1</t>
  </si>
  <si>
    <t>zjawiska i procesy związane z przepływem prądu w przewodnikach i półprzewodnikach oraz elementach półprzewodnikowych wykorzystywanych w technice i procesach technologicznych</t>
  </si>
  <si>
    <t>EPW_W2</t>
  </si>
  <si>
    <t>funkcjonowanie podstawowych urządzeń pomiarowych, czujników i przetworników wielkości nieelektrycznych</t>
  </si>
  <si>
    <t>EPW_U1</t>
  </si>
  <si>
    <t>wykonywać pomiary wielkości fizycznych w tym elektronicznych i elektrycznych, analizować i interpretować wyniki pomiarów</t>
  </si>
  <si>
    <t>EPW_U2</t>
  </si>
  <si>
    <t>EPW_K1</t>
  </si>
  <si>
    <t xml:space="preserve">Właściwości przewodników półprzewodników ich przewodnictwo i funkcje </t>
  </si>
  <si>
    <t>Podstawowe elementy półprzewodnikowe złączowe - diody, tranzystory, tyrystory.</t>
  </si>
  <si>
    <t>Elektroniczne elementy scalone; układy prostownicze niesterowane, filtry, stabilizatory napięcia, wzmacniacze.</t>
  </si>
  <si>
    <t>Układy prostownicze sterowane i niesterowane. Filtry w układach prostowniczych i sygnałowych, ich znaczenie</t>
  </si>
  <si>
    <t>Czujniki elektryczne wielkości elektrycznych i nieelektrycznych.</t>
  </si>
  <si>
    <t>Podstawy komputerowych układów pomiarowych.</t>
  </si>
  <si>
    <t>EPW_W1; EPW_W2; EPW_K1;</t>
  </si>
  <si>
    <t>Badanie diod półprzewodnikowych prostowniczych i specjalnych.</t>
  </si>
  <si>
    <t>Badanie układów prostowniczych i filtrów.</t>
  </si>
  <si>
    <t>Badanie sterowanego zaworu elektrycznego -tyrystor</t>
  </si>
  <si>
    <t>Badanie układów prostowniczych sterowanych i filtrów.</t>
  </si>
  <si>
    <t>Wyznaczenie podstawowych charakterystyk tranzystora.</t>
  </si>
  <si>
    <t>Badanie układów prostowniczych niesterowanych.</t>
  </si>
  <si>
    <t>Wyznaczenie podstawowych charakterystyk wybranych sensorów wielkości elektrycznych.</t>
  </si>
  <si>
    <t>Wyznaczenie charakterystyk statycznych wybranych sensorów wielkości nieelektrycznych.</t>
  </si>
  <si>
    <t>Badanie przetworników analogowych.</t>
  </si>
  <si>
    <t>Badanie transoptorów i separatorów.</t>
  </si>
  <si>
    <t>Kalibracja wybranego toru pomiarowego.</t>
  </si>
  <si>
    <t>Hempowicz P. 2009. Elektrotechnika i elektronika dla nieelektryków, WNT, Warszawa</t>
  </si>
  <si>
    <t xml:space="preserve"> Piotrowski J. 2002. Podstawy miernictwa WN-T, Warszawa</t>
  </si>
  <si>
    <t>Chwaleba A. 2000. Metrologia elektryczna WN-T, Warszawa</t>
  </si>
  <si>
    <t>łączyć proste układy elektroniczne i modyfikować jego kolejne wersje oraz zestawić tor pomiarowy wybranych wiekości fizycznych</t>
  </si>
  <si>
    <t>Zaliczenie pisemne w formie pytań otwartych:                                                                                       - na ocenę pozytywną należy udzielić co najmniej 51% prawidłowych odpowiedzi na zadane pytania.                                                                                                                                             Udział w ocenie końcowej - 30%</t>
  </si>
  <si>
    <t>EPW_U1; EPW_U2; EPW_K1</t>
  </si>
  <si>
    <t>Zaliczenie ćwiczeń na podstawie:                                                                                                                 - indywidualnych sprawozdań z prac laboratoryjnych (obligatoryjnie);                                                                                                                                                    - kolokwiów cząstkowych z zakresu ćwiczeń (ocena pozytywna dla min. 51% punktów)                                                                                                                  Udział w ocenie końcowej - 70%</t>
  </si>
  <si>
    <t>wiedza z zakrsu inżynierii ruchu i budowy pojazdów</t>
  </si>
  <si>
    <t>EST_W1</t>
  </si>
  <si>
    <t>współzależności parametrów konstrukcyjnych wybranych pojazdów i urządzeń transportowych z warunkami ich eksploatacji, diagnostyki oraz opisuje aktualny stan i tendencje w zakresie wykorzystania nowoczesnych rozwiązań stosowanych w pojazdach i maszynach oraz narzędziach wykorzystywanych w transporcie</t>
  </si>
  <si>
    <t>TIL1_W09       TIL1_W15</t>
  </si>
  <si>
    <t>EST_W2</t>
  </si>
  <si>
    <t>EST_U1</t>
  </si>
  <si>
    <t>obliczać parametry pracy maszyn i agregatów ciągnikowych, istotne w aspekcie ich prawidłowego użytkowania m.in. w transporcie</t>
  </si>
  <si>
    <t xml:space="preserve"> TIL1_U06</t>
  </si>
  <si>
    <t>EST_U2</t>
  </si>
  <si>
    <t>stosować podstawowe zasady w diagnostyce wybranych podzespołów samochodowych oraz optymalizować parametry pracy urządzeń technicznych wykorzystywanych w transporcie i logistyce</t>
  </si>
  <si>
    <t>EST_U3</t>
  </si>
  <si>
    <t xml:space="preserve">oceniać przydatność i inne walory eksploatacyjne maszyn i pojazdów transportowych z uwzględnieniem zasad bezpieczeństwa w czasie ich eksploatacji </t>
  </si>
  <si>
    <t xml:space="preserve">TIL1_U12 </t>
  </si>
  <si>
    <t>EST_K1</t>
  </si>
  <si>
    <t>TIL5_K05</t>
  </si>
  <si>
    <t>Stateczność podłużna i poprzeczna oraz sterowność agregatów i pojazdów, charakterystyki użytkowe silnika  oraz bilans energetyczny agregatu ciągnikowego, kołowe mechanizmy jezdne w gospodarce komunalnej i leśnictwie, normalizacja i eksploatacyjna ocena TUZ; badania atestacyjne ciągników wg OECD, podstawy systemów telematycznych oraz bezpieczeństwo w czasie eksploatacji</t>
  </si>
  <si>
    <t>Zagadnienia z zakresu: miejsce i rola obsługi technicznej w procesach eksploatacji maszyn i środków transportowych, specyfika obsługi technicznej maszyn, procesy fizycznego starzenia maszyn, smarowanie, procesy obsługi technicznej maszyn i urządzeń, mycie i czyszczenie podczas naprawy maszyn, zasady demontażu ciągników i maszyn w procesie ich naprawy, procesy regeneracji części maszyn, zasady przechowywania maszyn i urządzeń , ochrona środowiska w obsłudze technicznej środków transportowych, zagadnienia diagnostyki w procesie eksploatacji maszyn i urządzeń</t>
  </si>
  <si>
    <t>Nowe technologie w transporcie, systemy transportowe wykorzystujące technologie jazdy automatycznej oraz pojazdy autonomiczne</t>
  </si>
  <si>
    <t>EST_W1; EST_W2; EST_K1</t>
  </si>
  <si>
    <t>Sprawozdanie z ćwiczeń i kolokwium                                                                                                 Udział w ocenie końcowej  20%</t>
  </si>
  <si>
    <t>Charakterystyki warunków stateczności podłużnej i poprzecznej pojazdów transportowych oraz specjalistycznych w warunkach statycznych i dynamicznych</t>
  </si>
  <si>
    <t>Bilans mocy  dla wybranej czynności transportowej, realizowanej w wybranych warunkach terenowych</t>
  </si>
  <si>
    <t>Techniczno-eksploatacyjne aspekty agregatowania maszyn i środków transportowych</t>
  </si>
  <si>
    <t>Diagnostyka silnika pojazdów oraz parametry techniczne pojazdów</t>
  </si>
  <si>
    <t xml:space="preserve">Charakterystyka parametrów eksploatacyjnych środków transportowych oraz pojazdów specjalistycznych, realizujących wybrane procesy transportowe oraz technologiczne  </t>
  </si>
  <si>
    <t>Zaliczenie pisemne (ocena z projektu)                                                                                               Udział w ocenie końcowej - 30%</t>
  </si>
  <si>
    <t>Empiryczne charakterystyki funkcyjne niezawodności urządzeń naprawialnych i nienaprawialnych</t>
  </si>
  <si>
    <t>Skracanie czasu realizacji zadania z uwzględnieniem kosztów</t>
  </si>
  <si>
    <t>Obliczenia niezawodności urządzeń naprawialnych i nienaprawialnych</t>
  </si>
  <si>
    <t>EST_U1, EST_U2, EST_K1</t>
  </si>
  <si>
    <t>Zaliczenie pisemne                                                                                                                        Udział w ocenie końcowej - 10%</t>
  </si>
  <si>
    <t>Maria Walczykova, Paweł Kiełbasa, Mirosław Zagórda. 2016. Pozyskanie i wykorzystanie informacji w rolnictwie precyzyjnym. Polskie Towarzystwo Inżynierii Rolniczej, Kraków, ISBN 978-83-64377-03-7</t>
  </si>
  <si>
    <t>Michał Hebda, Tadeusz Mazur. 1980. Podstawy eksploatacji pojazdów samochodowych. WKiŁ. Warszawa ISBN 83-206-0040-5</t>
  </si>
  <si>
    <t xml:space="preserve">Bogdan Żółtowski, Marek Jankowski, Zenon Ćwik. 1994. Diagnostyka techniczna pojazdów : materiały do wykładów i ćwiczeń laboratoryjnych.  Bydgoszcz : Wydaw. Uczelniane ATR, </t>
  </si>
  <si>
    <t>Mirosław Zagórda, Tadeusz Juliszewski, Paweł Kiełbasa, Tomasz Dróżdż. 2018. Planowanie transportu drogowego w przedsiębiorstwie rolnym. Autobusy- Efektywność transportu, nr 6, s. 977-980.</t>
  </si>
  <si>
    <t>Kielbasa Pawel ; Zagórda Miroslaw ; Oblicki Marek ; Posylek Zdzislaw ; Drózdz Tomasz. 2018. Evaluation of the use of autonomous driving systems and identification of spatial diversity of selected soil parameters. Applications of Electromagnetics in Modern Techniques and Medicine (PTZE). Racławice, Poland, Page s: 121 – 124, DOI: 10.1109/PTZE.2018.8503167.</t>
  </si>
  <si>
    <t>Mirosław Zagórda, Tadeusz Juliszewski, Paweł Kiełbasa, Piotr Nawara, Tomasz Dróżdż, Karolina Trzyniec. 2017. Control of electrovalve assembly based on signal from trimble CFX-750 navigation panel with field-iq module. Przegląd Elektrotechniczny, nr 12, s. 199-203</t>
  </si>
  <si>
    <t>zasady utrzymania pojazdów i urządzeń technicznych stosowanych  w transporcie oraz zasady bezpiecznej eksploatacji środków technicznych wykorzystywanych w transporcie</t>
  </si>
  <si>
    <t xml:space="preserve">zachowania postawy etycznej adekwatnej do zajmowanego stanowiska   </t>
  </si>
  <si>
    <t>Egzamin pisemny w formie testu                                                                                             Udział w ocenie końcowej -  40%</t>
  </si>
  <si>
    <t>EST_U1; EST_U3; EST_K1</t>
  </si>
  <si>
    <t>EST_U1; EST_U2; EST_U3; EST_K1</t>
  </si>
  <si>
    <t>wiedza z zakresu pojazdów i systemów transportowych oraz automatyki</t>
  </si>
  <si>
    <t xml:space="preserve"> 4</t>
  </si>
  <si>
    <t>MST_W1</t>
  </si>
  <si>
    <t>budowę maszyn i środków transportowych w aspekcie diagnostyki pokładowej oraz eksploatacji systemów mechatronicznych</t>
  </si>
  <si>
    <t>TIL1_W08 TIL1_W09</t>
  </si>
  <si>
    <t>MST_U1</t>
  </si>
  <si>
    <t>prowadzić obserwacje i pomiary, analizować i interpretować parametry techniczno-eksploatacyjne oraz zastosować elementy elektroniki, elektrotechniki, automatyki i robotyki do projektowania, eksploatacji i diagnostyki systemów transportowych</t>
  </si>
  <si>
    <t>TIL1_U01 TIL1_U11 TIL1_U16</t>
  </si>
  <si>
    <t>MST_K1</t>
  </si>
  <si>
    <t>Definicje, cel i zastosowania mechatroniki w systemach transportowych</t>
  </si>
  <si>
    <t>Magistrala CAN. Warstwa fizyczna CAN. Komponenty, zastosowania i narzędzia CAN. Protokół CAN.</t>
  </si>
  <si>
    <t>Bezprzewodowe systemy transmisji danych. GSM. Interface Bluetooth. Pakietowa transmisja danych GPRS.</t>
  </si>
  <si>
    <t>Systemy nawigacji w pojazdach (GPS, GLONASS, GALILEO). System TMC- Traffic Message Channel.  Radio Data System (RDS)</t>
  </si>
  <si>
    <t>Pokładowe systemy diagnostyczne.</t>
  </si>
  <si>
    <t>Wybrane systemy mechatroniczne w pojazdach.</t>
  </si>
  <si>
    <t>Sensory i aktory stosowane w mechatronice.</t>
  </si>
  <si>
    <t>Sensory i aktory w diagnostyce szeregowej i równoległej.</t>
  </si>
  <si>
    <t>Zakłócenia w sygnałach GPS, GLONASS, GALILEO.</t>
  </si>
  <si>
    <t>Sterowanie otwarte oraz zmaknięte.</t>
  </si>
  <si>
    <t xml:space="preserve">Inteligentne Systemy Transportowe (ITS) </t>
  </si>
  <si>
    <t>Zaliczenie pisemne oraz ocena z zadań                                                                                           Udział w ocenie końcowej - 25%</t>
  </si>
  <si>
    <t>Transmisja danych w pojeździe.</t>
  </si>
  <si>
    <t xml:space="preserve">Wybrane systemy mechatroniczne pojazdów budowa i interakcja </t>
  </si>
  <si>
    <t>Odbiorniki GPS, EGNOS, GALILEO.</t>
  </si>
  <si>
    <t xml:space="preserve">Zasady diagnostyki pokładowej. </t>
  </si>
  <si>
    <t>Zaliczenie pisemne oraz sprawozdania na ocenę                                                                                              Udział w ocenie końcowej - 25%</t>
  </si>
  <si>
    <t xml:space="preserve">Ambroszko W. 2013 Układy mechatroniczne w pojazdach. Przykłady., Politechnika Wrocławska, </t>
  </si>
  <si>
    <t xml:space="preserve">Jasiński M. 2010 Systemy mechatroniczne pojazdów i maszyn., Politechnika Warszawska, Warszawa </t>
  </si>
  <si>
    <t>Zimmermann W.,2008 Schmidgall R., Magistrale danych w pojazdach. Protokoły i standardy., WKŁ, Warszawa</t>
  </si>
  <si>
    <t>Merkisz, J.; Mazurek, S. 2006 Pokładowe systemy diagnostyczne pojazdów samochodowych. WKiŁ, Warszawa</t>
  </si>
  <si>
    <t>Specht C. 2007. System GPS. Wydawnictwo Bernardinum</t>
  </si>
  <si>
    <t>wykorzystywania nabytej wiedzy w rozwiązywaniu problemów oraz korzystania z wiedzy ekspertów w przypadkach trudnych</t>
  </si>
  <si>
    <t>MST_W1; MST_K1</t>
  </si>
  <si>
    <t>MST_U1; MST_K1</t>
  </si>
  <si>
    <t>wiedza z zakresu grafiki inżynierskiej, mechaniki i wytrzymałości materiałów i inżynierii materiałowej</t>
  </si>
  <si>
    <t>Wydział Inżynierii Produkcji i Energetyki                                                                                                                      Katedra Inżynierii Mechanicznej i Agrofizyki</t>
  </si>
  <si>
    <t>PKI_W1</t>
  </si>
  <si>
    <t>TIL1_W08
TIL1_W10</t>
  </si>
  <si>
    <t>PKI_W2</t>
  </si>
  <si>
    <t>zagadnienia związane z zasadą działania, przeznaczeniem i obliczaniem typowych części maszyn i wytrzymałość zmęczeniowa</t>
  </si>
  <si>
    <t>PKI_U1</t>
  </si>
  <si>
    <t>wykonać projek koncepyjny prostego systemu technicznego z zastosowaniem metod twórczego rozwiązywania problemu technicznego oraz wykorzystaniem wiedzy z teorii mechanizmów; wykonać rysunki zaprojektowanego systemu (wykorzystując metody CAD).</t>
  </si>
  <si>
    <t>PKI_U2</t>
  </si>
  <si>
    <t>projektować podstawowe zespoły maszyn i prawidłowo dobrać znormalizowane części maszyn oraz wykonać rysunki techniczne zaprojektowanych części</t>
  </si>
  <si>
    <t>PKI_K1</t>
  </si>
  <si>
    <t>kreatywnego myślenia i działania oraz podejmowania decyzji w działalności projektowej, ze świadomością aspektów technicznych i odpowiedzialności inżyniera w rozstrzyganiu problemów z zakresu techniki</t>
  </si>
  <si>
    <t>Projektowanie i jego struktura (podstawowe pojęcia; modele projektowania). 
Metody poszukiwania zasady rozwiązania technicznego (metody konwencjonalne, intuicyjne, dyskursywne).</t>
  </si>
  <si>
    <t>Klasyfikacja, budowa i zasada działania podstawowych zespołów i części maszyn(przekładnie, sprzęgła, hamulce, łożyska, połączenia, elemeny podatne).</t>
  </si>
  <si>
    <t xml:space="preserve">Wytrzymałość zmęczeniowa. Metodyka prowadzenia obliczeń wytrzymałościowych typowych części maszyn. Normalizacja części. Tolerancje i pasowania.  Technologiczność konstrukcji. </t>
  </si>
  <si>
    <t xml:space="preserve">Podstawy napędów i sterowania hydrostatycznego. Schematy układów hydrauliki siłowej. </t>
  </si>
  <si>
    <t>Podstawy teorii mechanizmów i maszyn (pojęcia podstawowe; wyznaczanie trajektorii, prędkości, przyspieszeń metodami graficznymi; schematy mechanizmów). 
Schematy kinematyczne układów napędowych.</t>
  </si>
  <si>
    <t>Zaliczenie pisemne (w formie pytań otwartych)
Udział w ocenie końcowej - 40%</t>
  </si>
  <si>
    <t>Zaliczenie pisemne (ocena z projektu)
Udział w ocenie końcowej - 50%
Zaliczenie pisemne (w formie zadań obliczeniowych)
Udział w ocenie końcowej - 10%</t>
  </si>
  <si>
    <t>Podstawy konstrukcji maszyn. T. 1 -3 / pod redakcją Marka Dietricha/ 
Wydawnictwa Naukowo-Techniczne, Warszawa.</t>
  </si>
  <si>
    <t>Osiński Z., Bajon W., Szczucki T. 2001: Podstawy Konstrukcji Maszyn. PWN, Warszawa</t>
  </si>
  <si>
    <t>Parszewski Z. Teoria maszyn i mechanizmów. 
Wydawnictwa Naukowo-Techniczne, Warszawa 1978.</t>
  </si>
  <si>
    <t>Dreszer K A [i in].Napędy hydrostatyczne w maszynach rolniczych. Poznań: Przemysłowy Instytut Maszyn Rolniczych, 2005.</t>
  </si>
  <si>
    <t>Rutkowski A. 2012: Części maszyn. WSiP, Warszawa</t>
  </si>
  <si>
    <t xml:space="preserve"> Miszczak M., Nowakowski T. 2006 Zbiór zadan z teorii mechanizmów Wyd. SGGW, Warszawa</t>
  </si>
  <si>
    <t>Stryczek S. Napęd hydrostatyczny: elementy i układy. Warszawa : Wydawnictwa Naukowo-Techniczne, 1984.</t>
  </si>
  <si>
    <t>PKI_W1; PKI_W2; PKI_K1</t>
  </si>
  <si>
    <t>Projekt koncepcyjny systemu technicznego (zespołowy):
Rozeznanie problemu. 
Specyfikacja wymagań (założenia, kryteria).Istota działania (zapis systemowy).
Określenie struktury funkcjonalnej projektowanego systemu technicznego. 
Opracowanie karty struktur. 
Ocena i wybór koncepcji konstrukcyjnej. 
Warianty postaci konstrukcyjnej.
Plan obliczeń. 
Schematy kinematyczne lub hydrauliczne. Analiza kinematyczna ruchu elementow roboczych.
Opracowanie dokumentacji technicznej - rysunek.</t>
  </si>
  <si>
    <t>Projekt indywidualny - obliczenia typowych podzespołów i wykonanie dokumentacji rysunkowej (przekładnia zębata pojedyncza zamknięta, łożyskowanie, połączenia).</t>
  </si>
  <si>
    <t>PKI_U1; PKI_U2; PKI_K1</t>
  </si>
  <si>
    <t xml:space="preserve">egzamin </t>
  </si>
  <si>
    <t>wiedza z zakresu logistyki transportowej i logistyki przedsiębiorstw</t>
  </si>
  <si>
    <t>Wydział Inżynierii Produkcji i Energetyki                                                                                                                      Katedra Inżynierii produkcji, logistyki i informatyki stosowanej</t>
  </si>
  <si>
    <t>EPT_W1</t>
  </si>
  <si>
    <t>zagadnienia związane z tworzeniem i działaniem przedsiębiorstw transportowych oraz specyfiką rachunku ekonomicznego w transporcie</t>
  </si>
  <si>
    <t>EPT_W2</t>
  </si>
  <si>
    <t>metody stosowane w organizacji i zarządzaniu przedsiębiorstwem transportowym z uwzględnieniem obowiązujących uwarunkowań ekonomicznych</t>
  </si>
  <si>
    <t>EPT_U1</t>
  </si>
  <si>
    <t>dokonać krytycznej oceny sposobu funkcjonowania rozwiązań organizacyjnych i technicznych w przedsiębiorstwie transportowym</t>
  </si>
  <si>
    <t>EPT_U2</t>
  </si>
  <si>
    <t>dokonać oceny ekonomicznej  z wykorzystaniem rachunku ekonomicznego w zakresie działalności przedsiębiorstw transportowych</t>
  </si>
  <si>
    <t>EPT_U3</t>
  </si>
  <si>
    <t>wykorzystywać oprogramowanie specjalistyczne do wspomagania procesów transportowych</t>
  </si>
  <si>
    <t>EPT_K1</t>
  </si>
  <si>
    <t>identyfikowania oraz rozstrzygania problemów transportowych w obszarze przedsiębiorstwa transportowego</t>
  </si>
  <si>
    <t xml:space="preserve">Zarządzanie w transporcie. Zarządzanie przedsiębiorstwem transportowym. Istota zarządzania i kierowania. Planowanie i organizowanie działalności przedsiębiorstwa transportowego. Motywowanie  i kontrola w przedsiębiorstwie.
</t>
  </si>
  <si>
    <t>Przedmiot działalności przedsiębiorstwa. Cele i funkcje przedsiębiorstwa transportowego. Zasoby przedsiębiorstw transportowych. Struktura organizacyjna przedsiębiorstw transportowych. Elementy struktury organizacyjnej. Podstawowe cechy struktur organizacyjnych. Układy graficzne i rodzaje struktur organizacyjnych.</t>
  </si>
  <si>
    <t>Tworzenie przedsiębiorstw transportowych. Kryteria klasyfikacji przedsiębiorstw. Typy przedsiębiorstw i organizacja przedsiębiorstw transportowych. Formy prawne przedsiębiorstw transportowych. Przedsiębiorstwa transportu drogowego. Przedsiębiorstwa transportu kolejowego, transportu morskiego, transportu śródlądowego w Polsce. Przedsiębiorstwa usług kurierskich, ekspresowych i pocztowych. Przedsiębiorstwa transportowe w branży TSL. Źródła finansowania przedsiębiorstw transportowych.</t>
  </si>
  <si>
    <t>Koszty transportu w przedsiębiorstwie. Klasyfikacja kosztów. Podział kosztów działalności operacyjnej według typów i rodzajów działalności. Podział kosztów według rodzajów poniesionych kosztów. Podział kosztów według stopnia zmienności ich ponoszenia. Podział kosztów według miejsc ich powstawania.</t>
  </si>
  <si>
    <t>Definicja i zasady rachunku ekonomicznego. Specyfika rachunku ekonomicznego w transporcie. Rachunek wyników, bilans i rachunek przepływów pieniężnych. Metody badania efektywności inwestycji transportowych (ocena finansowa, ekonomiczna i społeczna). Rachunek ekonomiczny działalności eksploatacyjnej w transporcie. Istota i zadania rachunku ekonomicznego.</t>
  </si>
  <si>
    <t>Czynniki kształtujące popyt na usługi transportowe. Ceny usług transportowych. Pojęcie i rodzaje cen w transporcie; funkcje cen; zasady i warunki negocjowania cen; pojęcie i rodzaje taryf; kryteria i sposoby różnicowania stawek taryfowych; specyfika taryf w układzie gałęziowym; taryfy w transporcie międzynarodowym.</t>
  </si>
  <si>
    <t>Egzamin pisemny w formie pytań otwartych                                                                                              Udział w ocenie końcowej - 50%</t>
  </si>
  <si>
    <t>Pojęcie i istota transportu w przedsiębiorstwie transportowym. Mierniki i wskaźniki pracy w transporcie. Wskaźniki opisujące potencjał przewozowy w przedsiębiorstwie. Wskaźniki opisujące przebieg procesu transportowego. Wskaźniki opisujące efekty ekonomiczne procesu transportowego.</t>
  </si>
  <si>
    <t>Przykłady mierników i wskaźników do oceny potencjału przewozowego oraz przebiegu i efektów procesu transportowego w przedsiębiorstwie w skali miesiąca i w skali roku. Przykłady obliczania wskaźników oraz interpretacja wyników.</t>
  </si>
  <si>
    <t xml:space="preserve">Analiza transportu w przedsiębiorstwie - analiza środków transportu oraz systemu organizacji transportu w przedsiębiorstwie.
</t>
  </si>
  <si>
    <t>Ekonomiczne wskaźniki oceny przedsiębiorstwa. Ekonomiczne wskaźniki rentowności. Finansowe wskaźniki płynności. Finansowe wskaźniki zadłużenia. Ekonomiczne wskaźniki efektywności.</t>
  </si>
  <si>
    <t xml:space="preserve">Wykorzystanie wskaźników finansowych w ocenie firmy transportowej. Przykłady wykorzystania. Analiza i wpływ wskaźników ekonomicznych na zarządzanie przedsiębiorstwem. </t>
  </si>
  <si>
    <t>Zaliczenie pisemne w formie testu                                                                                               Udział w ocenie końcowej - 20%</t>
  </si>
  <si>
    <t>Ocena potencjału przewozowego oraz przebiegu i efektów procesu transportowego w przedsiębiorstwie w skali miesiąca i w skali roku.</t>
  </si>
  <si>
    <t>Ocena działalności przedsiębiorstwa transportowego z wykorzystaniem mierników i wskaźników.</t>
  </si>
  <si>
    <t>Koszty transportu w przedsiębiorstwie. Określenie efektywności wykorzystania pojazdów samochodowych i nakładów eksploatacyjnych na przewozy.</t>
  </si>
  <si>
    <t>Analiza czasu pracy kierowców z wykorzystaniem specjalistycznego oprogramowania. Przepisy dotyczące czasu pracy kierowców. Przykłady oceny pracy kierowców.</t>
  </si>
  <si>
    <t>Przedstawienie i ocena układu kalkulacyjnego kosztów w przedsiębiorstwie transportowym. Całkowite koszty wytworzenia usugi transportowej oraz ich struktura.</t>
  </si>
  <si>
    <t>Zaliczenie projektów na ocenę i rozmowa ustna                                                                                                 Udział w ocenie końcowej - 30%</t>
  </si>
  <si>
    <t xml:space="preserve">Szymonik A. 2014. Ekonomika transportu dla potrzeb logistyka(i): teoria i praktyka. Wyd. Difin. ISBN 978-83-7641-784-4. </t>
  </si>
  <si>
    <t>Kotłowska M., Kowalak R. 2016. Kluczowe mierniki dokonań w zarządzaniu przedsiębiorstwem. Wyd. Uniwersytetu Ekonomicznego we Wrocławiu. ISBN: 978-83-7695-575-9</t>
  </si>
  <si>
    <t>Platje J. (Joost), Paradowska M., Kociszewski K. 2018. Ekonomika
transportu - teoria dla praktyki, Wyższa Szkoła Bankowa we Wrocławiu,
ISBN 9788394526252.</t>
  </si>
  <si>
    <t xml:space="preserve">Mendyk E. 2009. Ekonomika transportu. Wydawca:  Wyższa Szkoła Logistyki. Poznań ISBN 978-83-925896-7-9. s.439.     </t>
  </si>
  <si>
    <t>Zachwieja, K., Kwaśniewski, D., Kuboń, M., Malaga-Toboła, U., Olech, E., &amp; Kaczmar, I. (2022). Efektywność procesów transportowych. W G. Dzieniszewski, M. Kuboń, &amp; I. Kaczmar (red.), Tendencje rozwojowe w transporcie i logistyce : Monografia (s. 295–318).</t>
  </si>
  <si>
    <t>EPT_W1; EPT_W2; EPT_K1</t>
  </si>
  <si>
    <t>EPT_U1; EPT_U2; EPT_K1</t>
  </si>
  <si>
    <t>EPT_U1; EPT_U2; EPT_U3; EPT_K1</t>
  </si>
  <si>
    <t>podstawowa wiedza z zakresu fizyki</t>
  </si>
  <si>
    <t>5</t>
  </si>
  <si>
    <t>BPE_W1</t>
  </si>
  <si>
    <t>BPE_W2</t>
  </si>
  <si>
    <t>BPE_U1</t>
  </si>
  <si>
    <t>obsługiwać urządzenia do pomiaru środowiska fizycznego pracy oraz poziomu zmęczenia organizmu człowieka i analizować wyniki pomiarów</t>
  </si>
  <si>
    <t>BPE_U2</t>
  </si>
  <si>
    <t>korygować stanowiska pracy w oparciu o obowiązujące akty prawne</t>
  </si>
  <si>
    <t>BPE_K1</t>
  </si>
  <si>
    <t>ciągłego zdobywania wiedzy, dokształcania i samodoskonalenia oraz znaczenia aspektów bezpieczeństwa pracy w działalności przedsiębiorstwa</t>
  </si>
  <si>
    <t>Współczesna definicja ergonomii i definicje historyczne. Interdyscyplinarny charakter ergonomii. Związek ergonomii z bezpieczeństwem i higieną pracy (BHP). Teoretyczne i utylitarne aspekty ergonomii. System (układ) człowiek – maszyna (lista Fittsa). Zastosowania danych antropometrycznych w ergonomii. Atlas antropometryczny. Centyl. Podstawy projektowania i oceny przestrzennego rozplanowania stanowisk pracy.</t>
  </si>
  <si>
    <t>Obciążenie pracą fizyczną. Pozycje przy pracy. Przenoszenie ładunków. Metody i kryteria oceny obciążenia pracą fizyczną. Obciążenie pracą umysłową. Monotonia. Metody szacowania obciążenia pracą umysłową.</t>
  </si>
  <si>
    <t>Zarządzanie bezpieczeństwem i higieną pracy.Podstawy prawne ochrony pracy. Kodeks pracy. Wypadki – definicje, statystyki. Okoliczności występowania wypadków. Prewencja wypadkowa. Metody oceny ryzyka zawodowego.</t>
  </si>
  <si>
    <t>Środowisko świetlne. Ergonomiczna charakterystyka sztucznych źródeł światła. Metody oceny oświetlenia stanowisk pracy światłem naturalnym i sztucznym. Normalizacja oświetlenia. Środowisko akustyczne. Fizyczne podstawy rozprzestrzeniania się hałasu. Bierne i aktywne metody redukcji hałasu. Kryteria oceny środowiska akustycznego (normalizacja). Metodyka pomiarów. Środowisko drganiowe. Drgania mechaniczne (wibracje) o oddziaływaniu miejscowym i ogólnym. Metody redukcji drgań. Znormalizowane kryteria oceny drgań mechanicznych. Środowisko cieplne. Mikroklimat zimny, umiarkowany i gorący. Izolacyjność odzieży. Znormalizowane kryteria i metody oceny. Środowisko atmosferyczne. Skażenia powietrza gazami, aerozolami i pyłami. Klasy toksyczności. NDS, NDSCh, NDSP. Metody i kryteria oceny skażenia powietrza.</t>
  </si>
  <si>
    <t>Obciążenie pracą fizyczną. Pozycje przy pracy. Przenoszenie ładunków. Metody i kryteria oceny obciążenia pracą fizyczną. Obciążenie pracą umysłową. Monotonia. Okołodobowy cykl zmian gotowości do pracy. Praca zmianowa. Metody szacowania obciążenia pracą umysłową.</t>
  </si>
  <si>
    <t>BPE_W1; BPE_W2; BPE_K1</t>
  </si>
  <si>
    <t>Badania środowiska świetlnego, ocena środowiska akustycznego, ocena narażenia na drgania mechaniczne o odziaływaniu ogólnym i miejscowym, ocena środowiska cieplnego i wydatku energatycznego pracownika</t>
  </si>
  <si>
    <t>Badania obciążenia pracą statyczną i dynamiczną człowieka w wybranym procesie produkcyjnym</t>
  </si>
  <si>
    <t>Ocena ryzyka zawodowego metodami indukcyjnymi i dedukcyjnymi oraz analiza wypadku przy pracy</t>
  </si>
  <si>
    <t xml:space="preserve">Ocena obciążenia psychicznego pracą umysłową </t>
  </si>
  <si>
    <t>Symulacja poprawnej geometrii komputerowego stanowiska pracy i struktury obciążenia układu mięśniowo szkieletowego przy przenoszeniu przedmiotów wykorzystując program ErgoEaser</t>
  </si>
  <si>
    <t>Bolesław Przybyliński. 2012. BHP i ergonomia. Bydgoszcz: Wydawnictwo Uczelniane Uniwersytetu Technologiczno-Przyrodniczego</t>
  </si>
  <si>
    <t>Złowodzki M., Juliszewski T., Ogińska H., Taczalska A., Trzyniec K. (red). 2017. Ergonomia w produkcji, przetwarzaniu i dystrybucji surowców biologicznych. Kraków: Wydawnictwo Politechniki Krakowskiej</t>
  </si>
  <si>
    <t xml:space="preserve">Kodeks pracy. Wydanie aktualne na bieżący rok akademicki.  </t>
  </si>
  <si>
    <t xml:space="preserve">Jabłoński J. 2006. Ergonomia produktu. Ergonomiczne zasady projektowania produktów.  </t>
  </si>
  <si>
    <t xml:space="preserve">Koradecka D. 1997. Bezpieczeństwo pracy i ergonomia. Tom I i II </t>
  </si>
  <si>
    <t xml:space="preserve">kryteria oceny środowiska pracy pod względem jego komfortu i bezpieczeństwa </t>
  </si>
  <si>
    <t>pojęcia z zakresu bezpieczeństwa pracy i ergonomii oraz zasady BHP</t>
  </si>
  <si>
    <t>BPE_U1; BPE_U2; BPE_K1</t>
  </si>
  <si>
    <t>wiedza z zakresu teorii procesów produkcyjnych</t>
  </si>
  <si>
    <t>PIU_W1</t>
  </si>
  <si>
    <t>istotę zarządzania produkcją i usługami oraz definicje, rodzaje i strukturę systemów oraz procesów produkcyjnych</t>
  </si>
  <si>
    <t>PIU_W2</t>
  </si>
  <si>
    <t>zasady organizacji procesów produkcyjnych i usługowych</t>
  </si>
  <si>
    <t>PIU_W3</t>
  </si>
  <si>
    <t>zasady sterowania przepływem produkcji oraz możliwości wykorzystania komputerowego wspomagania zarządzania produkcją i usługami, w tym kontrolowania procesów produkcyjnych i usługowych</t>
  </si>
  <si>
    <t>TIL1_W14 TIL1_W16</t>
  </si>
  <si>
    <t>PIU_U1</t>
  </si>
  <si>
    <t>określać strukturę cyklu produkcyjnego i opracowywać harmonogramy produkcji</t>
  </si>
  <si>
    <t>TIL1_U09 TIL1_U17</t>
  </si>
  <si>
    <t>PIU_U2</t>
  </si>
  <si>
    <t>dobierać metody oraz określać parametry sterowania wewnątrzkomórkowego i zewnątrzkomórkowego właściwe dla procesów przetwórczych</t>
  </si>
  <si>
    <t>PIU_U3</t>
  </si>
  <si>
    <t>projektować proces produkcyjny i proces wytwórczy oraz strukturę produkcyjną, oceniać zdolność produkcyjną i jej wykorzystanie oraz produktywność</t>
  </si>
  <si>
    <t>TIL1_U07 TIL1_U17</t>
  </si>
  <si>
    <t>PIU_K1</t>
  </si>
  <si>
    <t>krytycznej analizy posiadanej wiedzy teoretycznej z zakresu transportu i logistyki oraz docenia jej utylitarny charakter w zakresie planowania, organizowania, sterowania i kontroli realizowanych procesów</t>
  </si>
  <si>
    <t>TIL1_K01 TIL1_K02</t>
  </si>
  <si>
    <t>PIU_K2</t>
  </si>
  <si>
    <t>właściwego postępowania w zakresie racjonalnego wykorzystania zasobów w realizowanych procesach</t>
  </si>
  <si>
    <t>PIU_K3</t>
  </si>
  <si>
    <t>uwzględniania zmieniających się potrzeb konsumentów w zakresie transportu i logistyki</t>
  </si>
  <si>
    <t>Istota zarządzania produkcją i inżynieria produkcji</t>
  </si>
  <si>
    <t>Przygotowanie produkcji i projektowanie produktu</t>
  </si>
  <si>
    <t>Struktura i zasady projektowania - proces produkcyjny, wytwórczy i usługowy</t>
  </si>
  <si>
    <t>System produkcyjny oraz jego zasoby i efektywność</t>
  </si>
  <si>
    <t>Struktura produkcyjna</t>
  </si>
  <si>
    <t>Organizacja produkcji, program i harmonogram produkcji</t>
  </si>
  <si>
    <t>Planowanie i sterowanie produkcją oraz sterowanie zasobami</t>
  </si>
  <si>
    <t>Elastyczne systemy produkcyjne</t>
  </si>
  <si>
    <t>PIU_W1; PIU_W2; PIU_W3; PIU_K1; PIU_K2; PIU_K3</t>
  </si>
  <si>
    <t>I. Zajęcia obliczeniowe:</t>
  </si>
  <si>
    <t>II. Projekt:</t>
  </si>
  <si>
    <t>PIU_U1; PIU_U2; PIU_U3; PIU_K1; PIU_K2; PIU_K3</t>
  </si>
  <si>
    <t>Zajęcia obliczeniowe: 3 sprawdziany okresowe - ocena stopnia osiągnięcia umiejętności poprzez wykonanie zadań obliczeniowych i przeprowadzenie analizy przypadku właściwego dla przetwórstwa rolno-spożywczego i usług sektora agrobiznesu. Udział w ocenie końcowej - 25%.</t>
  </si>
  <si>
    <t>Zajęcia projektowe: Wykonanie i zaliczenie projektu - ocena stopnia osiągnięcia umiejętności i kompetencji społecznych poprzez wykonanie projektu i ustne uzasadnienie przyjętych rozwiązań, wg zasad podanych na zajęciach obliczeniowych. Udział w ocenie końcowej - 25%.</t>
  </si>
  <si>
    <t>Durlik I. 2007. Inżynieria zarządzania część I i II. Agencja Wydawnicza Placet, Warszawa</t>
  </si>
  <si>
    <t>Pająk E., Klimkiewicz M., Kosieradzka A. 2021. Zarządzanie produkcją i usługami. PWE, Warszawa</t>
  </si>
  <si>
    <t>Szatkowski K. 2021. Nowoczesne zarządzanie produkcją. Ujęcie procesowe. Wydawnictwo Naukowe PWN, Warszawa</t>
  </si>
  <si>
    <t>Knosala R. 2017. Inżynieria produkcji – kompendium wiedzy. PWE, Warszawa</t>
  </si>
  <si>
    <t>Pająk E. 2021. Zarządzanie produkcją. Produkt, technologia, organizacja. Wydawnictwo Naukowe PWN, Warszawa</t>
  </si>
  <si>
    <t>ECTS</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</si>
  <si>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</si>
  <si>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Zaliczenie pisemne - obowiązuje wiedza z wykładów (4 zagadnienia) i ćwiczeń (1 zadanie). Minimalny próg zaliczenia 60%.                                                                    Udział w ocenie końcowej - 50%.</t>
  </si>
  <si>
    <t>Dokumentowanie przepływu produkcji i projektowanie procesu produkcyjnego</t>
  </si>
  <si>
    <t>Cykl produkcyjny, mierzenie czasu pracy i ocena zdolności produkcyjnych</t>
  </si>
  <si>
    <t>Zarządzanie różnorodnością asortymentu wyrobów</t>
  </si>
  <si>
    <t>Równoważenie linii produkcyjnych i projektowanie produkcji</t>
  </si>
  <si>
    <t>Projekt zespołowy wybranego procesu wytwórczego i logistycznego w agrobiznesie (usługowego)</t>
  </si>
  <si>
    <t>Programy użytkowe w logistyce</t>
  </si>
  <si>
    <t>podstawowa wiedza z zakresu technologii informacyjnych</t>
  </si>
  <si>
    <t>PUL_W1</t>
  </si>
  <si>
    <t>strukturę programów użytkowych wykorzystywanych w poszczególnych etapach procesu logistycznego</t>
  </si>
  <si>
    <t>PUL_W2</t>
  </si>
  <si>
    <t>zasady funkcjonowania oraz wykorzystania  programów użytkowych stosowanych w procesach logistycznych i transportu specjalistycznego</t>
  </si>
  <si>
    <t>PUL_U1</t>
  </si>
  <si>
    <t xml:space="preserve">obsługiwać wybrane programy użytkowe stosowane w procesach logistycznych </t>
  </si>
  <si>
    <t>PUL_U2</t>
  </si>
  <si>
    <t>optymalizować procesy logistyczne z wykorzystaniem wybranego programu użytkowego a następnie je walidować dla zadanej funkcji celu</t>
  </si>
  <si>
    <t>TIL1_U05       TIL1_U07</t>
  </si>
  <si>
    <t>PUL_K1</t>
  </si>
  <si>
    <t>ciągłego zdobywania wiedzy; dokształcania i samodoskonalenia, myślenia i działania w sposób przedsiębiorczy w zakresie wykorzystywania specjalistycznego oprogramowania</t>
  </si>
  <si>
    <t>TIL1_K01       TIL1_K04</t>
  </si>
  <si>
    <t>Optymalizacja procesów logistycznych przy użyciu narzędzi informatycznych</t>
  </si>
  <si>
    <t xml:space="preserve">Zintegrowane systemy informatyczne dedykowane logistyce </t>
  </si>
  <si>
    <t>Systemy typu ERP, CRM, WMS, EDW, BI i inne</t>
  </si>
  <si>
    <t>Terminologia stosowana w nowoczesnych programach logistycznych</t>
  </si>
  <si>
    <t xml:space="preserve">Sztuczna inteligencja w programach użytkowych </t>
  </si>
  <si>
    <t>Zaliczenie pisemne (w formie pytań otwartych)                                                                                              Udział w ocenie końcowej - 75%</t>
  </si>
  <si>
    <t>Analiza i obsługa wybranego oprogramowania wspomagającego zarządzanie transportem oraz wykonanie pełnego cyklu wybranego procesu</t>
  </si>
  <si>
    <t>Modyfikacja i analiza procesów logistycznych przy wykorzystaniu wybranych programów komputerowych</t>
  </si>
  <si>
    <t>Obsługa wybranych interfejsów programów użytkowych stosowanych w systemach logistycznych</t>
  </si>
  <si>
    <t>Zarządzanie wirtualnym procesem logistycznym przy wykorzystaniu oprogramowania użytkowego</t>
  </si>
  <si>
    <t>PUL_U1; PUL_U2; PUL_K1</t>
  </si>
  <si>
    <t xml:space="preserve">Laskowski L., Piecha J., 2003. Rejestracja i przetwarzanie danych w telematycznych systemach transportu, Wydawnictwo Politechniki Śląskiej, Gliwice </t>
  </si>
  <si>
    <t>Trzyniec K., Kurpaska S. 2022. Sztuczna inteligencja w systemach telematycznych wspierających logistykę. W: Dzieniszewski Grzegorz, Kuboń Maciej, Kaczmar Ireneusz (red.): Tendencje rozwojowe w transporcie i logistyce : Monografia, 2022, Przemyśl, Polskie Towarzystwo Inżynierii Rolniczej - Wydawnictwo Inżynieria Rolnicza, 334 s., ISBN 978-83-64377-53-2</t>
  </si>
  <si>
    <t>Kurpaska S., Trzyniec K., Gliniak M. 2021. Modelowanie i symulacja procesów logistycznych: wybrane problemy. W: Dzieniszewski Grzegorz, Kuboń Maciej, Tomaszewska-Górecka Wioletta (red.): Systemy wspomagania komputerowego w transporcie i logistyce, 2021, Przemyśl, Polskie Towarzystwo Inżynierii Rolniczej - Wydawnictwo Inżynieria Rolnicza, 309 s., ISBN 978-83-64377-49-5</t>
  </si>
  <si>
    <t>Tadeusiewicz R., Gąciarz T., Borowik B., Leper B. 2007. Odkrywanie właściwości sieci neuronowych przy użyciu programów w języku C#, Polska Akademia Umiejętności, Międzywydzialowa Komisja Nauk Technicznych</t>
  </si>
  <si>
    <t>Surma J. 2009. Business Intelligence : systemy wspomagania decyzji biznesowych. Wydawnictwo Naukowe PWN, Warszawa</t>
  </si>
  <si>
    <t>TIL1_U02 TIL1_U18</t>
  </si>
  <si>
    <t>PUL_W1; PUL_W2; PUL_K1</t>
  </si>
  <si>
    <t>przedmiot uzupełniający do wyboru – fakultatywny</t>
  </si>
  <si>
    <t>wiedza z zakresu budowy pojazdów i środków transportowych</t>
  </si>
  <si>
    <t xml:space="preserve"> 5</t>
  </si>
  <si>
    <t>TSP_W1</t>
  </si>
  <si>
    <t>zagadnienia związane z budową maszyn, urządzeń i środków transportowych oraz zna zasady eksploatacji maszyn, urządzeń i środków transportowych stosowanych w transporcie specjalistycznym</t>
  </si>
  <si>
    <t>TSP_U1</t>
  </si>
  <si>
    <t xml:space="preserve">wykorzystać typowe dla obszaru kierunku studiów rozwiązania techniczne i technologiczne przy projektowaniu transportu specjalistycznego oraz interpretować i oceniać parametry techniczno-eksploatacyjne specjalistycznych środków transportowych </t>
  </si>
  <si>
    <t>TIL1_U08 TIL1_U11</t>
  </si>
  <si>
    <t>TSP_U2</t>
  </si>
  <si>
    <t>TSP_K1</t>
  </si>
  <si>
    <t>Transport nienormatywny, podział środków transportowych.</t>
  </si>
  <si>
    <t>Samochodowy transport specjalistyczny materiałów nienormatywnych.</t>
  </si>
  <si>
    <t>Kolejowy transport specjalistyczny materiałów nienormatywnych.</t>
  </si>
  <si>
    <t>Lotniczy transport specjalistyczny materiałów nienormatywnych.</t>
  </si>
  <si>
    <t>Wodny transport specjalistyczny materiałów nienormatywnych.</t>
  </si>
  <si>
    <t>Środki techniczne transportu specjalistycznego zwierząt, roślin, leków,materiałów radioaktywnych, zwłok itd.</t>
  </si>
  <si>
    <t>TSP_W1; TSP_K1</t>
  </si>
  <si>
    <t>Zaliczenie pisemne                                                                                                       Udział w ocenie końcowej - 50%</t>
  </si>
  <si>
    <t>Transport specjalistyczny maszyn rolniczych</t>
  </si>
  <si>
    <t>Wojskowy transport specjalistyczny</t>
  </si>
  <si>
    <t xml:space="preserve">Budowa, rozwiązania konstrukcyjne, parametry techniczno-eksploatacyjne środków technicznych do przewozu materiałów niebezpiecznych ADR, żywnościowych ATP, kwiatów, zwierząt, leków </t>
  </si>
  <si>
    <t>Zaliczenie pisemne (ocena ze sprawdzianów)                                                                                Udział w ocenie końcowej - 20%</t>
  </si>
  <si>
    <t xml:space="preserve">Projekt zespołowy zadanego/wybranego zespołu, elementu, części środka specjalnego do transportu </t>
  </si>
  <si>
    <t>Zaliczenie pisemne (ocena z projektów)                                                                                                             Udział w ocenie końcowej - 30%</t>
  </si>
  <si>
    <t>Kasperczyk R. 2016. Środki transportu. Difin. Warszawa.</t>
  </si>
  <si>
    <t>Prochowski L., Żuchowski A. 2016. Technika transportu ładunków. Wydawnictwa Komunikacji i Łączności. Warszawa.</t>
  </si>
  <si>
    <t xml:space="preserve">Sarnacka M., Solecka P. 2020. Transport materiałów wymagających specjalnych warunków podczas przewozu. Translogistic </t>
  </si>
  <si>
    <t>Ślipek Z., Frączek J., Francik S., Cieślikowski B., Pedryc N. 2015.  Wymagania projektowe dla pojazdów przeznaczonych do transportu zwierząt. Logistyka.</t>
  </si>
  <si>
    <t xml:space="preserve">Katalogi firm produkujących środki transportowe </t>
  </si>
  <si>
    <t xml:space="preserve">projektować i modyfikować urządzenia wykorzystywane w transporcie specjalistycznym </t>
  </si>
  <si>
    <t>TSP_U1; TSP_K1</t>
  </si>
  <si>
    <t xml:space="preserve"> TSP_U2; TSP_K1</t>
  </si>
  <si>
    <t>przedmiot uzupełniający do wyboru - fakultatywny</t>
  </si>
  <si>
    <t>wiedza z zakresu budowy środków technicznych</t>
  </si>
  <si>
    <t>OST_W1</t>
  </si>
  <si>
    <t>OST_W2</t>
  </si>
  <si>
    <t>OST_U1</t>
  </si>
  <si>
    <t>OST_U2</t>
  </si>
  <si>
    <t>dokonać oceny czynników wpływających na wartość środków transportowych oraz oszacować ich wartość z wykorzystaniem różnych podejść, metod i technik</t>
  </si>
  <si>
    <t>OST_K1</t>
  </si>
  <si>
    <t>Podstawowe pojęcia. Cena, wartość, koszt w procesie wyceny. Zapotrzebowanie na wyceny środków transportowych</t>
  </si>
  <si>
    <t>Rodzaje zużycia środków transportowych wpływającego na ich wartość końcową. Zużycie fizyczne. Zuzycie funkcjonalne. Zużycie środowiskowe</t>
  </si>
  <si>
    <t>Rodzaje wartości w procesie wyceny. Wartość rynkowa. Wartość odtworzeniowa. Procedury szacowania wartości - podejścia, metody, techniki. Dobór własciwej metodyki w zależności od celu i przeznaczenia wyceny</t>
  </si>
  <si>
    <t xml:space="preserve">Podejście porównawcze (metoda porównywania parami, metoda korygowania ceny średniej, metoda analizy statystycznej rynku). </t>
  </si>
  <si>
    <t>Podejście kosztowe (metoda kosztu odtworzenia, metoda kosztu zastąpienia). Podejście dochodowe (technika kapitalizacji prostej, technika dyskontowania strumieni pieniężnych)</t>
  </si>
  <si>
    <t>Podstawy formalno-prawne wycen środków transportowych. Zawód rzeczoznawcy majątkowego</t>
  </si>
  <si>
    <t>OST_W1; OST_W2; OST_K1</t>
  </si>
  <si>
    <t>Zaliczenie pisemne w formie pytań otwartych                                                                                  Udział w ocenie końcowej - 50%</t>
  </si>
  <si>
    <t>Praktyczne przykłady oceny i wyceny środków transportowych związanych oraz nie związanych z nieruchomością. Zawartość operatu szacunowego</t>
  </si>
  <si>
    <t>Ocena środków transportowych na podstawie oględzin. Symptomy zuzycia fizycznego, funkcjonalnego i środowiskowego</t>
  </si>
  <si>
    <t>Wartościowanie czynników wpływających na utratę wartości środka transportowego. Obliczenia wartości żuzycia fizycznego, funkcjonalnego i środowiskowego</t>
  </si>
  <si>
    <t>Szacowanie wartości rynkowej środka transportowego. Metodyka obliczeń</t>
  </si>
  <si>
    <t>Szacowanie wartości odtworzeniowej brutto i netto środka transportowego. Metodyka obliczeń</t>
  </si>
  <si>
    <t>Przykłady katalogów, opracowań i instrukcji branżowych wykorzystywanych w procesach szacowania wartości środków transportowych</t>
  </si>
  <si>
    <t>Rynek wycen środków transportowych - podmioty, regulacje, tendencje</t>
  </si>
  <si>
    <t xml:space="preserve">Napiórkowski J., Źróbek R. 2001. Metody wyceny maszyn i urządzeń. Zachodnie Centrum Organizacji. Zielona Góra  </t>
  </si>
  <si>
    <t>Klimek T. Szacowanie wartości środków i megaukładów technicznych. Wydawca
Fundacja Bomis. Poznań. 2020</t>
  </si>
  <si>
    <t>Borcz J., Kosek J. 1994. Zasady wyceny maszyn i urządzeń, Vademecum Rzeczoznawcy majątkowego, Szkoła Wiedzy o Terenie, Kraków</t>
  </si>
  <si>
    <t>Macniak H., Makowicz Z. Vademecum wyceny maszyn i urządzeń. Wydawnictwo ODDK, wydanie II. 2004.</t>
  </si>
  <si>
    <t>podstawy prawne, cele i sposoby szacowania wartości środków transportowych</t>
  </si>
  <si>
    <t>rodzaje zużycia, wartości i sposoby oceny środków transportowych</t>
  </si>
  <si>
    <t>określić i ocenić stan techniczny oraz poziom nowoczesności środków transportowych</t>
  </si>
  <si>
    <t xml:space="preserve">wykorzystywania zdobytej wiedzy z zakresu oceny i wyceny środków transportowych w rozwiązywaniu problemów poznawczych i praktycznych w sektorze TSL </t>
  </si>
  <si>
    <t>OST_U1, OST_U2; OST_K1</t>
  </si>
  <si>
    <t>SGZ_W1</t>
  </si>
  <si>
    <t>istotę działalności spedycjnej oraz podstawowe krajowe i międzynarodowe akty prawne wpływające na działalność spedytora</t>
  </si>
  <si>
    <t>SGZ_W2</t>
  </si>
  <si>
    <t>SGZ_U1</t>
  </si>
  <si>
    <t>SGZ_U2</t>
  </si>
  <si>
    <t>organizować  procesy spedycyjne w poszczególnych gałęziach transportu z wykorzystaniem narzędzi informatycznych</t>
  </si>
  <si>
    <t>SGZ_U3</t>
  </si>
  <si>
    <t xml:space="preserve">optymalizować procesy spedycyjne i transportowe w aspekcie wybranych kryteriów </t>
  </si>
  <si>
    <t>SGZ_K1</t>
  </si>
  <si>
    <t>SGZ_K2</t>
  </si>
  <si>
    <t>podejmowania ryzyka przy organizacji procesów spedycyjnych oraz jest w stanie ocenić skutki wykonywanej działalności zawodowej</t>
  </si>
  <si>
    <t>Istota działalności spedycyjnej i rola spedytora w handlu. Geneza spedycji. Spedycja w Polsce. Aspekty prawne działalności spedycyjnej i transportowej. Ceny za usługi spedycyjne i taryfy specjalne.</t>
  </si>
  <si>
    <t>Międzynarodowe konwencje i umowy wpływające na prace spedytora: Konwencja Wiedeńska, Konwencja o znakach i sygnałach drogowych, Konwencja CMR, ADR, ATP, TIR, ATER.</t>
  </si>
  <si>
    <t>Spedycja w łańcuchu dostaw. Zarządzanie łańcuchem dostaw żywności</t>
  </si>
  <si>
    <t>Podstawowe zwyczaje i uzanse handlowe stosowane w spedycji. Opakowania w transporcie ładunków żywnościowych.</t>
  </si>
  <si>
    <t>Narażenia oddziałowujące na ładunki oraz sposoby ograniczenia wielkości szkód podczas organizacji i przewozu produktów żywnościowych</t>
  </si>
  <si>
    <t>Spedycja surowców i artykułów żywnościowych transportem lądowym, wodnym i lotniczym</t>
  </si>
  <si>
    <t>SGZ_W1; SGZ_W2; SGZ_K1; SGZ_K2</t>
  </si>
  <si>
    <t>Podstawy ładunkoznawstwa i towaroznawstwa dla potrzeb logistyki</t>
  </si>
  <si>
    <t>Zasady formowania ładunków i zabezpieczania na pojazdach towarów i jednostek logistycznych</t>
  </si>
  <si>
    <t>Organizacja transportu wraz z optymalizacją wykorzystania powierzchni ładunkowej</t>
  </si>
  <si>
    <t>Dokumentacja w procesie transportowym i spedycyjnym</t>
  </si>
  <si>
    <t>Kalkulacje kosztów przemieszczania ładunków</t>
  </si>
  <si>
    <t>Ocena efektywności procesu spedycyjnego</t>
  </si>
  <si>
    <t>Januła E. i in. 2021. Nowoczesna spedycja. Wydawnictwo As Pik, Poznań</t>
  </si>
  <si>
    <t>Rokicki T., Klepacki B. 2019. Transport żywności: uwarunkowania organizacyjne, techniczne, ekonomiczne oraz jego skal. Wydawnictwo SGGW, Warszawa</t>
  </si>
  <si>
    <t>Wierzejski T., Kędzior-Loskowska M. 2014. Transport i spedycja. Wyd. UWM. Olsztyn</t>
  </si>
  <si>
    <t>Januła E i in. 2011. Spedycja. Wydawnictwo Diffin, Warszawa</t>
  </si>
  <si>
    <t>sposoby organizacji przewozów artykułów żywnościowych w różnych gałęziach transportu, w aspekcie utrzymania standardów jakościowych przewożonych towarów</t>
  </si>
  <si>
    <t>zbierać informacje i podejmować decyzje odnośnie wyboru sposobu dostaw przesyłek, w oparciu o kalkulacje ekonomiczne oraz obliczać stawki transportowych i podejmować optymalne decyzje dotyczące realizacji poszczególnych etapów procesu spedycyjnego i transportowego</t>
  </si>
  <si>
    <t>działania w sposób przedsiębiorczy oraz do współpracy z innymi uczestnikami rynku TSL</t>
  </si>
  <si>
    <t>SGZ_U1; SGZ_U2; SGZ_U3; SGZ_K1; SGZ_K2</t>
  </si>
  <si>
    <t>Zaliczenie pisemne (ocena z projektów)                                                                                                                                      Udział w ocenie końcowej - 50%</t>
  </si>
  <si>
    <t>wiedza z zakresu towaroznawstwa, pojazdów i systemów transportowych</t>
  </si>
  <si>
    <t xml:space="preserve">Wydział Inżynierii Produkcji i Energetyki                                                                                                                      Katedra Inżynierii Bioprocesów, Energetyki i Automatyzacji </t>
  </si>
  <si>
    <t>TDR_W1</t>
  </si>
  <si>
    <t>TDR_W2</t>
  </si>
  <si>
    <t>funkcjonowanie ekosystemów oraz metody wykorzystywane w analizie cyklu życia systemów technicznych realizujących drogowy transport osób i rzeczy</t>
  </si>
  <si>
    <t>TDR_W3</t>
  </si>
  <si>
    <t>czynniki wpływające na funkcjonowanie i rozwój infrastruktury transportowej w drogowym transporcie osób i rzeczy</t>
  </si>
  <si>
    <t>TDR_U1</t>
  </si>
  <si>
    <t>identyfikować zjawiska wpływające na przebieg procesów logistycznych związanych z transportem drogowym osób i rzeczy</t>
  </si>
  <si>
    <t>TDR_U2</t>
  </si>
  <si>
    <t>TDR_U3</t>
  </si>
  <si>
    <t>stosować zasady ergonomicznej i bezpiecznej eksploatacji pojazdów wykorzystywanych w drogowym transporcie osób i rzeczy</t>
  </si>
  <si>
    <t>TDR_K1</t>
  </si>
  <si>
    <t>uznawania znaczenia wiedzy oraz jej krytycznej analizy i oceny w rozstrzyganiu problemów poznawczych i praktycznych w drogowym transporcie osób i rzeczy</t>
  </si>
  <si>
    <t>TDR_K2</t>
  </si>
  <si>
    <t>myślenia i działania w sposób przedsiębiorczy w zakresie drogowego transportu osób i rzeczy</t>
  </si>
  <si>
    <t xml:space="preserve">Zezwolenie na wykonywanie przewozów regularnych i przewozów regularnych specjalnych zgodnie  z ustawą o transoprcie drogowym </t>
  </si>
  <si>
    <t xml:space="preserve">Szkolenie kierowców wykonujących zarobkowe i na potrzeby własne przewozy towarów i osób </t>
  </si>
  <si>
    <t>Warunki techniczne dopuszczenia pojazdów do ruchu drogowego</t>
  </si>
  <si>
    <t xml:space="preserve">Zasady podejmowania i wykorzystania krajowego transportu drogowego: warunki niezbędne do uzyskania licencji; cofanie, wygaszanie i przenoszenie uprawnień wynikających z licencji oraz zmiana licencji; opłaty administracyjne związane z licencją </t>
  </si>
  <si>
    <t>Systemy poboru opłat drogowych w Polsce i Europie</t>
  </si>
  <si>
    <t>Normy i opłaty ekologiczne dla pojazdów ciężarowych</t>
  </si>
  <si>
    <t xml:space="preserve">Zasady wykonywania zawodu w zakresie przewozu osób </t>
  </si>
  <si>
    <t>Pojazdy do transportu osób</t>
  </si>
  <si>
    <t xml:space="preserve">Czynniki ludzki w transporcie drogowym </t>
  </si>
  <si>
    <t>Bezpieczna jazda pojazdem</t>
  </si>
  <si>
    <t xml:space="preserve">Kontrola transportu drogowego </t>
  </si>
  <si>
    <t>Ograniczenia w przewozach drogowych towarów</t>
  </si>
  <si>
    <t>TDR_W1; TDR_W2; TDR_W3; TDR_K1; TDR_K2</t>
  </si>
  <si>
    <t>Egzamin pisemny w formie testu - pytania zamknięte                                                                                              Udział w ocenie końcowej - 60%</t>
  </si>
  <si>
    <t>Parametry ruchu pojazdu</t>
  </si>
  <si>
    <t>Zawodowe manewrowanie pojazdem</t>
  </si>
  <si>
    <t>Bezpieczeństwo ruchu drogowego</t>
  </si>
  <si>
    <t>Zasady postępowania przy przewozie osób (w komunikacji miejskiej, podmiejskiej dalekobieżnej i turystycznej)</t>
  </si>
  <si>
    <t>Pojęcie eko-drivingu i jego wykorzystanie w pracy kierowcy</t>
  </si>
  <si>
    <t xml:space="preserve">Wyjazd studyjny do Okręgowej Stacji Kontroli Pojazdów – zapoznanie się z niezbędnymi dokumentami pozwalającymi prowadzić kontrolę pojazdów, analiza przebiegu kontroli pojazdów. </t>
  </si>
  <si>
    <t>Zaliczenie pisemne  (ocena ze sprawdzianów i sprawozdań)                                                                                                 Udział w ocenie końcowej - 20%</t>
  </si>
  <si>
    <t>Projekt wykonania transportu ludzi w komunikacji miejskiej</t>
  </si>
  <si>
    <t>Projekt wykonania transportu ludzi w komunikacji podmiejskiej i dalekobieżnej</t>
  </si>
  <si>
    <t xml:space="preserve">Projekt wykonania transportu ludzi w komunikacji  turystycznej </t>
  </si>
  <si>
    <t>Zaliczenie pisemne i ustne  (ocena z projektów)                                                                                                 Udział w ocenie końcowej - 20%</t>
  </si>
  <si>
    <t>Madej B. 2023. Certyfikat kompetencji zawodowych przewoźnika drogowego. Podręcznik przewoźnika, Wydawca ATUT-BM</t>
  </si>
  <si>
    <t>Madej B. i inni. 2017. Przewozy drogowe osób i rzeczy</t>
  </si>
  <si>
    <t>Praca zbiorowa. 2023. Dokumentacja w transporcie uprawnienia i listy przewozowe, Wydawnictwo: Wiedza i Praktyka</t>
  </si>
  <si>
    <t>Ustawy o transporcie drogowym z dnia 14 października 2019 r.Dz. U. 2019 poz. 2140</t>
  </si>
  <si>
    <t>Karolina, B., Obrzut, J., Kwiecień, K., Malinowski, M., Salamon, J., Krakowiak-Bal, A. (2021). Aspekty projektowe terminali intermodalnych – studium przypadku: terminal lądowy. W A. Krakowiak-Bal, M. Malinowski, J. Sikora (red.), (s. 205–216).Infrastruktura i środowisko w gospodarce o obiegu zamkniętym</t>
  </si>
  <si>
    <t>Kuboń, M., Kwaśniewski, D., Sikora, J., Kaczmar, I. (2022). Identyfikacja i klasyfikacja obszarów dla zastosowania symulacji komputerowej w logistyce. W T. Rokicki (red.), Znaczenie logistyki we współczesnym świecie : Wpływ covid-19, (s. 124–143).transport, magazynowanie, zarządzanie procesami, łańcuchy dostaw</t>
  </si>
  <si>
    <t>zjawiska ekonomiczne i społeczne oraz uwarunkowania prawne funkcjonowania drogowego transportu osób i rzeczy</t>
  </si>
  <si>
    <t>dokonać oceny ekonomicznej w zakresie działalności przedsiębiorstw prowadzących drogowy transport osób i rzeczy</t>
  </si>
  <si>
    <t>TDR_U1; TDR_U2; TDR_U3; TDR_K1; TDR_K2</t>
  </si>
  <si>
    <t>IBD_W1</t>
  </si>
  <si>
    <t>sposoby cyfrowej reprezentacji informacji w systemach informatycznych oraz rozumie konsekwencje błędów zaokrągleń w masowych obliczeniach numerycznych</t>
  </si>
  <si>
    <t xml:space="preserve">TIL1_W01       </t>
  </si>
  <si>
    <t>IBD_W2</t>
  </si>
  <si>
    <t>metody modelowania danych w relacyjnych i nierelacyjnych bazach danych</t>
  </si>
  <si>
    <t>IBD_W3</t>
  </si>
  <si>
    <t>konsekwencje społeczne i ekonomiczne wykorzystania nowoczesnych technologii informatycznych w TSL</t>
  </si>
  <si>
    <t>IBD_U1</t>
  </si>
  <si>
    <t>IBD_U2</t>
  </si>
  <si>
    <t>IBD_U3</t>
  </si>
  <si>
    <t>IBD_K1</t>
  </si>
  <si>
    <t>poszerzania swojej wiedzy korzystając z materiałów publikowanych w formie kursów e-learning oraz formalnej dokumentacji technicznej narzędzi i systemów informatycznych</t>
  </si>
  <si>
    <t>Reprezentacja informacji w formie cyfrowej. Kodowanie (liczby, tekst, grafika wektorowa, grafika rastrowa, dźwięk, film). Błędy zaokrąglenia w masowych obliczeniach numerycznych. Kontrola poprawności danych. Kompresja. Szyfrowanie. Podpis cyfrowy.</t>
  </si>
  <si>
    <t>Architektura komputera, systemy operacyjne, sieci komputerowe, usługi sieciowe, urządzenia mobilne, IoT.</t>
  </si>
  <si>
    <t>Algorytm i problem algorytmiczny. Złożoność obliczeniowa algorytmów. Organizacja i przetwarzanie danych - podstawowe struktury danych (stos, kolejka, zbiór, słownik, graf, ...)</t>
  </si>
  <si>
    <t>Języki i paradygmaty programowania.</t>
  </si>
  <si>
    <t>Matematyczne podstawy relacyjnych baz danych. Język SQL</t>
  </si>
  <si>
    <t>Nierelacyjne i grafowe bazy danych</t>
  </si>
  <si>
    <t>Przetwarzanie danych w chmurze obliczeniowej</t>
  </si>
  <si>
    <t>Możliwości maszyn algorytmicznych. Inteligencja i komputery</t>
  </si>
  <si>
    <t>IBD_W1; IBD_W2; IBD_W3; IBD_K1</t>
  </si>
  <si>
    <t>Egzamin pisemny w formie testu. Pytania jedno- i wielokrotnego wyboru, na dopasowanie, uzupełnianie kodu SQL i Python (pytania zamknięte).                                                                                                                         Udział w ocenie końcowej -  40%</t>
  </si>
  <si>
    <t>Ćwiczenia w zakresie reprezentowania informacji matematycznych. Notacja liniowa. Wzory matematyczne w LaTeX. Środowiska obliczeń symbolicznych (CAS - Computer Algebra Systems)</t>
  </si>
  <si>
    <t>Ćwiczenia w zakresie projektowania i analizy algorytmów - schematy blokowe i pseudokod</t>
  </si>
  <si>
    <t>Programowanie w języku Python.Instrukcje sterujące języków programowania: podstawienie, warunkowy wybór, obliczenia cykliczne, funkcje i procedury. Środowisko Jupyter Notebook</t>
  </si>
  <si>
    <t>Programowanie w języku Python. Struktury danych - krotka, lista, zbiór, słownik. Formaty danych CSV, XML, JSON</t>
  </si>
  <si>
    <t>Programowanie w języku Python. Grafy, ich realizacje i wykorzystanie</t>
  </si>
  <si>
    <t>Programowanie wizualne. Tworzenie aplikacji na urządzenie mobilne (Android, iPhone)</t>
  </si>
  <si>
    <t>Projektowanie relacyjnych baz danych i notacja ER</t>
  </si>
  <si>
    <t>Przetwarzanie informacji w relacyjnych bazach danych - język SQL</t>
  </si>
  <si>
    <t>Przetwarzanie i wizualizowanie danych w Python i Jupyter Notebook (biblioteka pandas)</t>
  </si>
  <si>
    <t>Przetwarzanie danych w chmurze z wykorzystaniem narzędzi BI</t>
  </si>
  <si>
    <t>IBD_U1; IBD_U2; IBD_U3; IBD_K1</t>
  </si>
  <si>
    <t>Oceny z zadań realizowanych podczaś ćwiczeń, zadań domowych (dwa mini-projekty śródsemestralne - aplikacja na smartfona, relacyjna baza danych), dwa sprawdziany śródsemestralne, realizacja kursów zewnętrznych z zakresu przedmiotu.                                                                                                                Udział w ocene końcowej - 60%</t>
  </si>
  <si>
    <t xml:space="preserve">Brookshear J.G, Brylow D. 2022. Informatyka w ogólnym zarysie. WN PWN, Warszawa </t>
  </si>
  <si>
    <t>Sarbicki G. 2019. Python: kurs dla nauczycieli i studentów. Helion, Gliwice</t>
  </si>
  <si>
    <t>Wilton P., Colby J. 2005 SQL.od podstaw Helion, Gliwice</t>
  </si>
  <si>
    <t>Shaw Zed A.. 2018. Python 3 : proste wprowadzenie do fascynującego świata programowania. Helion, Gliwice</t>
  </si>
  <si>
    <t>Miles R. 2018. Python. Zacznij programować. Helion, Gliwice</t>
  </si>
  <si>
    <t xml:space="preserve">Dąbkowski J., Molenda K. 2004. Ćwiczenia z baz danych CCNS, Kraków </t>
  </si>
  <si>
    <t>korzystając z zasobów Internetu - zbierać informacje konieczne do modelowania bazy danych oraz z wykorzystaniem technologii Business Intelligence - łączyć się z zewnętrznymi źródłami danych</t>
  </si>
  <si>
    <t>projektować relacyjne bazy danych z wykorzystaniem narzędzi informatycznych oraz analizować i programować algorytmy obliczeniowe w imperatywnym języku programowania (Pythhon/VBA Excel)</t>
  </si>
  <si>
    <t>wykorzystać narzędzie Jupyter Notebook i język programowania Python do zaprogramowania procesów obliczeniowych, analizy i wizualizacji danych oraz wykorzystać narzędzia PowerBI do agregacji, analizy i wizualizacji danych</t>
  </si>
  <si>
    <t>Ćwiczenia w zakresie cyfrowej reprezentacji informacji. Kompresja danych, kontrola integralności danych, szyfrowanie</t>
  </si>
  <si>
    <t xml:space="preserve">Prowadzący przedmiot: </t>
  </si>
  <si>
    <t xml:space="preserve">Wydział Inżynierii Produkcji i Energetyki                                                                                                                      Katedra Inżynierii Bioprocesów, Energetyki i Automatyzacji    </t>
  </si>
  <si>
    <t>SKP_W1</t>
  </si>
  <si>
    <t>zasady działania podstawowych urządzeń sieciowych</t>
  </si>
  <si>
    <t>SKP_W2</t>
  </si>
  <si>
    <t>popularne protokoły, usługi i technologie sieciowe</t>
  </si>
  <si>
    <t>SKP_W3</t>
  </si>
  <si>
    <t>SKP_W4</t>
  </si>
  <si>
    <t>zasadę działania protokołów sieci MODBUS RTU</t>
  </si>
  <si>
    <t>SKP_U1</t>
  </si>
  <si>
    <t>skonfigurować prostą sieć komputerową wraz z podstawowymi usługami sieciowymi, zarządzać nią i rozwiązywać problemy powstające podczas jej używania</t>
  </si>
  <si>
    <t>SKP_U2</t>
  </si>
  <si>
    <t>skonfigurować oraz uruchomić oprogramowanie systemów sterowania oraz wymiany informacji pomiedzy urządzeniami peryferyjnymi a urządzeniami sterującymi</t>
  </si>
  <si>
    <t>SKP_U3</t>
  </si>
  <si>
    <t>wykorzystać standardowe interfejsy komunikacyjne do zarządzania typowymi urządzeniami sieciowymi</t>
  </si>
  <si>
    <t>SKP_U4</t>
  </si>
  <si>
    <t>potrafi konfigurować, uruchamiać i testować urządzenia w sieci Modbus RTU</t>
  </si>
  <si>
    <t>SKP_K1</t>
  </si>
  <si>
    <t>Klasyfikacja sieci. Model transmisji danych. Pojęcie protokołu komunikacyjnego. Kapsułkowanie jednostek danych.  Metody transmisji bitów. Rodzaje i własności medium transmisyjnego.</t>
  </si>
  <si>
    <t xml:space="preserve">Mechanizmy wyznaczania trasy w sieciach IP. Ogólna struktura Internetu. System DNS: budowa i zasada działania. Sieci bezprzewodowe: specyfikacja WLAN 802.11. </t>
  </si>
  <si>
    <t>Wprowadzenie do technologii sieci rozległych. Architektura protokołu MODBUS RTU, PROFIBUS i PROFINET. Podstawy działania sieci Ethernet. Protokół TCP/IP.</t>
  </si>
  <si>
    <t>Komunikacja w sieci Modbus RTU.</t>
  </si>
  <si>
    <t>SKP_W1; SKP_W2; SKP_W3; SKP_W4; SKP_K1</t>
  </si>
  <si>
    <t>Egzamin pisemny w formie testu.                                                                                                Udział w ocenie końcowej - 50%</t>
  </si>
  <si>
    <t>Projekt zestawu usług sieciowych dla lokalnej sieci komputerowej.</t>
  </si>
  <si>
    <t>Dyskusja nad projektem.</t>
  </si>
  <si>
    <t>Ćwiczenia z konstrukcji sieci komputerowej.</t>
  </si>
  <si>
    <t>Ćwiczenia z konfiguracji sieci oraz usług sieciowych.</t>
  </si>
  <si>
    <t>Wykonywanie prostych konfiguracji sieciowych z urządzeniami peryferyjnymi (ploter, kamera WIFI, drukarka 3d, skaner 3d, smartfon, karty AC/DC oraz czujniki pomiarowe).</t>
  </si>
  <si>
    <t>SKP_U1; SKP_U2; SKP_U3; SKP_U4, SKP_K1</t>
  </si>
  <si>
    <t>Zaliczenie pisemne w formie testu.                                                                                                  Udział w ocenie końcowej - 50%</t>
  </si>
  <si>
    <t>Halska B., Bensel P. 2014. Projektowanie lokalnych sieci komputerowych i administrowanie sieciami. Helion.</t>
  </si>
  <si>
    <t>Andrew S. Tanenbaum, David J. Wetherall. 2012. Sieci komputerowe. Helion.</t>
  </si>
  <si>
    <t>Gajewski P., Wszelak St. 2015. Technologie bezprzewodowe sieci teleinformatycznych. WKiŁ, Warszwa.</t>
  </si>
  <si>
    <t>Giełżecki J., Tabor J., Cupiał M., Molenda K. 2020. Zastosowanie technologi informatycznych w logistyce i zarządzaniu źródłami energii odnawialnej. Transport i logistyka w dobie inżynierii mechanicznej, Inżynieria Rolnicza.</t>
  </si>
  <si>
    <t>Lesiak P., Świsulski D. 2002. Komputerowa technika pomiarowa w przykładach. PAK, Warszawa.</t>
  </si>
  <si>
    <r>
      <t>)</t>
    </r>
    <r>
      <rPr>
        <vertAlign val="superscript"/>
        <sz val="10"/>
        <rFont val="Arial Narrow"/>
        <family val="2"/>
        <charset val="238"/>
      </rPr>
      <t>*</t>
    </r>
    <r>
      <rPr>
        <sz val="10"/>
        <rFont val="Arial Narrow"/>
        <family val="2"/>
        <charset val="238"/>
      </rPr>
      <t xml:space="preserve"> - Podawane z dokładnością do 0,1 ECTS, gdzie 1 ECTS = 25-30 godz. zajęć</t>
    </r>
  </si>
  <si>
    <t>proces transmisji danych w sieci komputerowej oraz poprawność identyfikacji mechanizmów sieciowych w ramach modelu, a także zagrożenia występujące w sieciach komputerowych pozwalające wybrać odpowiednie rodzaje zabezpieczeń</t>
  </si>
  <si>
    <t>rozwijania swojej wiedzy teoretycznej z zakresu sieci komputerowych i wykorzystywania jej do rozwiązywaniu problemów inżynierskich</t>
  </si>
  <si>
    <t xml:space="preserve">zaliczenie na ocenę </t>
  </si>
  <si>
    <t>SIP_W1</t>
  </si>
  <si>
    <t>SIP_W2</t>
  </si>
  <si>
    <t>SIP_U1</t>
  </si>
  <si>
    <t>SIP_K1</t>
  </si>
  <si>
    <t>ciągłego podnoszenia kwalifikacji zawodowych w zakresie diagnostyki pokładowej pojazdów</t>
  </si>
  <si>
    <t xml:space="preserve">Architektury sieci informatycznych w pojazdów. </t>
  </si>
  <si>
    <t>Transmisja danych w sieci informatycznej pojazdów. Podstawowe tryby transmisji.</t>
  </si>
  <si>
    <t>Systemy nawigacji w pojazdach . System TMC- Traffic Message Channel.  Radio Data System (RDS)</t>
  </si>
  <si>
    <t>Systemy bezpieczeństwa czynnego i biernego w pojazdach-komunikacja oraz wymiana danych między nimi.</t>
  </si>
  <si>
    <t>Współpraca pojazdów z siecią GSM oraz GPS</t>
  </si>
  <si>
    <t xml:space="preserve">Awarie i błędy w sieciach informatycznych - diagnostyka </t>
  </si>
  <si>
    <t>SIP_W1; SIP_W2; SIP_K1</t>
  </si>
  <si>
    <t>Zaliczenie pisemne (w formie testu, pytań otwartych, zamkniętych)                                                                                              Udział w ocenie końcowej - 60%</t>
  </si>
  <si>
    <t>Kodowanie i metody korekcji błędów.</t>
  </si>
  <si>
    <t>Transmisja szeregowa i równoległa. Zakłócenia i metody ich eliminacji.</t>
  </si>
  <si>
    <t>Analiza ramek w sieci CAN.</t>
  </si>
  <si>
    <t>Diagnostyka pokładowa OBD II i K-Line. Pokładowe systemy diagnostyczne.</t>
  </si>
  <si>
    <t>Zaliczenie w formie pisemnej oraz zaliczenie sprawozdań                                                                                                     Udział w ocenie końcowej - 20%</t>
  </si>
  <si>
    <t>Topologie magistral informatycznych</t>
  </si>
  <si>
    <t>Struktury funkcjonalne diagnostyki pokładowej oraz sterowania</t>
  </si>
  <si>
    <t>Zaliczenie w formie pisemnej                                                                                                  Udział w ocenie końcowej - 20%</t>
  </si>
  <si>
    <t xml:space="preserve">Fryśkowski, B.; Grzejszczyk, E. 2010. Systemy transmisji danych. WKiŁ, Warszawa, </t>
  </si>
  <si>
    <t>Zimmermann, W.; Schmidgall, R.  2008. Magistrale danych w pojazdach. Protokoły i standard. WKiŁ, Warszawa,</t>
  </si>
  <si>
    <t>Widerski, T. 05/2005.Samochodowe sieci informatyczne. Poradnik Serwisowy</t>
  </si>
  <si>
    <t xml:space="preserve">Merkisz, J.; Mazurek, S. 2006. Pokładowe systemy diagnostyczne pojazdów samochodowych. WKiŁ, Warszawa, </t>
  </si>
  <si>
    <t>architekturę informatyczną w pojazdach oraz stosowane magistrale, a także systemy nawigacji i systemy bezpieczeństwa czynnego i biernego</t>
  </si>
  <si>
    <t>metody diagnostyki pojazdów z wykorzystaniem specjalistycznych systemów diagnostycznych</t>
  </si>
  <si>
    <t>wykorzystywać systemy informatyczne w diagnostyce pojazdów, obsługiwać sprzęt diagnostyczny, dokonywać pomiarów parametrów diagnostyki pojazdowej oraz interpretować ich wyniki</t>
  </si>
  <si>
    <t>SIP_U1; SIP_K1</t>
  </si>
  <si>
    <t>wiedza z zakresu technologii informacyjnych</t>
  </si>
  <si>
    <t>Katedra Inżynierii Produkcji, Logistyki i Informatyki Stosowanej                                                                Wydział Inżynierii Produkcji i Energetyki</t>
  </si>
  <si>
    <t>BSI_W1</t>
  </si>
  <si>
    <t>zagadnienia związane z bezpieczeństwem wykorzystania ITC</t>
  </si>
  <si>
    <t>BSI_U1</t>
  </si>
  <si>
    <t>stosować zasady bezpieczeństwa podczas wykorzystywania systemów informatycznych</t>
  </si>
  <si>
    <t>BSI_K1</t>
  </si>
  <si>
    <t>odpowiedzialnego stosowania nowych technologii informatycznych w sektorze TSL</t>
  </si>
  <si>
    <t>Podstawowe problemy bezpieczeństwa systemów ITC</t>
  </si>
  <si>
    <t>Bezpieczeństwo systemów operacyjnych i infrastruktury sieciowej</t>
  </si>
  <si>
    <t>Bezpieczeństwo aplikacji użytkowych i usług</t>
  </si>
  <si>
    <t>Dostęp zdalny do usług, elementy kryptografii</t>
  </si>
  <si>
    <t>Monitorowanie bezpieczeństwa i sposoby reagowania na zagrożenia</t>
  </si>
  <si>
    <t>Środowiska o podwyższonym ryzyku, infrastruktura krytyczna.</t>
  </si>
  <si>
    <t>BSI_W1; BSI_K1</t>
  </si>
  <si>
    <t>Zaliczenie w formie testu lub pisemnej, wymagany poziom zaliczenia 51%.                                 Udział w ocenie końcowej - 50%</t>
  </si>
  <si>
    <t>Konfiguracja firewalla, aktualizacji oraz zabezpieczeń</t>
  </si>
  <si>
    <t>Dostęp zdalny, praktyczna obsługa VPN, SSH, SSL</t>
  </si>
  <si>
    <t>Archiwizacja danych, oprogramowanie, tworzenie skryptów automatyzujących proces archiwizacji danych</t>
  </si>
  <si>
    <t>Uprawnienia administracyjne i użytkownika. Dostęp do systemu, usług sieciowych, baz danych</t>
  </si>
  <si>
    <t>Systemy wykrywania włamań, reakcje na włamania, dokumentowanie incydentów</t>
  </si>
  <si>
    <t>Instalacja systemu w środowiskach wirtualnych</t>
  </si>
  <si>
    <t>Sprawdzian umiejętności praktycznych (ocena z zadań wykonywanych w trakcie ćwiczeń), wymagany poziom zaliczenia 51%.                                                          Udział w ocenie końcowej - 50%</t>
  </si>
  <si>
    <t>Barczak A., Sydoruk T. 2002. Bezpieczeństwo systemów informatycznych. WAP, Siedlce</t>
  </si>
  <si>
    <t>Liderman K. 2012. Bezpieczeństwo informacyjne. PWN, Warszawa</t>
  </si>
  <si>
    <t>Materiały dotyczące cyberbezpieczeństwa publikowane przez dział IT URK, Centrum Cyberbezpieczeństwa AGH, Ministerstwo Cyfryzacji</t>
  </si>
  <si>
    <t>materiały zamieszczone na platformie elearningowej</t>
  </si>
  <si>
    <t>BSI_U1; BSI_K1</t>
  </si>
  <si>
    <t>Materiały zamieszczone na platformie elearningowej</t>
  </si>
  <si>
    <t>TIN_W1</t>
  </si>
  <si>
    <t>zagadnienia związane z wykorzystaniem technik komputerowych w procesie dydaktycznym</t>
  </si>
  <si>
    <t>TIN_U1</t>
  </si>
  <si>
    <t>tworzyć dokumenty tekstowe oraz prezentacje graficzne z wykorzystaniem technik komputerowych</t>
  </si>
  <si>
    <t>TIN_U2</t>
  </si>
  <si>
    <t>przetwarzać dane i przeprowadzać obliczenia z wykorzystaniem aplikacji komputerowych</t>
  </si>
  <si>
    <t>TIN_K1</t>
  </si>
  <si>
    <t>poznawania i stosowania nowych technologii informatycznych z poszanowaniem praw własności intelektualnej</t>
  </si>
  <si>
    <t xml:space="preserve">Obsługa urządzeń techniki komputerowej. </t>
  </si>
  <si>
    <t xml:space="preserve">Korzystanie z platformy e-learning, Usos, oraz innych systemów na Wydziale. </t>
  </si>
  <si>
    <t xml:space="preserve">Korzystanie z usług sieciowych. </t>
  </si>
  <si>
    <t xml:space="preserve">Systemy operacyjne - podstawowe informacje. </t>
  </si>
  <si>
    <t xml:space="preserve">Oprogramowanie Open Source. </t>
  </si>
  <si>
    <t>System operacyjny Linux.</t>
  </si>
  <si>
    <t>Komputerowe bazy danych.</t>
  </si>
  <si>
    <t>TIN_W1; TIN_K1</t>
  </si>
  <si>
    <t xml:space="preserve">Aplikacje użytkowe - edytory tekstów (MS Word). </t>
  </si>
  <si>
    <t xml:space="preserve">Aplikacje użytkowe - arkusze kalkulacyjne (MS Excel). </t>
  </si>
  <si>
    <t xml:space="preserve">Aplikacje użytkowe - grafika prezentacyjna (MS PowerPoint). </t>
  </si>
  <si>
    <t xml:space="preserve">Aplikacje użytkowe - bazy danych (MS Access). </t>
  </si>
  <si>
    <t>Praca w chmurze, aplikacje Google, Office 365, praca w zespole projektowym. </t>
  </si>
  <si>
    <t>Lambert J., Frye C. 2022. Excel 2021 i Microsoft 365 : krok po kroku.  APN, Warszawa</t>
  </si>
  <si>
    <t>Żarowska-Mazur A., Węglarz W. 2012. Access 2010 : praktyczny kurs. PWN, Warszawa</t>
  </si>
  <si>
    <t>Skulimowska A. 2013. Technologia informacyjna WORD 2007. Wydawnictwo UPH, Siedlce</t>
  </si>
  <si>
    <t>TIN_U1; TIN_U2; TIN_K1</t>
  </si>
  <si>
    <t>Sprawdziany umiejętności praktycznych z poszczególnych modułów, zaliczenie projektu. Wymagany poziom zaliczenia 51%.                                                               Udział w ocenie końcowej - 65%</t>
  </si>
  <si>
    <t>Zaliczenie w formie testu lub pisemnej. Wymagany poziom zaliczenia 51%.                 Udział w ocenie - 35%</t>
  </si>
  <si>
    <t>Dokumentacja na stronach Microsoft oraz Google</t>
  </si>
  <si>
    <t>Wydział Inżynierii Produkcji i Energetyki
Katedra Inżynierii Mechanicznej i Agrofizyki</t>
  </si>
  <si>
    <t>IMT_W1</t>
  </si>
  <si>
    <t xml:space="preserve">strukturalną budowę i fizyko-chemiczne właściwości podstawowych grup materiałów inżynierskich, zasady ich klasyfikacji oraz metody badania struktury i właściwości materiałów oraz surowców pochodzenia rolniczego i nierolniczego					</t>
  </si>
  <si>
    <t>IMT_W2</t>
  </si>
  <si>
    <t xml:space="preserve">zjawiska strukturalne zachodzące w materiałach pod wpływem oddziaływania energetycznego oraz metody wykorzystywane w analizie cyklu życia systemów technicznych					</t>
  </si>
  <si>
    <t>IMT_U1</t>
  </si>
  <si>
    <t>IMT_U2</t>
  </si>
  <si>
    <t xml:space="preserve">rozróżniać podstawowe grupy materiałów inżynierskich oraz dobierać je do zastosowań technicznych z uwzględnieniem ich właściwości fizyko-chemicznych, technologicznych oraz użytkowych, z zastosowaniem technologii informatycznych					</t>
  </si>
  <si>
    <t>IMT_K1</t>
  </si>
  <si>
    <t xml:space="preserve">krytycznej oceny posiadanej wiedzy i odbieranych treści z zakresu materiałoznawstwa oraz uznawania potrzeby ciągłego dokształcania się i podnoszenia kwalifikacji 					</t>
  </si>
  <si>
    <t xml:space="preserve">Materia i jej składniki strukturalne - podstawy budowy krystalicznej oraz amorficznej materiałów, mikrostruktura materiałów.	</t>
  </si>
  <si>
    <t xml:space="preserve">Podstawowe procesy wytwarzania materiałów oraz kształtowania ich struktury i właściwości metodami technologicznymi: krystalizacja, przemiany fazowe, dyfuzja, rekrystalizacja, odkształcenie sprężyste i plastyczne, obróbka cieplnoplastyczna, pokrycia i warstwy wierzchnie.												</t>
  </si>
  <si>
    <t>Podstawowe metody badania struktury i właściwości materiałów.</t>
  </si>
  <si>
    <t xml:space="preserve">Techniczne stopy żelaza - stale, staliwa i żeliwa.	</t>
  </si>
  <si>
    <t>Metale nieżelazne i ich stopy.</t>
  </si>
  <si>
    <t>Materiały spiekane i ceramiczne, szkła i ceramika szklana.</t>
  </si>
  <si>
    <t>Materiały polimerowe, kompozytowe i nowoczesne materiały funkcjonalne oraz specjalne.</t>
  </si>
  <si>
    <t>IMT_W1; IMT_W2; IMT_K1</t>
  </si>
  <si>
    <t>Zaliczenie pisemne w formie pytań otwartych
Udział w ocenie końcowej - 50%</t>
  </si>
  <si>
    <t>Podstawowe wielkości wykorzystywane w Inżynierii Materiałowej</t>
  </si>
  <si>
    <t>Analiza wykresów fazowych dla układów jednoskładnikowych</t>
  </si>
  <si>
    <t>Analiza wykresów fazowych dla układów dwuskładnikowych</t>
  </si>
  <si>
    <t>Obliczanie na podstawie wykresów fazowych składu mieszanin/stopów</t>
  </si>
  <si>
    <t>Obliczanie podstawych wartości w analizie wytrzymałości na rozciąganie (moduł Younga, Re, Rm)</t>
  </si>
  <si>
    <t>Zaliczenie pisemne w formie testu
Udział w ocenie końcowej - 20%
Zalicznie na ocenę projektu w modelu "peer learning" realizowanego na platformie eUReKa
Udział w ocenie końcowej - 10%</t>
  </si>
  <si>
    <t>Metody określania twardości metali - metody Rockwella, Brinella i Vickersa</t>
  </si>
  <si>
    <t>Metody określania gęstości i lepkości cieczy - metody wagi hydrostatycznej Hopplera i kubka wypływowego</t>
  </si>
  <si>
    <t>Metody określania gęstości ciał stałych - gestość właściwa, usypowa i porowatość złoża</t>
  </si>
  <si>
    <t>Określanie współczynnika tarcia dla różnych materiałów - metoda równi pochyłej</t>
  </si>
  <si>
    <t>Analiza wytrzymałości materiałów polimerowych - test na rozciąganie oraz  udarność (Izod lub Charpy)</t>
  </si>
  <si>
    <t>Analiza wytrzymałości wybranych rodzajów drewna - ścislanie, zginanie i twardość metodą Janki</t>
  </si>
  <si>
    <t>Analiza wpływu obróbki cieplnej na strukturę metali - twardość metodą HRC, obserwacja metalograficzna</t>
  </si>
  <si>
    <t>Zaliczenie pisemne (test po zakończeniu zajęć + zaliczenie sprawozdania)
Udział w ocenie końcowej - 20%</t>
  </si>
  <si>
    <t>Ashby M. F. i in. 1995. Materiały inżynierskie: Właściwości i zastosowania /  Wydawnictwa Naukowo-Techniczne</t>
  </si>
  <si>
    <t>Biały W. 2021.Wybrane zagadnienia z wytrzymałości materiałów. Wyd. 1 dodr. Warszawa 2021</t>
  </si>
  <si>
    <t>Łagowski P., Chomik Z. 2019. Materiały eksploatacyjne w rolnictwie. Kielce</t>
  </si>
  <si>
    <t>Klugmann-Radziemska E i in. 2017. Nowoczesne technologie recyklingu materiałowego. Gdańsk</t>
  </si>
  <si>
    <t>Dobrzański L, A. 2006. Materiały inżynierskie i projektowanie materiałowe: podstawy nauki o materiałach i metaloznawstwo. Gliwice</t>
  </si>
  <si>
    <t>rozróżniać podstawowe grupy materiałów inżynierskich oraz przeprowadzać obserwacje i pomiary, a także analizować oraz interpretować ich wynik, umie dobrać materiały do zastosowań technicznych z uwzględnieniem ich struktury i własności.</t>
  </si>
  <si>
    <t>IMT_U2; IMT_K1</t>
  </si>
  <si>
    <t>IMT_U1; IMT_K1</t>
  </si>
  <si>
    <t>podstawowa wiedza z inżynierii ruchu, informatyki i transportu</t>
  </si>
  <si>
    <t>6</t>
  </si>
  <si>
    <t>IPS_W1</t>
  </si>
  <si>
    <t>zasady inżynierii projektowania systemów technicznych i infrastruktury transportowej z uwzględnieniem modelowania wybranych procesów transportowych</t>
  </si>
  <si>
    <t xml:space="preserve">TIL1_W08       </t>
  </si>
  <si>
    <t>IPS_W2</t>
  </si>
  <si>
    <t>IPS_U1</t>
  </si>
  <si>
    <t>zaprojektować proces transportowy, logistyczny i system techniczny wg zadanej funkcji celu</t>
  </si>
  <si>
    <t>IPS_U2</t>
  </si>
  <si>
    <t>optymalizować i modyfikować systemy techniczne i procesy transportowe wykorzystując metody matematyczno-statystyczne i techniki informatyczne</t>
  </si>
  <si>
    <t xml:space="preserve"> TIL1_U05</t>
  </si>
  <si>
    <t>IPS_K1</t>
  </si>
  <si>
    <t>zachowania postawy etycznej  adekwatnej do zajmowanego stanowiska  i pełnionej funkcji w społeczeństwie</t>
  </si>
  <si>
    <t xml:space="preserve">Metodyka modelowania systemów transportowych, modele systemów empirycznych podobne informacyjnie i strukturalnie, modelowanie systemów złożonych, odwzorowanie zbiorów i struktur relacyjnych, metodyka oceny wielokryterialnej  rozłożenia potoku ruchu w sieci transportowej, wybrane problemy decyzyjne rozwoju systemu transportowego, wybrane metody optymalizacji i oceny systemów transportowych  </t>
  </si>
  <si>
    <t>Zasady inżynierii projektowania systemów technicznych, układ telemetrii do rejestracji parametrów eksploatacyjnych pojazdów elektrycznych, analiza danych pomiarowych pochodzących z inteligentnych systemów transportowych, wykorzystanie systemu TRISTAR do badań wpływu warunków atmosferycznych na ruch drogowy, efektywność wdrażania miejskich systemów ITS, wykorzystanie tematyki w komunikacji miejskiej</t>
  </si>
  <si>
    <t>IPS_W1; IPS_W2; IPS_K1</t>
  </si>
  <si>
    <t>Projekt systemu technicznego realizującego wybrany proces transportowy w systemie określonego procesu technologicznego</t>
  </si>
  <si>
    <t>Projekt sieci transportowej w obszarze współdziałania wielu środków transportu</t>
  </si>
  <si>
    <t>Opracowanie interaktywnego systemu wizualizacji i wyznaczania optymalnych tras na mapie</t>
  </si>
  <si>
    <t>Modelowanie i optymalizacja łańcucha dostaw w firmie produkcyjnej z wykorzystaniem programowania liniowego</t>
  </si>
  <si>
    <t>Analiza wielokryterialna w wyznaczaniu optymalnej lokalizacji obiektu magazynowego</t>
  </si>
  <si>
    <t>Analiza popytu na transport publiczny w oparciu o modele uczenia maszynowego w ramach Inteligentnych Systemów Transportowych</t>
  </si>
  <si>
    <t>Analiza wpływu awarii i incydentów na system transportu</t>
  </si>
  <si>
    <t>Porównanie wybranych heurystycznych metod optymalizacji do celów organizacji rozładunku towarów</t>
  </si>
  <si>
    <t>IPS_U1; IPS_U2; IPS_K1</t>
  </si>
  <si>
    <t>Zaliczenie pisemne (ocena z projektu i rozmowa ustna)     
Udział w ocenie końcowej - 60%</t>
  </si>
  <si>
    <t>Jaros M., Stanisław P. 2007. Inżynieria systemów. Wydawnictwo SGGW, Warszawa, ISBN 83-7244-832-9</t>
  </si>
  <si>
    <t>Rosiński A. 2015. Modelowanie procesu eksploatacji systemów telematyki transportu. Oficyna Wydawnicza Politechniki Warszawskiej, Warszawa, ISBN 978-83-7814-450-2</t>
  </si>
  <si>
    <t>Izdebski M. 2018. Modelowanie i analiza problemów decyzyjnych przydziału pojazdów do zadań w zagadnieniach transportowych. Oficyna Wydawnicza Politechniki Warszawskiej, Warszawa, ISBN 978-83-7814-838-8</t>
  </si>
  <si>
    <t>Zagórda M., Juliszewski T., Kiełbasa P., Dróżdż T. 2018. Planowanie transportu drogowego w przedsiębiorstwie rolnym. Autobusy- Efektywność transportu, nr 6, s. 977-980.</t>
  </si>
  <si>
    <t xml:space="preserve">Kharchenko S., , Borshch Y., Kovalyshyn S.,, Piven M.,  Abduev M., Miernik A., Popardowski E., Kiełbasa P. 2021. Modeling of Aerodynamic Separation of Preliminarily Stratified Grain Mixture in Vertical Pneumatic Separation Duct. Appl. Sci. 2021, 11, 4383. </t>
  </si>
  <si>
    <t>Zagórda M., Kiełbasa P. 2023. The use of telematics systems to optimize the operation of agricultural machinery. Przegląd Elektrotechniczny, ISSN 0033-2097, R. 99 NR 2/2023, s.246-249.</t>
  </si>
  <si>
    <t>specyfikę rozwiązań technicznych systemów transportowych w tym, te które oparte są na inteligentnych systemach transportowych oraz możliwości wykorzystania systemów informatycznych</t>
  </si>
  <si>
    <t>wiedza z zakresu logistyki i infrastruktury logistycznej</t>
  </si>
  <si>
    <t xml:space="preserve"> 6</t>
  </si>
  <si>
    <t>GMA_W1</t>
  </si>
  <si>
    <t>pojęcia z zakresu magazynowania i organizacji gospodarki magazynowej, rolę magazynów w łańcuchu logistycznym oraz  czynniki wpływające na funkcjonowanie i rozwój infrastruktury magazynowej</t>
  </si>
  <si>
    <t>GMA_W2</t>
  </si>
  <si>
    <t>zasady konstrukcji i eksploatacji przestrzeni magazynowych i wyposażenia magazynowego w kontekście warunków przechowywania towarów, zgodnie z ich podatnością magazynową</t>
  </si>
  <si>
    <t>GMA_W3</t>
  </si>
  <si>
    <t>źródła kosztów magazynowania oraz mierniki oceny gospodarki magzynowej wykorzystywane przy doborze metod zarządzania magazynem</t>
  </si>
  <si>
    <t>GMA_U1</t>
  </si>
  <si>
    <t xml:space="preserve">przeprowadzić, kontrolować i nadzorować procesy magazynowe z wykorzystaniem systemów informatycznych oraz dobrać wyposażenie techniczne do składowanych towarów </t>
  </si>
  <si>
    <t>TIL1_U03, TIL1_U18</t>
  </si>
  <si>
    <t>GMA_U2</t>
  </si>
  <si>
    <t>właściwie odczytywać i interpretować oznakowania w magazynie oraz stosować przepisy i normy związane z ergonomiczną i bezpieczną eksploatacją wyposażenia magazynowego</t>
  </si>
  <si>
    <t>GMA_K1</t>
  </si>
  <si>
    <t xml:space="preserve">samodzielnego doboru wyposażenia magazynowego do rodzaju składowanego asortymentu oraz nadzorowania realizacji procesów magazynowych </t>
  </si>
  <si>
    <t>Istota i znaczenie magazynowania. Funkcje i zadania magazynów w systemie logistycznym. Przesłanki tworzenia magazynów</t>
  </si>
  <si>
    <t>Organizacja gospodarki magazynowej i przestrzeni magazynowej z wykorzystaniem magazynowych systemów informatycznych</t>
  </si>
  <si>
    <t>Dokumentacja magazynowa - rodzaje i charakterystyka dokumentów</t>
  </si>
  <si>
    <t>Inwentaryzacja w magazynach - przedmiot, przebieg, rodzaje inwentaryzacji</t>
  </si>
  <si>
    <t>Charakterystyka właściwości fizycznych i chemicznych wyrobów decydujących o warunkach ich przechowywania. Oznakowanie opakowań</t>
  </si>
  <si>
    <t>Warunki przechowywania zapasów magazynowych</t>
  </si>
  <si>
    <t>Koszty oraz mierniki gospodarki magazynowej</t>
  </si>
  <si>
    <t>GMA_W1; GMA_W2; GMA_W3; GMA_K1</t>
  </si>
  <si>
    <t>Egzamin pisemny w formie testu oraz pytań otwartych                                                                                 Udział w ocenie końcowej - 50%</t>
  </si>
  <si>
    <t>Magazyn i magazynowanie - rodzaje budowli magazynowych, moduły magazynowe, zakładanie nowego magazynu z wykorzystaniem systemu informatycznego</t>
  </si>
  <si>
    <t>Procesy magazynowe z uwzględnieniem wyposażenia technicznego do ich realizacji. Wprowadzanie stanów magazynowych i realizacja zleceń w systemie informatycznym</t>
  </si>
  <si>
    <t xml:space="preserve">Zakup i sprzedaż materiałów z opcją śledzenia partii i numerów seryjnych z wkorzystaniem systemu informatycznego </t>
  </si>
  <si>
    <t>Organizacja gospodarki opakowaniami. Tworzenie kodów opakowań, generowanie kodu ID kontroli opakowań w systemie informatycznym</t>
  </si>
  <si>
    <t>Bezpieczeństwo i higiena pracy w magazynie. Oznakowanie miejsc składowania w magazynie</t>
  </si>
  <si>
    <t>Zaliczenie pisemne w formie testów oraz ocena zadań projektowych                                                                                        Udział w ocenie końcowej - 50%</t>
  </si>
  <si>
    <t>Andryszak M. 2020. Organizacja prac magazynowych. Wydawnictwo TD s.c.</t>
  </si>
  <si>
    <t>Gąsowska M. K. 2022. Zarządzanie procesami logistycznymi we współczesnych przedsiębiorstwach. Wydawnictwo Difin</t>
  </si>
  <si>
    <t>Szymonik A., Dudzik D. 2018. Logistyka nowoczesnej gospodarki magazynowej. Wydawnictwo DIFIN Spółka Akcyjna. ISBN: 9788380855250</t>
  </si>
  <si>
    <t>Rożej A., Stolarski S., Śliżewska J. 2017. Obsługa magazynów. Wydawnictwo WSiP.</t>
  </si>
  <si>
    <t>Galińska B. 2016. Gospodarka magazynowa. Wydawnictwo Difin</t>
  </si>
  <si>
    <t>Realizacja procesów inwentaryzacji z wykorzystaniem systemu informatycznego - wydruk etykiet inwentaryzacynych, wprowadzanie wyników inwentaryzacji do systemu, generowanie raportu różnic, zatwierdzanie inwentaryzacji</t>
  </si>
  <si>
    <t>GMA_U1; GMA_U2; GMA_K1</t>
  </si>
  <si>
    <t xml:space="preserve"> przedmiot uzupełniający do wyboru - fakultatywny</t>
  </si>
  <si>
    <t>wiedza z zakresu środków transportu specjalnego</t>
  </si>
  <si>
    <t>właściwości materiałów konstrukcyjnych oraz surowców pochodzenia rolniczego i nierolniczego oraz metody stosowane w organizacji i zarządzaniu przedsiębiorstwem z uwzględnieniem spedycji ładunków specjalnych</t>
  </si>
  <si>
    <t xml:space="preserve">TIL1_W03  TIL1_W14 </t>
  </si>
  <si>
    <t xml:space="preserve">zasady konstrukcji i eksploatacji obiektów magazynowych oraz zasady spedycji </t>
  </si>
  <si>
    <t>pozyskiwać informacje z różnych źródeł wykorzystując technologie informatyczne oraz wyciągać wnioski, planować i optymalizować spedycję ładunków specjalnych z uwzględnieniem zasad ergonomicznej i bezpiecznej eksploatacji maszyn, urządzeń oraz środków transportowych w sektorze TSL</t>
  </si>
  <si>
    <t>Mocowanie ładunków w spedycji ładunków specjalnych</t>
  </si>
  <si>
    <t>Ubezpieczenia transportowe</t>
  </si>
  <si>
    <t>Etyka w spedycji</t>
  </si>
  <si>
    <t>Egzamin pisemny (w formie pytań otwartych).                                                                            Udział w ocenie końcowej - 50%.</t>
  </si>
  <si>
    <t>Zaliczenie pisemne (ocena z projektów i rozmowa ustna).                                                                                           Udział w ocenie końcowej - 50%.</t>
  </si>
  <si>
    <t>Stajniak M., Hajdul M., Foltyński M., Krupa A. 2008. Transport i spedycja. Instytut Logistyki i Magazynowania. ISBN: 978-83-87344-68-9</t>
  </si>
  <si>
    <t>Korzeniowski A. 2006. Magazynowanie towarów niebezpiecznych, przemysłowych i spożywczych. Instytut logistyki i magazynowania. ISBN: 83-87344-42-7</t>
  </si>
  <si>
    <t xml:space="preserve">Różycki M. 2019. Towary niebezpieczne podręcznik. Bezpieczeństwo w logistyce. Mikołów. ISBN 978-83-62839-00-1   </t>
  </si>
  <si>
    <t>Januła E. 2021. Nowoczesna spedycja. Wydawnictwo As Pik. ISBN 978-83-66800-13-7</t>
  </si>
  <si>
    <t>Starkowski D. 2012. Samochodowy transport krajowy i międzynarodowy: kompendium wiedzy praktycznej. T5. Wydawnictwo Systherm D. Gazińska. Poznań. ISBN 978-83-61265-69-6</t>
  </si>
  <si>
    <r>
      <rPr>
        <sz val="11"/>
        <color rgb="FF000000"/>
        <rFont val="Arial Narrow"/>
        <family val="2"/>
        <charset val="238"/>
      </rPr>
      <t>ECTS</t>
    </r>
    <r>
      <rPr>
        <vertAlign val="superscript"/>
        <sz val="11"/>
        <color rgb="FF000000"/>
        <rFont val="Arial Narrow"/>
        <family val="2"/>
        <charset val="238"/>
      </rPr>
      <t>*</t>
    </r>
  </si>
  <si>
    <r>
      <rPr>
        <sz val="10"/>
        <color rgb="FF000000"/>
        <rFont val="Arial Narrow"/>
        <family val="2"/>
        <charset val="238"/>
      </rPr>
      <t>)</t>
    </r>
    <r>
      <rPr>
        <vertAlign val="superscript"/>
        <sz val="10"/>
        <color rgb="FF000000"/>
        <rFont val="Arial Narrow"/>
        <family val="2"/>
        <charset val="238"/>
      </rPr>
      <t>*</t>
    </r>
    <r>
      <rPr>
        <sz val="10"/>
        <color rgb="FF000000"/>
        <rFont val="Arial Narrow"/>
        <family val="2"/>
        <charset val="238"/>
      </rPr>
      <t xml:space="preserve"> - Podawane z dokładnością do 0,1 ECTS, gdzie 1 ECTS = 25-30 godz. zajęć</t>
    </r>
  </si>
  <si>
    <t>TIL_U02  TIL_U09  TIL_U12</t>
  </si>
  <si>
    <t xml:space="preserve"> TZ; SZ        </t>
  </si>
  <si>
    <t>kreatywnego myślenia i samodzielnego podejmowania decyzji w zakresie transportu i logistyki oraz działania w sposób przedsiębiorczy, a także odpowiedzialnego pełnienia ról zawodowych, z uwzględnieniem zmieniających się potrzeb społecznych w sektorze TSL</t>
  </si>
  <si>
    <t>TIL_K03 TIL_K04</t>
  </si>
  <si>
    <t>Organizacja transportu ładunku specjalnego drogą lądową (transport drogowy i kolejowy)</t>
  </si>
  <si>
    <t>Organizacja transportu ładunku specjalnego drogą wodną (transport morski i śródlądowy)</t>
  </si>
  <si>
    <t>Organizacja transportu ładunku specjalnego drogą powietrzną (transport lotniczy)</t>
  </si>
  <si>
    <t>ADR jako szczególny rodzaj transportu specjalnego</t>
  </si>
  <si>
    <t>Projekt organizacji transportu zwierząt</t>
  </si>
  <si>
    <t>Projekt organizacji transportu specjalnego (ADR, promieniotwórczego itd)</t>
  </si>
  <si>
    <t>Projekt organizacji transportu ładunku specjalnego - nienormatywnego</t>
  </si>
  <si>
    <t>wiedza z zakresu części maszyn, pojazdów i systemów transportowych</t>
  </si>
  <si>
    <t xml:space="preserve">Wydział Inżynierii Produkcji i Energetyki                                                                                                                      Katedra Inżynierii Mechanicznej i Agrofizyki      </t>
  </si>
  <si>
    <t>STB_W1</t>
  </si>
  <si>
    <t>STB_U1</t>
  </si>
  <si>
    <t>STB_K1</t>
  </si>
  <si>
    <t xml:space="preserve">ciągłego zdobywania wiedzy i dokształcania w zakresie nowych rozwiązań technicznych stosowanych w transporcie i magazynowaniu </t>
  </si>
  <si>
    <t xml:space="preserve">Kołowe środki transportowe oraz urządzenia załadunkowe i wyładunkowe - budowa i zasada działania </t>
  </si>
  <si>
    <t>Systemy wydzwigowe stosowane do transportu towarów oraz osprzęt pomocniczy</t>
  </si>
  <si>
    <t>STB_W1; STB_K1</t>
  </si>
  <si>
    <t>Egzamin pisemny.                                                                                                           Udział w ocenie końcowej - 30%</t>
  </si>
  <si>
    <t xml:space="preserve">Obliczenia przenośników w transporcie bliskim (np. taśmowego, pneumatycznego)  </t>
  </si>
  <si>
    <t xml:space="preserve">Obliczenia i dobór elementów urządzeń wydzwigowych </t>
  </si>
  <si>
    <t>Zaliczenie pisemne (ocena ze sprawdzianu).                                                                    Udział w ocenie końcowej - 30%</t>
  </si>
  <si>
    <t xml:space="preserve">Projekt systemu transportu dostosowanego do wybranego systemu – magazynowego lub produkcyjnego (projekt zespołowy) </t>
  </si>
  <si>
    <t>Pawlicki K. 1996. Transport w przedsiębiorstwie : maszyny i urządzenia. Wydawnictwa Szkolne i Pedagogiczne. Warszawa.</t>
  </si>
  <si>
    <t>Kokoszka S. 1996. Transport w rolnictwie: wykłady / Stanisław Kokoszka.
Kraków: Wydawnictwo Akademii Rolniczej.</t>
  </si>
  <si>
    <t>Raczyk R. 2013. Środki transportu bliskiego i magazynowania. Wydanie II, Wydawnictwo Politechniki Poznańskiej. ISBN 978-83-7143-828-8.</t>
  </si>
  <si>
    <t>Rokicki T. 2020. Technologie transportu wewnętrznego: uwarunkowania techniczno-organizacyjne i ekonomiczne. Wydanie I. Warszawa: Wydawnictwo SGGW.</t>
  </si>
  <si>
    <t>Dolny S. 1999. Transport pneumatyczny i odpylanie w przemyśle drzewnym. 
Wyd. 5 uzup. Poznań: Wydaw. Akademii Rolniczej.</t>
  </si>
  <si>
    <t xml:space="preserve">pojęcia dotyczące transportu, budowę i zasadę działania środków transportu bliskiego w przedsiębiorstwie i gospodarce magazynowej, a także zasady projektowania systemów transportu bliskiego </t>
  </si>
  <si>
    <t>TIL_W04 TIL_W10 TIL_W17</t>
  </si>
  <si>
    <t>zaprojektować wybrane środki transportu wewnętrznego oraz system transportu wydziałowego i międzywydziałowego w małych i średnich przedsiębiorstwach, z wykorzystaniem technik informatycznych</t>
  </si>
  <si>
    <t>TIL_U03 TIL_U05    TIL_U16</t>
  </si>
  <si>
    <t>Definicje i wiadomości podstawowe dotyczące transportu w aspekcie transportu bliskiego. Klasyfikacja środków transportu bliskiego</t>
  </si>
  <si>
    <t>Przenośniki - budowa i zasada działania, metodyka obliczania</t>
  </si>
  <si>
    <t>Organizacja transportu w wybranych procesach technologicznych, planowanie przebiegu tras transportu wewnętrznego. Efektywność wykorzystania środków transportowych</t>
  </si>
  <si>
    <t>STB_U1; STB_K1</t>
  </si>
  <si>
    <t xml:space="preserve"> STB_U1; STB_K1</t>
  </si>
  <si>
    <t>Zaliczenie pisemne (ocena z projektu).                                                                     Udział w ocenie końcowej - 40%</t>
  </si>
  <si>
    <t>SIT_W1</t>
  </si>
  <si>
    <t xml:space="preserve">TIL1_W10       TIL1_W11 </t>
  </si>
  <si>
    <t>SIT_W2</t>
  </si>
  <si>
    <t>TIL1_W11  TIL1_W13</t>
  </si>
  <si>
    <t>SIT_U1</t>
  </si>
  <si>
    <t xml:space="preserve">zbierać informacje przestrzenne z różnych źródeł, w tym wykorzystując technologie informatyczne do ich gromadzenia oraz wyciągania wniosków w obrębie transportu i logistyki  </t>
  </si>
  <si>
    <t>wykorzystać typowe techniki i technologie rejestrowania i obróbki danych przestrzennych w procesach transportowych i systemach logistycznych oraz optymalizować procesy logistyczne na podstawie informacji przestrzennej</t>
  </si>
  <si>
    <t>TIL1_U08  TIL1_U09</t>
  </si>
  <si>
    <t>SIT_K1</t>
  </si>
  <si>
    <t>uznawania znaczenia wiedzy z zakresu systemów informacji przestrzennej oraz jej krytycznej analizy i oceny w rozstrzyganiu problemów poznawczych i praktycznych w sektorze TSL</t>
  </si>
  <si>
    <t>SIT_K2</t>
  </si>
  <si>
    <t>kultywowania i upowszechniania znaczenia informacji przestrzennej w sektorze TLS</t>
  </si>
  <si>
    <t>Podstawowe cechy systemów informacji przestrzennej stosowane w transporcie i logistyce.</t>
  </si>
  <si>
    <t>Funkcje systemów informacji przestrzennej (pozyskiwanie i wprowadzanie danych, zarządzanie bazami danych).</t>
  </si>
  <si>
    <t>Modele danych przestrzennych (rastrowe, wektorowe).</t>
  </si>
  <si>
    <t>Pojecie mapy kartograficznej i mapy cyfrowej. Odwzorowania kartograficzne. Współrzędne geograficzne. Układy odniesienia.</t>
  </si>
  <si>
    <t>Systemy nawigacji satelitarnej (GPS, GLONASS, BEIDOU, GALILEO)</t>
  </si>
  <si>
    <t>Sygnały korekcyjne i lokalizacja w zwartej zabudowie.</t>
  </si>
  <si>
    <t>Systemy komputerowe wspomagające zarządzanie gospodarstwem i zbieranie danych z komputerów pokładowych.</t>
  </si>
  <si>
    <t>Odbiorniki GPS i urządzenia rejestrujące dane przestrzenne w transporcie i logistyce.</t>
  </si>
  <si>
    <t>Programy do edycji danych przestrzennych.</t>
  </si>
  <si>
    <t>Programy do zarządzania flotą i do rejestrowania danych przestrzennych.</t>
  </si>
  <si>
    <t>SIT_W1; SIT_W2; SIT_K1; SIT_K2</t>
  </si>
  <si>
    <t>Pozyskiwanie i obróbka danych. Tworzenie plików z danymi.
Importowanie i eksportowanie danych.</t>
  </si>
  <si>
    <t>Typy map. Właściwości map. Obróbka map. Generowanie map warstwicowych, powierzchniowych. Analiza i zarządzanie informacją przestrzenną.</t>
  </si>
  <si>
    <t>Łączenie map. Obliczanie pól i objętości. Tworzenie zapytań przestrzennych.</t>
  </si>
  <si>
    <t>Wyznaczenie profilu terenu.</t>
  </si>
  <si>
    <t>Wybór optymalnej lokalizacji obiektów i przebiegu tras z wykorzystaniem programu GIS.</t>
  </si>
  <si>
    <t>Analizy obrazów rastrowych w programie GIS.</t>
  </si>
  <si>
    <t>Wizualizacja danych cyfrowych. Struktura danych geograficznych.
Bazy danych. Relacyjne i obiektowe bazy danych.</t>
  </si>
  <si>
    <t>Praca z odbiornikami GPS: pomiary powierzchni, logowanie
punktów, nawigacja do wyznaczonych punktów, zapis trasy,  przypisywanie wyników
pomiarów do atrybutów punktów i trasy.</t>
  </si>
  <si>
    <t>Analiza wyników zapisanych przez rejestrator trasy.</t>
  </si>
  <si>
    <t>Januszewski J. 2006. Systemy satelitarne GPS, Galileo i inne. Warszawa, Wydawnictwo Naukowe PWN.</t>
  </si>
  <si>
    <t>Kwiecień J., 2004. Systemy informacji geograficznej: podstawy. Bydgoszcz. Wydawnictwa Uczelniane Akademii Techniczno-Rolniczej.</t>
  </si>
  <si>
    <t>Gołembska E. 2020. Transport w logistyce. Wydanie I. Warszawa: CeDeWu.</t>
  </si>
  <si>
    <t>Stajniak M. [et al.]. 2008. Transport i spedycja : podręcznik do kształcenia w zawodzie technik logistyk. Poznań : Instytut Logistyki i Magazynowania.</t>
  </si>
  <si>
    <t xml:space="preserve">metody wykorzystywane w analizie systemów technicznych oraz pozyskiwania informacji przestrzennej do analizy funkcjonowania i planowania infrastruktury transportowej oraz magazynowej  </t>
  </si>
  <si>
    <t>czynniki przestrzenne wpływające na funkcjonowanie i rozwój infrastruktury transportowej oraz magazynowej, a także uwarunkowania tworzenia i rozwoju przedsiębiorczości na podstawie analizy informacji przestrzennych w obrębie logistyki</t>
  </si>
  <si>
    <r>
      <t>Zaliczenie pisemne</t>
    </r>
    <r>
      <rPr>
        <sz val="11"/>
        <rFont val="Arial Narrow"/>
        <family val="2"/>
        <charset val="238"/>
      </rPr>
      <t xml:space="preserve"> w formie testu z pytaniami zamkniętymi. Na ocenę pozytywną należy udzielić co najmniej 51% prawidłowych odpowiedzi. </t>
    </r>
    <r>
      <rPr>
        <sz val="11"/>
        <color rgb="FFFF0000"/>
        <rFont val="Arial Narrow"/>
        <family val="2"/>
        <charset val="238"/>
      </rPr>
      <t xml:space="preserve">  </t>
    </r>
    <r>
      <rPr>
        <sz val="11"/>
        <color rgb="FF000000"/>
        <rFont val="Arial Narrow"/>
        <family val="2"/>
        <charset val="238"/>
      </rPr>
      <t xml:space="preserve">                                                                                           Udział w ocenie końcowej - 50%</t>
    </r>
  </si>
  <si>
    <t>Praca w programie QGIS: a) przenoszenie wyników pomiarów do programu QGIS, b) podstawowe ustawienia dla projektu w programie QGIS, c) edycja danych poligonowych, dzielenie poligonu, rysowanie poligonu na podstawie danych punktowych, d) wyznaczanie przebiegu tras na podstawie zadanych parametrów, e) edycja danych punktowych i poligonów, dopisywanie atrybutów, f) wizualizacja zmienności wartości na podstawie wybranego atrybutu, g) eksport danych do odbiornika GPS.</t>
  </si>
  <si>
    <t>SIT_U1; SIT_U2; SIT_K1; SIT_K2</t>
  </si>
  <si>
    <t>wiedza z zakresu logistyki transportowej i logistyki w przedsiębiorstwie</t>
  </si>
  <si>
    <t>ODL_W1</t>
  </si>
  <si>
    <t>TIL1_W01
TIL1_W14
TIL1_W16</t>
  </si>
  <si>
    <t>ODL_U1</t>
  </si>
  <si>
    <t>TIL1_U05
TIL1_U08
TIL1_U09</t>
  </si>
  <si>
    <t>ODL_K1</t>
  </si>
  <si>
    <t>formułowania opinii dotyczących możliwości zastosowania metod optymalizacji decyzji logistycznych, identyfikowania oraz rozstrzygania dylematów decyzyjnych w obszarze transportu i logistyki</t>
  </si>
  <si>
    <t>Proces decyzyjny (klasyfikacja problemów i systemów decyzyjnych, rodzaje decyzji). Decydowanie jako proces rozwiązywania problemu. Style, reguły i modele podejmowania decyzji. Informacja w procesie decyzyjnym. Analiza cyklu podejmowania decyzji. Sposoby podwyższania racjonalności decydowania.</t>
  </si>
  <si>
    <t>Wybrane metody badań operacyjnych jako narzędzie optymalizacji decyzji: programowanie dyskretne lub programowanie liniowe; zagadnienia transportowe i przydziału; szeregownie zadań lub zagadnienie kolejek; programowanie sieciowe (CPM, PERT, CPM-COST, PERT-COST, GERT). Programowanie dynamiczne.</t>
  </si>
  <si>
    <t>Podejmowanie decyzji w warunkach niepełnej informacji (teoria gier; drzewa decyzyjne; Metoda Monte Carlo). Drzewa klasyfikacyjne.</t>
  </si>
  <si>
    <t>ODL_W1; ODL_K1</t>
  </si>
  <si>
    <t>Egzamin pisemny część 1 (w formie pytań otwartych)
Udział w ocenie końcowej - 20%</t>
  </si>
  <si>
    <t>Programowanie sieciowe: CPM, PERT, CPM-Cost.</t>
  </si>
  <si>
    <t>Programowanie liniowe; zagadnienia transportowe.</t>
  </si>
  <si>
    <t>Podejmowanie decyzji w warunkach niepełnej informacji (teoria gier lub drzewa decyzyjne).</t>
  </si>
  <si>
    <t xml:space="preserve">Programowanie liniowe </t>
  </si>
  <si>
    <t>Zagadnienia transportowe i przydziału.</t>
  </si>
  <si>
    <t xml:space="preserve">Programowanie sieciowe </t>
  </si>
  <si>
    <t>Metody teorii gier lub drzewa decyzjne. Metoda Monte Carlo.</t>
  </si>
  <si>
    <t>Zagadnienia masowej obsługi, problematyka kolejek lub szeregowanie zadań.</t>
  </si>
  <si>
    <t xml:space="preserve">Optymalizacja przepływów w sieciach transportowych lub programowanie dynamiczne. </t>
  </si>
  <si>
    <t>Zaliczenie pisemne (ocena sprawozdań z ćwiczeń)
Udział w ocenie końcowej - 40%</t>
  </si>
  <si>
    <t>Jędrzejczyk Z., Kukuła K., Skrzypek J., Walkosz A. 2016. Badania operacyjne w przykładach i zadaniach. Wydawnictwo Naukowe PWN, Warszawa.</t>
  </si>
  <si>
    <t>Trzaskalik T. 2008. Wprowadzenie do badań operacyjnych z komputerem. PWE, Warszawa.</t>
  </si>
  <si>
    <t xml:space="preserve">Gruszczyński M., Kuszewski T., Podgórska M. /red. nauk/ 2009. Ekonometria i badania operacyjne : podręcznik dla studiów licencjackich. Wydawnictwo Naukowe PWN, Warszawa. </t>
  </si>
  <si>
    <t>Bernardelli M., Decewicz A., Tomczyk E. 2021. Ekonometria i badania operacyjne: zbiór zadań. Wydawnictwo Naukowe PWN, Warszawa.</t>
  </si>
  <si>
    <t xml:space="preserve">pojęcia teorii decyzji (decyzja, proces decyzyjny, wspomaganie decyzji), różne metody optymalizacji wykorzystywane we wspomaganiu decyzji i sposób w jaki można je wykorzystać przy podejmowaniu decyzji logistycznych - badania operacyjne </t>
  </si>
  <si>
    <t>ODL_U1; ODL_K1</t>
  </si>
  <si>
    <t>Zaliczenie pisemne część 2 (w formie zadań)
Udział w ocenie końcowej - 30%
Zaliczenie pisemne (ocena z zadań)
Udział w ocenie końcowej - 10%</t>
  </si>
  <si>
    <t xml:space="preserve">przedmiot uzupełniający do wyboru - fakultatywny </t>
  </si>
  <si>
    <t>wiedza z zakresu automatyki, elektroniki i pomiarów wielkości fizycznych oraz infrastruktury logistycznej</t>
  </si>
  <si>
    <t>ISM_W1</t>
  </si>
  <si>
    <t>budowę i zasadę działania układów automatycznego składowania ładunków w zrobotyzowanych systemach magazynowych</t>
  </si>
  <si>
    <t>TIL1_W05 TIL1_W08</t>
  </si>
  <si>
    <t>ISM_W2</t>
  </si>
  <si>
    <t>budowę i zasadę działania układów automatycznej identyfikacji towarów w systemach magazynowych</t>
  </si>
  <si>
    <t>TIL1_W05 TIL1_W17</t>
  </si>
  <si>
    <t>ISM_U1</t>
  </si>
  <si>
    <t>projektować i integrować elementy inteligentnych systemów magazynowych oraz programuje mikrokontrolery w układach sterowania systemami magazynowymi</t>
  </si>
  <si>
    <t>ISM_U2</t>
  </si>
  <si>
    <t xml:space="preserve">integrować elementy układów automatycznej identyfikacji towarów z wykorzystaniem sensorów, technologii RFID, GPS </t>
  </si>
  <si>
    <t>ISM_K1</t>
  </si>
  <si>
    <t xml:space="preserve">przestrzegania i rozwijania zasad etyki zawodowej oraz przyjmowania odpowiedzialności za skutki działań zawodowych wynikających ze stosowania rozwiązań technicznych w inteligentnych systemach magazynowych </t>
  </si>
  <si>
    <t>Budowa i funkcjonowanie zautomatyzowanych systemów magazynowych. Elementy składowe, rodzaje systemów sterowania, zadania.</t>
  </si>
  <si>
    <t>Systemy informacyjno-pomiarowe jako podstawowe ogniwo sterowania zautomatyzowanym magazynem.</t>
  </si>
  <si>
    <t xml:space="preserve">Budowa mikrokomputerowych układów sterowania. Architektura. Interfejsy komunikacyjne, kontrolery sieci (Ethernet, bezprzewodowe).  Komunikacja i transmisja danych. </t>
  </si>
  <si>
    <t xml:space="preserve">Wewnętrzne moduły procesorów – pamięć, przerwania, timery sprzętowe, tryb PWM. </t>
  </si>
  <si>
    <t>Funkcje i typy pamięci zaimplementowanych w mikrokontrolerze. Metodyka programowania mikrokontrolerów. Języki programowania. Struktura programu użytkownika.</t>
  </si>
  <si>
    <t>Programatory sprzętowe. Elementy języków, wybrane instrukcje: instrukcja warunkowa IF-ElSE, instrukcje pętli.</t>
  </si>
  <si>
    <t>Programowanie sterowników i mikrokontrolerów. Zagadnienia ogólne, wybrane instrukcje, typy, operatory, funkcje, preprocesor, tablice, wskaźniki.</t>
  </si>
  <si>
    <t>Automatyczna identyfikacja w systemach magazynowych z zastosowaniem inteligentnych sensorów.</t>
  </si>
  <si>
    <t>Technologia EAN i RFID w identyfikacji towarów w systemie logistycznym.</t>
  </si>
  <si>
    <t xml:space="preserve">Metodyka projektowania układów sterowania dla zautomatyzowanych systemów magazynowych. </t>
  </si>
  <si>
    <t>Zastosowanie metody sztucznej inteligencji w systemach magazynowych.</t>
  </si>
  <si>
    <t xml:space="preserve">Automatyczne składowanie ładunków w systemach magazynowych – zastosowanie układnic magazynowych, autonomiczny transport w systemach magazynowych. </t>
  </si>
  <si>
    <t>ISM_W1; ISM_W2; ISM_K1</t>
  </si>
  <si>
    <t xml:space="preserve">Egzamin pisemny w formie testu.                                                                               Udział w ocenie końcowej - 50%.                                               </t>
  </si>
  <si>
    <t>Programowanie sterowników sprzętowych w aspekcie realizacji funkcji systemu magazynowego.</t>
  </si>
  <si>
    <t>Integracja członów układu sterowania (sterownik, element pomiarowy, element wykonawczy) do realizacji funkcji systemu magazynowego.</t>
  </si>
  <si>
    <t>Połączenie elementów funkcjonalnych oraz zaprogramowanie układu pomiarowego parametrów mikroklimatu (temperatury i wilgotności względnej) w magazynie.</t>
  </si>
  <si>
    <t>Integracja elementów i zaprogramowanie systemu identyfikacji towarów na bazie technologii RFID.</t>
  </si>
  <si>
    <t>Integracja elementów i zaprogramowanie modułu systemu sterowania przepływem towarów w magazynie w oparciu o technologię RFID.</t>
  </si>
  <si>
    <t>Połączenie elementów funkcjonalnych i zaprogramowanie mikroprocesorowego systemu do pomiaru poziomu napełnienia zbiornika magazynowego.</t>
  </si>
  <si>
    <t>Integracja elementów i zaprogramowanie detektora ognia dla pomieszczeń magazynowych.</t>
  </si>
  <si>
    <t>Zaliczenie ćwiczeń na podstawie: 
- indywidualnych sprawozdań z prac laboratoryjnych (obligatoryjnie) 
- sprawdzenie wiedzy teoretycznej i praktycznej  z ćwiczeń laboratoryjnych.                                                      Udział w ocenie końcowej - 50%.</t>
  </si>
  <si>
    <t>Korzeń Z. 1999. Logistyczne systemy transportu bliskiego magazynowania. Tom II: Projektowanie – Modelowanie – Zarządzanie. Biblioteka Logistyka, ILiM, Poznań.</t>
  </si>
  <si>
    <t>B. Śliwczyński, A. Koliński. 2013. Organizacja i monitorowanie procesów dystrybucji, ILiM, Poznań.</t>
  </si>
  <si>
    <t>Juszka H., Lis S., Tomasik M., Janosz R. 2013. Robotyzacja rolno-spożywczych procesów technologicznych. Wyd. PTIR, Kraków.</t>
  </si>
  <si>
    <t xml:space="preserve">Szymonik A., Chudzik D. 2018. Logistyka nowoczesnej gospodarki magazynowej. Wyd. Difin. </t>
  </si>
  <si>
    <t>Korzeń Z. 1998. Zastosowanie sztucznej inteligencji w logistyce. Logistyka, część I,
nr 4/1997, część II, nr 1.</t>
  </si>
  <si>
    <t xml:space="preserve"> TZ; SZ</t>
  </si>
  <si>
    <t>TIL_U05    TIL_U11     TIL_U16</t>
  </si>
  <si>
    <t>TIL_U05      TIL_U16</t>
  </si>
  <si>
    <t>ISM_U1; ISM_U2; ISM_K1</t>
  </si>
  <si>
    <t>KSL_W1</t>
  </si>
  <si>
    <t>metody modelowania matematycznego i analizy procesów logistycznych</t>
  </si>
  <si>
    <t>KSL_W2</t>
  </si>
  <si>
    <t>elementy infratsruktutry i zasady organizacji procesów logistycznych z wykorzystaniem narzedzi informatycznych</t>
  </si>
  <si>
    <t>KSL_W3</t>
  </si>
  <si>
    <t>rozwiązania systemowe i zarządzanie procesowe w sektorze TSL</t>
  </si>
  <si>
    <t>KSL_U1</t>
  </si>
  <si>
    <t>przeprowadzać modelowanie procesów logistycznych i analizować jego efektywność</t>
  </si>
  <si>
    <t>KSL_U2</t>
  </si>
  <si>
    <t>wykorzystać złożone narzędzia informatyczne do symulacji procesów logistycznych</t>
  </si>
  <si>
    <t>KSL_U3</t>
  </si>
  <si>
    <t>optymalizować procesy logistyczne w oparciu o przeprowadzoną diagnozę rozwiązań systemowych</t>
  </si>
  <si>
    <t>KSL_K1</t>
  </si>
  <si>
    <t>stosowania procesów modelowania i uznawania potrzeby oceny i doskonalenia procesów logistycznych</t>
  </si>
  <si>
    <t xml:space="preserve">Podstawowe pojęcia i definicje wykorzystywane w modelowaniu procesów. </t>
  </si>
  <si>
    <t>Elementy modelowania procesu logistycznego</t>
  </si>
  <si>
    <t>Narzędzia i procedura walidacji i weryfikacji modeli</t>
  </si>
  <si>
    <t>Kierunki rozwoju modelowania i symulacji procesów logistycznych wraz z ich wspomaganiem numerycznym</t>
  </si>
  <si>
    <t>Podział, zasady budowy  modeli procesów logistycznych</t>
  </si>
  <si>
    <t>Modelowanie zużycia materiału w projektowanych i eksploatowanych urządzeniach technicznych</t>
  </si>
  <si>
    <t>Modelowanie elementów transportu przesyłowego</t>
  </si>
  <si>
    <t>Wspomaganie komputerowe w projektowaniu procesów logistycznych.</t>
  </si>
  <si>
    <t>Elementy teorii systemów w odniesieniu do logistyki</t>
  </si>
  <si>
    <t>Systemy informacji logistycznych w sektorzez TSL</t>
  </si>
  <si>
    <t>Systemy wspomagające zarządzanie logistyką w sektorzez TSL</t>
  </si>
  <si>
    <t>Wykorzystanie analizy wymiarowej w logistyce transportowej</t>
  </si>
  <si>
    <t>Procedura matematycznego modelowania w teorii zapasów</t>
  </si>
  <si>
    <t>Teoria masowej obsługi (systemy kolejkowe) w sektorzez TSL</t>
  </si>
  <si>
    <t>KSL_W1; KSL_W2; KSL_W3; KSL_K1</t>
  </si>
  <si>
    <t xml:space="preserve">Symulacja procesów logistycznych z wykorzystaniem informatycznego systemu logistycznego w wybranym zakresie: a) modelowania procesów zaopatrzenia i dystrybucji, b) modelowania procesów magazynowania, c) mapowania relacji i czynności w łańcuchu dostaw, d) predykcja czasu transportu w rozwiązaniach wariantowych, e) analiza efektywności wdrożonych procesów logistycznych, f) diagnozy skutków różnych wariantów rozwiązań systemowych </t>
  </si>
  <si>
    <t>Projekt z zakresu podstaw modelowania procesów logistycznych</t>
  </si>
  <si>
    <t>Projekt z zakresu optymalizacji procesów logistycznych z wykorzytaniem narzędzi informatycznych</t>
  </si>
  <si>
    <t xml:space="preserve">Zaliczenie pisemne (ocena z projektu).                                                                                           Udział w ocenie końcowej - 25%     </t>
  </si>
  <si>
    <t xml:space="preserve">Zaliczenie pisemne. Na ocenę pozytywną należy udzielić co najmniej 51% prawidłowych odpowiedzi.                                                                                                Udział w ocenie końcowej - 75%.     </t>
  </si>
  <si>
    <t>KSL_U1; KSL_U2; KSL_U3; KSL_K1</t>
  </si>
  <si>
    <t>Chaberek M., Jezierski A. 2010. Informatyczne narzędzia procesów logistycznych, Warszawa</t>
  </si>
  <si>
    <t>Korczak J. 2013. Inżynieria procesów logistycznych, Bydgoszcz</t>
  </si>
  <si>
    <t>Kauf. S., Tłuczak A. 2015. Badania rynkowe w zarządzaniu łańcuchem dostaw. DIFIN, Warszawa</t>
  </si>
  <si>
    <t>Mokrzyszczak H. 1998. Logistyka. Podstawy procesów logistycznych, Białystok</t>
  </si>
  <si>
    <t>Lewandowski J., Sekieta M., Jałmużna I. 2012. Procesy logistyczne. Wybrane aspekty organizacyjno-techniczne, Łódź</t>
  </si>
  <si>
    <t>Mielczarek B. 2009. Modelowanie symulacyjne w zarządzaniu. Oficyna Wydawnicza Polit. Wrocławskiej, Wrocław</t>
  </si>
  <si>
    <t>pojęcia i elementy związane z logistyką oraz jej oddziaływanie na gospodarkę, społeczeństwo i środowisko przyrodnicze</t>
  </si>
  <si>
    <t xml:space="preserve">podejmowania działań w zgodzie z obowiązującymi w sektorze  logistyki zasadami oraz przyjmowania odpowiedzialności za skutki tych działań </t>
  </si>
  <si>
    <t>TIL1_U01      TIL1_U05</t>
  </si>
  <si>
    <t>TIL1_U05      TIL1_U16</t>
  </si>
  <si>
    <t xml:space="preserve"> TIL1_U08</t>
  </si>
  <si>
    <t xml:space="preserve">TZ; SZ                   </t>
  </si>
  <si>
    <t>wiedza z zakresu gospodarki magazynowej, zarządzania produkcją i usługami</t>
  </si>
  <si>
    <t>7</t>
  </si>
  <si>
    <t xml:space="preserve">Wydział Inżynierii Produkcji i Energetyki                                                                                                                      Katedra Eksploatacji Maszyn Ergonomii i Procesów Produkcyjnych   </t>
  </si>
  <si>
    <t>NZJ_W1</t>
  </si>
  <si>
    <t>czynniki kształtujące jakość w przedsiębiorstwie, rodzaje strategii i metody doskonalenia jakości w firmie oraz instrumenty zarządzania jakością</t>
  </si>
  <si>
    <t>NZJ_W2</t>
  </si>
  <si>
    <t>NZJ_U1</t>
  </si>
  <si>
    <t>przygotować stosowną dokumentację i przeprowadzić audyt w przedsiębiorstwie w wybranych obszarach logistyki</t>
  </si>
  <si>
    <t>NZJ_U2</t>
  </si>
  <si>
    <t>dobrać odpowiednie instrumenty zarządzania jakością do optymalizacji procesów logistycznych</t>
  </si>
  <si>
    <t>NZJ_K1</t>
  </si>
  <si>
    <t xml:space="preserve">stosowania zasad etyki zawodowej podczas wdrażania systemów zarządzania jakością w przedsiębiorstwach </t>
  </si>
  <si>
    <t>Czynniki kształtujące jakość działań logistycznych, strategie przedsiębiorstwa w zakresie jakości, polityka jakości i zarządzanie projakościowe</t>
  </si>
  <si>
    <t xml:space="preserve">Modele jakości, planowanie jakości w logistyce, kontrola i monitorowanie jakości </t>
  </si>
  <si>
    <t xml:space="preserve">Total Quality Management a zarządzanie logistyczne oraz jako czynnik wspierający tworzenie zintegrowanych łańcuchów dostaw  i wartości dla klienta  w działaniach logistycznych </t>
  </si>
  <si>
    <t xml:space="preserve">Doskonalenie jakości, instrumenty zarządzania jakością. </t>
  </si>
  <si>
    <t>Normalizacja, normy w zarządzaniu procesami i logistycznym, instytucje, Audyt, controling, kontrola w logistyce</t>
  </si>
  <si>
    <t>Dokumentacja obowiązująca przy normalizacji i systemach zarządzania jakością w logistyce</t>
  </si>
  <si>
    <t>NZJ_W1; NZJ_W2; NZJ_K1</t>
  </si>
  <si>
    <t>Tworzenie dokumentacji w zakresie normalizacji i zarządzania jakością w logistyce</t>
  </si>
  <si>
    <t xml:space="preserve">Planowanie zadań w procesach logistycznych. Praktyczne zastosowanie metody Servqual. </t>
  </si>
  <si>
    <t xml:space="preserve">Wykorzystanie instrumentów zarządzania jakością dla oceny jakości towarów i usług, rozwiązywania wybranych problemów logistycznych </t>
  </si>
  <si>
    <t xml:space="preserve">Projekt przeprowadzenia audytu w przedsiębiorstwie (w zakresie wybranych działów logistyki) </t>
  </si>
  <si>
    <t>Projekt księgi jakości (wybrane elementy)</t>
  </si>
  <si>
    <t>Wykonanie analizy Pareto w jakości</t>
  </si>
  <si>
    <t>Rozwiązanie wybranego problemu z wykorzystaniem schematu przyczynowo skutkowego Ishikawy.</t>
  </si>
  <si>
    <t>Tworzenie karty Shewarta dla wybranego procesu na podstawie danych.</t>
  </si>
  <si>
    <t>Określenie cech wybranego wyrobu na podstawie metody QFD.</t>
  </si>
  <si>
    <t>Analiza potencjalnych przyczyn i skutków błędów metodą FMEA</t>
  </si>
  <si>
    <t>NZJ_U1; NZJ_U2;  NZJ_K1</t>
  </si>
  <si>
    <t>Zaliczenie pisemne (ocena ze sprawdzianu i projektów).                                                                                                    Udział w ocenie końcowej – 60%</t>
  </si>
  <si>
    <t>Frąś J.2015. Normalizacja i zarządzanie jakością w logistyce, Wydawnictwo PP, Poznań</t>
  </si>
  <si>
    <r>
      <t>)</t>
    </r>
    <r>
      <rPr>
        <vertAlign val="superscript"/>
        <sz val="10"/>
        <color indexed="8"/>
        <rFont val="Arial Narrow"/>
        <family val="2"/>
        <charset val="238"/>
      </rPr>
      <t>*</t>
    </r>
    <r>
      <rPr>
        <sz val="10"/>
        <color indexed="8"/>
        <rFont val="Arial Narrow"/>
        <family val="2"/>
        <charset val="238"/>
      </rPr>
      <t xml:space="preserve"> - Podawane z dokładnością do 0,1 ECTS, gdzie 1 ECTS = 25-30 godz. zajęć</t>
    </r>
  </si>
  <si>
    <t xml:space="preserve">normy w zarządzaniu procesami logistycznymi  i dokumentację obowiązującą przy normalizacji i systemach zarządzania jakością </t>
  </si>
  <si>
    <t>Egzamin pisemny. Na ocenę pozytywną należy udzielić co najmniej 51% prawidłowych odpowiedzi.                                                                                                                               Udział w ocenie końcowej - 40%.</t>
  </si>
  <si>
    <t>Wolniak R., Skotnicka B. 2008. Metody i narzędzia zarządzania jakością. Teoria i praktyka, Wyd. Politechnika Śląska, Gliwice</t>
  </si>
  <si>
    <t>Kraszewski R. 2009. Nowoczesne koncepcje zarządzania jakością, TNOIK, Toruń</t>
  </si>
  <si>
    <t>Łunarski J. 2012. Zarządzanie jakością w logistyce,  Oficyna Wydawnicza Politechniki Rzeszowskiej, Rzeszów</t>
  </si>
  <si>
    <t>KWZ_W1</t>
  </si>
  <si>
    <t>KWZ_W2</t>
  </si>
  <si>
    <t>uwarunkowania komputerowego wspomagania logistyki w przedsiębiorstwie</t>
  </si>
  <si>
    <t>KWZ_W3</t>
  </si>
  <si>
    <t>oprogramowanie wspomagające zarządzanie przedsiębiorstwem z uwzględnieniem procesów logistycznych oraz obowiązujących uwarunkowań prawnych</t>
  </si>
  <si>
    <t>KWZ_U1</t>
  </si>
  <si>
    <t>wykorzystywać informację do wspomagania zarzadzania procesami logistycznymi w firmie logistycznej</t>
  </si>
  <si>
    <t>KWZ_U2</t>
  </si>
  <si>
    <t>identyfikować zjawiska wpływające na przebieg procesów logistycznych</t>
  </si>
  <si>
    <t>KWZ_U3</t>
  </si>
  <si>
    <t>wykorzystywać oprogramowanie komputerowe do wspomagania działalności firmy logistycznej</t>
  </si>
  <si>
    <t>KWZ_K1</t>
  </si>
  <si>
    <t>szerokiego propagowania komputerowych systemów informatycznych wspomagających zarządzanie firmą logistyczną</t>
  </si>
  <si>
    <t>Elementy systemu informatycznego. Informacje niezbędne do stworzenia SI. Cechy zintegrowanych systemów informatycznych.</t>
  </si>
  <si>
    <t>EDI (ang.Electronic Data Interchange ) – elektroniczny obieg dokumentów handlowych</t>
  </si>
  <si>
    <t>Funkcje systemów przeznaczonych dla firm transportowych</t>
  </si>
  <si>
    <t>Systemy wspomagające zarządzanie firmą transportową</t>
  </si>
  <si>
    <t>Charakterystyka systemu TMS (Transport Management System).  Charakterystyka systemu FM (Fleet Management).</t>
  </si>
  <si>
    <t>Ćwiczenia labolatoryjne</t>
  </si>
  <si>
    <t>Obsługa systemu zarządzania firmą transportową, konfiguracja systemu Interlan SPEED</t>
  </si>
  <si>
    <t>Obsługa zleceń transportowych w systemie Interlan SPEED</t>
  </si>
  <si>
    <t>Optymalizacja planowania tras i załadunku.</t>
  </si>
  <si>
    <t>Zakładanie kont, tworzenie bazy taboru i kierowców</t>
  </si>
  <si>
    <t>Analiza funkcji w zakresie obsługi klienta, począwszy od przygotowania oferty, poprzez zlecenia całopojazdowe lub przesyłki drobnicowe</t>
  </si>
  <si>
    <t>Programowanie systemu harmonogramowania zadań transportowych</t>
  </si>
  <si>
    <t>Analiza funkcji Track&amp;Trace</t>
  </si>
  <si>
    <t>Zarządzanie taborem i kierowcami</t>
  </si>
  <si>
    <t>Fakturowanie, rejestracja płatności i windykacja, współpracę z dowolnym systemem finansowo-księgowym oraz rozliczenia taboru i kierowców.</t>
  </si>
  <si>
    <t>Generowanie przykładowych raportów</t>
  </si>
  <si>
    <t>Szymonik A. 2015. Informatyka dla potrzeb logistyka (i). Difin SA.</t>
  </si>
  <si>
    <t>Blaik P. 2010. Logistyka. Koncepcja zintegrowanego zarządzania. Polskie Wydawnictwo Ekonomiczne.</t>
  </si>
  <si>
    <t>Sołtysik M. 2003. Zarządzanie logistyczne, Wydawnictwo Akademii Ekonomicznej w Katowicach, Katowice.</t>
  </si>
  <si>
    <t>Tomasik M., Lis S., Bojdo K. 2020.Systemy automatycznej identyfikacji RFID w logistyce, W: Transport i logistyka w dobie inżynierii mechanicznej : Monografia / Kuboń Maciej (red.), vol. 1, Polskie Towarzystwo Inżynierii Rolniczej - Wydawnictwo Inżynieria Rolnicza, ISBN 978-83-64377-46-4, s. 211-221.</t>
  </si>
  <si>
    <t>Kulińska E., Rut J. 2014. System interLAN SPEED jako narzędzie usprawniające funkcjonowanie przedsiębiorstw transportowych. Logistyka. s. 2059-2068.</t>
  </si>
  <si>
    <t>Gradowicz C., Pasek K, 2011. Nowoczesne technologie i systemy informacyjne w zarządzaniu łańcuchem dostaw w centrach logistycznych. Acta Universitatis Lodziensis, Folia Oeconomica 251, s. 117-131.</t>
  </si>
  <si>
    <t xml:space="preserve">Dyscyplina – Dziedzina nauk inżynieryjno-technicznych/inżynieria mechaniczna </t>
  </si>
  <si>
    <t>zasady funkcjonowania przemysłowych systemów informatycznych</t>
  </si>
  <si>
    <t>Systemy informatyczne w zarządzaniu, podstawowe pojęcia, definicje, charakterystyka</t>
  </si>
  <si>
    <t>Struktura informatyczna przedsiębiorstwa, elementy składowe, funkcje</t>
  </si>
  <si>
    <t>Wdrażanie systemów informatycznych, systemu informatycznego w centrum logistycznym</t>
  </si>
  <si>
    <t>Procesy informacyjne – zadania.  Generowanie i gromadzenie informacji. Aktualizacja informacji, przechowywanie, przetwarzanie</t>
  </si>
  <si>
    <t>Zadania, funkcje e-logistyki</t>
  </si>
  <si>
    <t>Koncepcja logistycznego systemu informacji (LSI) - cechy i korzyści wdrażania.  Funkcje logistycznego systemu informacji (LSI)</t>
  </si>
  <si>
    <t>Systemy ewidencyjno-transakcyjne.  Systemy informacyjno-decyzyjne</t>
  </si>
  <si>
    <t>Bezpieczeństwo systemów informatycznych w firmie, ochrona danych</t>
  </si>
  <si>
    <t>Zaliczenie w formie testu lub pisemnej (pytania otwarte). Wymagany poziom zaliczenia 51%.                                                                                                                                  Udział w ocenie końcowej - 50%</t>
  </si>
  <si>
    <t>Sprawdzian umiejętności praktycznych obsługi systemu informatycznego. Wymagany poziom zaliczenia 51%.                                                                  Udział w ocenie końcowej - 50%</t>
  </si>
  <si>
    <t xml:space="preserve">wiedza z zakresu logistyki miejskiej oraz infrastruktury logistycznej </t>
  </si>
  <si>
    <t>TIM_W1</t>
  </si>
  <si>
    <t>właściwości towarów pochodzenia rolniczego i nierolniczego transportowanych z wykorzystaniem urządzeń transportu intermodalnego</t>
  </si>
  <si>
    <t>TIM_W2</t>
  </si>
  <si>
    <t>zagadnienia logistyczne i urządzenia stosowane w transporcie intermodalnym</t>
  </si>
  <si>
    <t>TIM_W3</t>
  </si>
  <si>
    <t>pojęcia i metody stosowane w transporcie intermodalnym</t>
  </si>
  <si>
    <t>TIM_U1</t>
  </si>
  <si>
    <t xml:space="preserve">dokonać oceny technicznej i ekonomicznej przedsiębiorstwa specjalizującego się w transporcie intermodalnym </t>
  </si>
  <si>
    <t>TIM_U2</t>
  </si>
  <si>
    <t xml:space="preserve">przeprowadzić analizę porównawczą różnych wariantów przewozu ładunków w systemie transportu intermodalnego </t>
  </si>
  <si>
    <t>TIM_K1</t>
  </si>
  <si>
    <t>TIM_W1; TIM_W2; TIM_W3; TIM_K1</t>
  </si>
  <si>
    <t>Egzamin pisemny w formie testu z pytaniami zamkniętymi.                                                                                             Udział w ocenie końcowej - 50%.</t>
  </si>
  <si>
    <t>Optymalizacja procesu transportu intermodlanego wybranego ładunku z wykorzystaniem oprogramowania SimaPro (LCA)</t>
  </si>
  <si>
    <t>Projekt terminalu transportu intermodalnego</t>
  </si>
  <si>
    <t>TIM_U1; TIM_U2; TIM_K1</t>
  </si>
  <si>
    <t>Zaliczenie pisemne (ocena z projektu).                                                                                                                     Udział w ocenie końcowej - 50%.</t>
  </si>
  <si>
    <t>Jacyna M., Pyza D., Jachimowski R. 2017. Transport intermodalny. Projektowanie terminali przeładunkowych. Wydawnictwo Naukowe PWN, Warszawa</t>
  </si>
  <si>
    <t>Wojewódzka-Król K., Rolbiecki R. 2018. Infrastruktura transportu: Europa, Polska - teoria i praktyka. Warszawa</t>
  </si>
  <si>
    <t>Najder J. 2019. Transport międzynarodowy. Warszawa</t>
  </si>
  <si>
    <t>Szymonik A., Nowak I., 2018. Współczesna logistyka. Warszawa</t>
  </si>
  <si>
    <t>poszerzania swojej wiedzy w rozwiązywaniu problemów poznawczych i praktycznych oraz zasięgania opinii ekspertów w przypadku rozwiązywania zadań z obszaru transportu intermodalnego</t>
  </si>
  <si>
    <t>Transport intermodalny – pojęcia podstawowe. Istota przewozów kolejowo-drogowych. Kontenery i konteneryzacja</t>
  </si>
  <si>
    <t>Polityka transportowa w zakresie transportu intermodalnego. Zintegrowane jednostki ładunkowe</t>
  </si>
  <si>
    <t>Transport morski. Statki kontenerowe. Statki kontenerowe żeglugi rzecznej. Drogowe środki transportu intermodalnego. Pojazdy samochodowe do przewozu kontenerów i nadwozi wymiennych. Naczepy i przyczepy kontenerowe. Kolejowe środki transportu intermodalnego. Wagony do przewozu kontenerów i nadwozi wymiennych. Przewóz kontenerów wysokich. Wagony kieszeniowe do przewozu naczep samochodowych</t>
  </si>
  <si>
    <t>Środki transportu intermodalnego i ich wyposażenie techniczne</t>
  </si>
  <si>
    <t>Technologie przewozu i przeładunku w transporcie intermodalnym. Terminale przeładunkowe</t>
  </si>
  <si>
    <t>Przewozy intermodalne w Europie. Rozwój transportu intermodalnego w Polsce</t>
  </si>
  <si>
    <t>Opracowanie koncepcji  lokalizacji terminalu transportu intermodalnego z wykorzystaniem metody AHP</t>
  </si>
  <si>
    <t>wiedza z zakresu mechaniki technicznej oraz pojazdów i systemów transportowych</t>
  </si>
  <si>
    <t xml:space="preserve"> 7</t>
  </si>
  <si>
    <t>HST_W1</t>
  </si>
  <si>
    <t>HST_W2</t>
  </si>
  <si>
    <t>HST_U1</t>
  </si>
  <si>
    <t>TIL1_U03 TIL1_U05</t>
  </si>
  <si>
    <t>HST_U2</t>
  </si>
  <si>
    <t>HST_K1</t>
  </si>
  <si>
    <t xml:space="preserve">Napęd hybrydowy, rodzaje układów hybrydowych: szeregowy, równoległy oraz mieszany. </t>
  </si>
  <si>
    <t>Klasyfikacja systemów hybrydowych: Micro-hybrid, Mild-hybrid, Full-hybrid.</t>
  </si>
  <si>
    <t>Przegląd hybrydowych pojazdów transportowych.</t>
  </si>
  <si>
    <t>Hybrydowe pojazdy miejskie.</t>
  </si>
  <si>
    <t>Strategia zarzadzania energią pojazdu hybrydowego. Akumulatory i superkondensatory.</t>
  </si>
  <si>
    <t>Rozwiązanie hybrydowe transportu wewnętrznego.</t>
  </si>
  <si>
    <t>Wykorzystanie autonomicznych środków transportowych.</t>
  </si>
  <si>
    <t xml:space="preserve">HST_W1; HST_W2; HST_K1 </t>
  </si>
  <si>
    <t>Zaliczenie w formie pisemnej lub ustnej  (w formie testu, pytań otwartych, zamkniętych).                                                                                                                                        Udział w ocenie końcowej - 60%</t>
  </si>
  <si>
    <t>Zaliczenie pisemne (ocena z projektu).                                                                                                  Udział w ocenie końcowej - 40%</t>
  </si>
  <si>
    <t xml:space="preserve">Prochowski L., Żuchowski A. 2009. Samochody ciężarowe i autobusy. WKŁ, Warszawa PW, Warszawa </t>
  </si>
  <si>
    <t xml:space="preserve">Pielecha M. 2015 Układy mechaniczne pojazdów hybrydowych. Wyd. Politechniki Poznańskiej. </t>
  </si>
  <si>
    <t>Lejda K. Wojewoda P. 2014. Analiza konstrukcyjna współczesnych hybrydowych układów napędowych w pojazdach samochodowych, Wyd. Politechniki Rzeszowskiej</t>
  </si>
  <si>
    <t xml:space="preserve">Fijałkowski J. 2008. Transport wewnętrzny w systemach logistycznych. Wybrane zagadnienia, Oficyna Wydawnicza Politechniki Warszawskiej. </t>
  </si>
  <si>
    <t>Analiza charakterystyk dynamicznych na podstawie wykresu mocy i oporów ruchu</t>
  </si>
  <si>
    <t>Kryteria wyboru rodzaju układu hybrydowego w odniesieniu do zakładanych parametrów trakcyjnych</t>
  </si>
  <si>
    <t>Konfiguracja napędu spalinowo-elektrycznego</t>
  </si>
  <si>
    <t>Wykonanie obliczeń trakcyjnych dla uwarunkowań trasy przejazdowej i częstotliwości manewrowania</t>
  </si>
  <si>
    <t>Kryteria wyboru napędu hybrydowego, obliczenie i dobór pojemności układów zasilania</t>
  </si>
  <si>
    <t>HST_U1; HST_U2; HST_K1</t>
  </si>
  <si>
    <t>wiedza z zakresu matematyki i statystyki oraz optymalizacji decyzji logistycznych</t>
  </si>
  <si>
    <t>ASI_W1</t>
  </si>
  <si>
    <t>pojęcia związane z metodami sztucznej inteligencji obliczeniowej (SIO), aktualne tendencje w badaniach dotyczących rozwoju metod SIO, uwarunkowania stosowania i zasadę działania różnych metod SIO w zarządzaniu przedsiębiorstwem transportowym</t>
  </si>
  <si>
    <t>ASI_U1</t>
  </si>
  <si>
    <t>stosować w praktyce różne metody sztucznej inteligencji obliczeniowej w celu modelowania, symulacji i optymalizacji systemów i procesów logistycznych</t>
  </si>
  <si>
    <t>ASI_K1</t>
  </si>
  <si>
    <t>upowszechniania stosowania metod sztucznej inteligencji w zagadnieniach logistycznych w celu optymalizacji decyzji</t>
  </si>
  <si>
    <t>Pojęcia podstawowe z zakresu sztucznej inteligencji obliczeniowej, tendencje rozwojowe w badaniach dotyczących metod sztucznej inteligencji, metody sztucznej inteligencji (Sztuczne Sieci Neuronowe, Logika rozmyta, Algorytmy genetyczne, Inne metody).</t>
  </si>
  <si>
    <t>Sztuczne sieci neuronowe (SSN): definicje podstawowe; rodzaje SSN; możliwości zastosowania SSN – zagadnienia regresji, prognozowania, klasyfikacji; metody uczenia SSN; modelowanie i symulacja z wykorzystaniem SSN. Wykorzystanie oprogramowania Statistica i MATLAB do tworzenia SSN.</t>
  </si>
  <si>
    <t>Logika rozmyta: definicje podstawowe, modelowanie procesów z wykorzystaniem logiki rozmytej. Wykorzystanie oprogramowania MATLAB do tworzenia modeli logiki rozmytej.</t>
  </si>
  <si>
    <t>Algorytmy genetyczne: definicje podstawowe i możliwe zastosowania w procesach logistycznych, wykorzystanie algorytmów genetycznych w problemach logistycznych Wykorzystanie oprogramowania MATLAB do tworzenia modeli z wykorzystaniem algorytmów genetycznych.</t>
  </si>
  <si>
    <t>ASI_W1; ASI_K1</t>
  </si>
  <si>
    <t>Zaliczenie pisemne (w formie pytań otwartych).
Udział w ocenie końcowej - 40%.</t>
  </si>
  <si>
    <t>Wykorzystanie sztucznych sieci neuronowych do modelowania procesów logistycznych (wykorzystanie oprogramowania m. in. Statistica i MATLAB) w problemach:
-regresyjnych,
-klasyfiakcyjnych,
-prognostycznych.</t>
  </si>
  <si>
    <t>Modelowanie procesów logistycznych z wykorzystaniem logiki rozmytej lub algorytmów genetycznych (wykorzystanie oprogramowania np. MATLAB)</t>
  </si>
  <si>
    <t>Zaliczenie pisemne (ocena z projektu).
Udział w ocenie końcowej - 60%</t>
  </si>
  <si>
    <t>Tadeusiewicz R. 1993. Sieci neuronowe. Akademicka Oficyna Wydawnicza RM, Warszawa</t>
  </si>
  <si>
    <t>Boniecki P. 2008. Elementy modelowania neuronowego w rolnictwie. Wydawnictwo Uniwersytetu Przyrodniczego. Poznań.</t>
  </si>
  <si>
    <t>Rutkowski L. 2023. Metody i techniki sztucznej inteligencji. Wydawnictwo Naukowe PWN, Warszawa</t>
  </si>
  <si>
    <t>Sieci neuronowe - Internetowy Podręcznik Statystyki. https://www.statsoft.pl/textbook/stathome_stat.html?https%3A%2F%2Fwww.statsoft.pl%2Ftextbook%2Fstneunet.html</t>
  </si>
  <si>
    <t>Lula P, Tadeusiewicz R. 2001. Wprowadzenie do sieci neuronowych [przekł. z jęz. ang. i oprac. dla StatSoft Polska]. Kraków : StatSoft Polska</t>
  </si>
  <si>
    <t>TIL1_W01
TIL1_W14</t>
  </si>
  <si>
    <t>TIL1_U05
TIL1_U09</t>
  </si>
  <si>
    <t>ASI_U1; ASI_K1</t>
  </si>
  <si>
    <t>wiedza z zakresu automatyki, elektroniki i pomiarów wielkości fizycznych, infrastruktury logistycznej</t>
  </si>
  <si>
    <t xml:space="preserve">Wydział Inżynierii Produkcji i Energetyki                </t>
  </si>
  <si>
    <t xml:space="preserve">Katedra Inżynierii Bioprocesów, Energetyki i Automatyzacji    </t>
  </si>
  <si>
    <t>SLT_W1</t>
  </si>
  <si>
    <t xml:space="preserve">budowę systemów sterowania liniami technologicznymi </t>
  </si>
  <si>
    <r>
      <t xml:space="preserve">TIL1_W05                  </t>
    </r>
    <r>
      <rPr>
        <sz val="11"/>
        <rFont val="Arial Narrow"/>
        <family val="2"/>
        <charset val="238"/>
      </rPr>
      <t>TiL1_W10</t>
    </r>
  </si>
  <si>
    <t>SLT_W2</t>
  </si>
  <si>
    <t>problematykę sterowania liniami technologicznymi ukierunkowaną na optymalizację metod projektowania w/w linii oraz ich nadzór</t>
  </si>
  <si>
    <t>SLT_U1</t>
  </si>
  <si>
    <t>projektować, dobrać osprzęt i dokonać parametryzacji nowoczesnego systemu sterowania liniami technologicznymi</t>
  </si>
  <si>
    <t>SLT_U2</t>
  </si>
  <si>
    <t>programować i eksploatować systemy sterowania PLC dla procesów  technologicznych</t>
  </si>
  <si>
    <t>SLT_K1</t>
  </si>
  <si>
    <t>odpowiedzialnego pełnienia ról zawodowych, uwzględniając zmieniające się potrzeby w zakresie projektowania systemów sterowania liniami technologicznymi</t>
  </si>
  <si>
    <t>SLT_K2</t>
  </si>
  <si>
    <t>Metodyka projektowania systemów sterowania liniami technologicznymi - Control Engineering.</t>
  </si>
  <si>
    <t>Znaczenie innowacyjnych systemów sterowania w aspekcie obniżenia zużycia energii, minimalizacji odpadów, podniesienia poziomu bezpieczeństwa, redukcji zanieczyszczeń środowiska.</t>
  </si>
  <si>
    <t>Koncepcja i algorytm sterowania - współpraca pomiędzy ekspertami z różnych dziedzin: technologii procesowej, techniki komputerowej, mechaniki, pomiarów i oprzyrządowania i sterowania.</t>
  </si>
  <si>
    <t>Elementy nowoczesnego jednowymiarowego systemu sterowania procesu na linii technologicznej - śledzenie trajektorii wejściowego sygnału referencyjnego (wejściowego sygnału wartości zadanej).</t>
  </si>
  <si>
    <t xml:space="preserve">Bezpieczeństwo obsługi linii: system logowania dla nadawania użytkownikom uprawnień obsługi, edycji receptur oraz zmiany parametrów serwisowych, system alarmów, wyświetlanie komunikatów i ich historii. </t>
  </si>
  <si>
    <t>Konstruowanie i ocena systemu sterowania liniami technologicznymi.</t>
  </si>
  <si>
    <t xml:space="preserve">System sterowania liniami technologicznymi: sterowanie adaptacyjne, stochastyczne, systemy zdarzeń dyskretnych, sterowanie hybrydowe. </t>
  </si>
  <si>
    <t>Modelowanie procesów sterowania liniami: model referencyjny i projektowy - analiza dokładności modelu i właściwości obiektu.</t>
  </si>
  <si>
    <t xml:space="preserve">Zautomatyzowane linie produkcyjne – projektowanie systemu komunikacji, wybór interfejsu oraz protokołu komunikacyjnego, przemysłowe magistrale i sieci komputerowe. </t>
  </si>
  <si>
    <t>Metodyka programowania systemów sterowania. Typy zmiennych. Deklaracja zmiennych. Jednostki organizacyjne (elementy) oprogramowania – funkcje, bloki funkcjonalne i programy.</t>
  </si>
  <si>
    <t>Reguły realizacji procedur algorytmów sterowania dyskretnymi procesami produkcyjnymi.</t>
  </si>
  <si>
    <t>SLT_W1; SLT_W2; SLT_K1; SLT_K2</t>
  </si>
  <si>
    <t>Mikulczyński T., Samsonowicz Z., Więcławek R. 2017. Automatyzacja procesów produkcyjnych. Wydawnictwo Naukowe PWN</t>
  </si>
  <si>
    <t>Tomasik M., Juszka H., Lis S. 2013 Sterowanie i wizualizacja rolniczych procesów produkcyjnych PTIR, Kraków</t>
  </si>
  <si>
    <t>Brock S., Muszyński R., Urbański K., Zawirski K. 2009. Sterowniki programowalne. Wyd. Politechniki Poznańskiej. Poznań. ISBN 8371434588.</t>
  </si>
  <si>
    <t>Mikulczyński T. 2006. Automatyzacja procesów produkcyjnych. WNT. Warszawa. ISBN 8320428890.</t>
  </si>
  <si>
    <t>Juszka H., Tomasik M. 2005. Sterowanie procesem pakowania produktów pochodzenia rolniczego. Acta Sci. Pol., Technica Agraria 4(1), 69-75.</t>
  </si>
  <si>
    <t>TIL1_U01              TIL1_U03             TIL1_U16</t>
  </si>
  <si>
    <t>TIL1_U03             TIL1_U16</t>
  </si>
  <si>
    <t>przestrzegania i rozwijania zasad etyki zawodowej oraz przyjmowania odpowiedzialności za skutki działań zawodowych w zapresie projektowania i eksploatacji systemów sterowania liniami technologicznymi</t>
  </si>
  <si>
    <t>Zaliczenie w formie pisemnej. Na ocenę pozytywną należy udzielić co najmniej 51% prawidłowych odpowiedzi.                                                                                                  Udział w ocenie końcowej - 50%.</t>
  </si>
  <si>
    <t>Konfiguracja systemu sterujacego transpotrem detali na liniii montażowej, tworzenie okien programiu i powiązań pomiędzy nimi</t>
  </si>
  <si>
    <t>Instrukcje (operatory), funkcje, struktury i generatory</t>
  </si>
  <si>
    <t>Podajnik palet, funkcje czasowe, przetwarzanie sygnałów</t>
  </si>
  <si>
    <t>Programowanie systemu sterujacego transpotrem detali na liniii montażowej - wizualizacja procesu</t>
  </si>
  <si>
    <t>Programowanie systemu wizualizującego transport detali na linii technologicznej</t>
  </si>
  <si>
    <t>Programowanie systemu sterujacego sekwencyjnym załączaniem taśmociągów na linii produkcyjnej</t>
  </si>
  <si>
    <t>Programowanie i symulacja systemów automatyki (linii transportowych) z wykorzystaniem popularnych technologii używanych w przemyśle</t>
  </si>
  <si>
    <t>Realizacja stanów awaryjnych - wprowadzanie awarii np. czujników, celem testowania kod programu w przypadku uszkodzenia czujnika</t>
  </si>
  <si>
    <t>Programowanie procesów technologicznych sterowanych sekwencyjnie</t>
  </si>
  <si>
    <t>SLT_U1; SLT_U2; SLT_K1; SLT_K2</t>
  </si>
  <si>
    <t>Zaliczenie ćwiczeń na podstawie: 
- indywidualnych sprawozdań z prac laboratoryjnych (obligatoryjnie). 
- 2 x ocena praktycznych umiejętności programowania (ocena pozytywna dla min. 51% punktów).                                                                                                                            Udział w ocenie końcowej - 50%</t>
  </si>
  <si>
    <t xml:space="preserve">podstawowa wiedza z zakresu systemów informatycznych </t>
  </si>
  <si>
    <t>STL_W1</t>
  </si>
  <si>
    <t>budowę, zasady działania i obsługi urządzeń telematycznych stosowanych w logistyce</t>
  </si>
  <si>
    <t>STL_W2</t>
  </si>
  <si>
    <t>zagadnienia z zakresu funkcjonowania oraz elementów struktury systemów telematycznych wykorzystywanych w transporcie publicznym, transporcie drogowym osób i rzeczy, transporcie szynowym, rolniczym oraz wodnym</t>
  </si>
  <si>
    <t>TIL1_W11       TIL1_W16</t>
  </si>
  <si>
    <t>STL_U1</t>
  </si>
  <si>
    <t>TIL1_U08 TIL1_U18</t>
  </si>
  <si>
    <t>STL_U2</t>
  </si>
  <si>
    <t>TIL1_U03       TIL1_U09</t>
  </si>
  <si>
    <t>STL_K1</t>
  </si>
  <si>
    <t>TIL1_K01       TIL1_K05</t>
  </si>
  <si>
    <t>Normalizacja w telematyce transportu. Zastosowanie telematyki w zarządzaniu transportem drogowym. Systemy telematyczne na terenach zurbanizowanych.</t>
  </si>
  <si>
    <t>STL_W1; STL_W2; STL_K1</t>
  </si>
  <si>
    <t>Egzamin pisemny (w formie testu z pytaniami otwartymi i zamkniętymi)                                                                                              Udział w ocenie końcowej - 75%.</t>
  </si>
  <si>
    <t xml:space="preserve">Projekt zastosowania systemu telematycznego (lub systemów telematycznych) w wybranym procesie logistycznym </t>
  </si>
  <si>
    <t xml:space="preserve">Projekt zastosowania autonomicznego transportu w wybranym procesie logistycznym  </t>
  </si>
  <si>
    <t>STL_U1; STL_U2; STL_K1</t>
  </si>
  <si>
    <t>Barczak A., Florek J., Sydoruk T. 2010. Podstawy telekomunikacji dla informatyków. Wydawnictwo Akademii Podlaskiej, Siedlce.</t>
  </si>
  <si>
    <t>Palej A. 2019. Cities of information civilization : new challenges. Wydawnictwo PK, Kraków</t>
  </si>
  <si>
    <t>Rawłuszka J. (red.). 2010. Współczesne problemy inżynierii poczty : praca zbiorowa. Wydawnictwa Uczelniane Uniwersytetu Technologiczno-Przyrodniczego, Bydgoszcz</t>
  </si>
  <si>
    <t>obsługiwać podstawowe systemy telematyczne wykorzystywane w sektorze logistycznym gospodarki żywnościowej</t>
  </si>
  <si>
    <t>projektować i optymalizować systemy telematyczne w transporcie publicznym, transporcie drogowym osób i rzeczy, transporcie szynowym, rolniczym oraz wodnym</t>
  </si>
  <si>
    <t xml:space="preserve">ciągłego zdobywania wiedzy, dokształcania i samodoskonalenia, odpowiedzialnego działania ze świadomością znaczenia aspektów ekonomicznych w funkcjonowaniu przedsiębiorstwa </t>
  </si>
  <si>
    <t>Obszary zastosowania telematyki. Funkcje i zadania systemów telematycznych oraz źródła informacji w systemach telematycznych. Środki techniczne niezbędne do realizacji usług telematycznych, środki komunikacji elektronicznej</t>
  </si>
  <si>
    <t>Zintegrowane systemy informatyczne dedykowane logistyce; e-logistykai rdzaje usług oferowanych przez e-logistykę. Urządzenia telematyczne w logistyce produkcji, gospodarce magazynowej, transporcie</t>
  </si>
  <si>
    <t>Systemy wizyjne, systemy satelitarne</t>
  </si>
  <si>
    <t>Komputery pokładowe. Inteligentny pojazd, inteligentna droga</t>
  </si>
  <si>
    <t>Zaliczenie pisemne (ocena z projektów)                                                                            Udział w ocenie końcowej - 25%</t>
  </si>
  <si>
    <t>przedmiot humanistyczny i społeczny - do wyboru</t>
  </si>
  <si>
    <t>Centrum Kultury i Kształcenia Ustawicznego</t>
  </si>
  <si>
    <t xml:space="preserve">Historia i tradycja śpiewu chóralnego </t>
  </si>
  <si>
    <t>Chóralistyka akademicka jako element kultury studenckiej</t>
  </si>
  <si>
    <t xml:space="preserve">Dykcja jako środek wyrazu </t>
  </si>
  <si>
    <t>Historia Chóru Uniwersytetu Rolniczego jako przedstawiciela chóralistyki akademickiej Krakowa</t>
  </si>
  <si>
    <t>Zasady funkcjonowania zespołu chóralnego na przykładzie Chóru Uniwersytetu Rolniczego w Krakowie</t>
  </si>
  <si>
    <t>historię i tradycję śpiewu jako element kultury studenckiej</t>
  </si>
  <si>
    <t>CHR_W1</t>
  </si>
  <si>
    <t>Ćwiczenia praktyczne poprawiające funkcjonowanie głosu</t>
  </si>
  <si>
    <t>Ćwiczenia praktyczne z zakresu fonetyki języka polskiego oraz dykcji</t>
  </si>
  <si>
    <t>Obserwacja efektów kształcenia głosu na przykładzie pracy Chóru Uniwersytetu Rolniczego w Krakowie</t>
  </si>
  <si>
    <t>Obowiązkowa obecność na zajęciach dydaktycznych i uzyskanie wymaganych efektów - test sprawdzający.                                                                                     Udział w ocenie końcowej -50%</t>
  </si>
  <si>
    <t>Ocena na podstawie obecności i aktywności w zajęciach dydaktycznych.                                                                                          Udział w ocenie końcowej -50%</t>
  </si>
  <si>
    <t xml:space="preserve">Pietroń K. 2016. Siła głosu. Jak mówić, by ludzie chcieli słuchać. Wydawnictwo Helion, Gliwice </t>
  </si>
  <si>
    <t xml:space="preserve">Tarasiewicz B. 2014. Mówię i śpiewam świadomie. Podręcznik do nauki emisji głosu. Wydawnictwo TAiWPN Universitas, Kraków </t>
  </si>
  <si>
    <t>Szanduła M. (red.). 2013. Tradycja i współczesność kultury studenckiej w Uniwersytecie Rolniczym im. Hugona Kołątaja w Krakowie: wybrane aspekty fenomenu. Wydawnictwo Episteme, Kraków</t>
  </si>
  <si>
    <t xml:space="preserve">Nakkach S., Carpenter V. 2016. Uwolnij swój głos. Wydawnictwo Świadome Życie, Warszawa </t>
  </si>
  <si>
    <t>CHR_K1</t>
  </si>
  <si>
    <t>KST_W1</t>
  </si>
  <si>
    <t>KST_K1</t>
  </si>
  <si>
    <t>zagadnienia z zakresu przeobrażeń kulturowych oraz kultury ludowej, kultury lokalnej, a także religijności ludowej</t>
  </si>
  <si>
    <t>Historia i współczesność Podhala</t>
  </si>
  <si>
    <t>Kultura górali podhalańskich jako wynik różnych tradycji osadniczych</t>
  </si>
  <si>
    <t>Tradycja i zwyczaje podhalańskie</t>
  </si>
  <si>
    <t>Charakterystyka kultury muzycznej Podhala</t>
  </si>
  <si>
    <t>Historia i współczesność SZG „Skalni”</t>
  </si>
  <si>
    <t>Nauka umiejętności rytmicznego poruszania się bez określonych kroków tanecznych</t>
  </si>
  <si>
    <t>Nauka elementów wybranych kroków tanecznych</t>
  </si>
  <si>
    <t>Zapoznanie z elementami emisji głosu w śpiewie ludowym</t>
  </si>
  <si>
    <t xml:space="preserve">Trebunia-Tutka K. 2010. Muzyka skalnego Podhala. Wydawnictwo TPN Zakopane </t>
  </si>
  <si>
    <t xml:space="preserve">Kroh A. 2005. Tatry i Podhale. Wydawnictwo Dolnośląskie </t>
  </si>
  <si>
    <t xml:space="preserve">Szanduła M. (red.) 2013. Tradycja i współczesność kultury studenckiej w Uniwersytecie Rolniczym im. Hugona Kołątaja w Krakowie: wybrane aspekty fenomenu. Wydawnictwo Episteme, Kraków </t>
  </si>
  <si>
    <t xml:space="preserve">Mierczyński S. 1973. Muzyka Podhala. Polskie Wydawnictwo Muzyczne </t>
  </si>
  <si>
    <t>historię, kulturę, produkty, kuchnię polską i europejską</t>
  </si>
  <si>
    <t>DHK_W1</t>
  </si>
  <si>
    <t>DHK_K1</t>
  </si>
  <si>
    <t>Repetytorium z kultury eurepejskiej i historii kultury Polski</t>
  </si>
  <si>
    <t>Zasady opracowania oferty turystycznej na bazie kultury i tradycji regionu</t>
  </si>
  <si>
    <t>Produkty tradycyjne i kuchnia regionalna w kreowaniu rozwoju turystyki</t>
  </si>
  <si>
    <t>Kreowanie produktu markowego - tradycyjnego i regionalnego</t>
  </si>
  <si>
    <t xml:space="preserve">Prezentacja kuchni regionalnej </t>
  </si>
  <si>
    <t xml:space="preserve">Krasny P., Ziarkowski D. 2009. Sztuka i podróżowanie. Studia teoretyczne i historyczno-artystyczne. Wydawnictwo Proksenia, Kraków </t>
  </si>
  <si>
    <t>Buczkowska K. 2008. Turystyka kulturowa. Wydawnictwo AWF w Poznaniu</t>
  </si>
  <si>
    <t xml:space="preserve">Szanduła M. (red.). 2013. Tradycja i współczesność kultury studenckiej w Uniwersytecie Rolniczym im. Hugona Kołątaja w Krakowie: wybrane aspekty fenomenu. Wydawnictwo Episteme, Kraków </t>
  </si>
  <si>
    <t>Ustawa z dnia 17 grudnia 2004 r. o rejestracji i ochronie nazw i oznaczeń produktów rolnych i środków spożywczych oraz o produktach tradycyjnych (Dz.U. 2005 nr 10 poz. 68) - t.j. Dz.U. z 2017 r. poz. 1168, z 2018 r. poz. 1633.</t>
  </si>
  <si>
    <t xml:space="preserve">Wydział Inżynierii Produkcji i Energetyki                                                                                                                    </t>
  </si>
  <si>
    <t>wiedza z zakresu organizacji transportu i zarządzania procesami w obszarze logistyki przedsiębiorstwa</t>
  </si>
  <si>
    <t>obszary, problematykę oraz zakres badań w obszarze transportu i logistyki</t>
  </si>
  <si>
    <t>zebrać podstawowe informacje na temat funkcjonowania rynku TSL</t>
  </si>
  <si>
    <t>rozumie potrzebę ciągłego zdobywania wiedzy, wynikającą z postępu w zakresie 
zarządzania procesami transportowymi i logistycznym</t>
  </si>
  <si>
    <t>Problemy inżynierskie i badawcze dyscypliny inżynieria mechaniczna w obszarze transportu i logistyki</t>
  </si>
  <si>
    <t>Obszary badań i innowacji jednostek Uczelni w zakresie transportu i logistyki</t>
  </si>
  <si>
    <t>Uwarunkowania rynkowe funkcjonowania rynku usług TSL</t>
  </si>
  <si>
    <t>Zasady pozyskiwania i gromadzenia informacji z krajowych i międzynarodowych baz bibliotecznych</t>
  </si>
  <si>
    <t>Zaliczenie ustne - przygotowanie i przedstawenie prezentacji.                                           Udział w ocenie w końcowej - 100%</t>
  </si>
  <si>
    <t>Rucińska D. 2015. Rynek usług transportowych w Polsce. Wyd. Ekonomiczne.
Rydzykowski W. 2011. Usługi logistyczne. Biblioteka Logistyka. Warszawa</t>
  </si>
  <si>
    <t>Gołembska E. 2010. Kompedium wiedzy o logistyce</t>
  </si>
  <si>
    <t>Seminarium</t>
  </si>
  <si>
    <t>Praktyka zawodowa</t>
  </si>
  <si>
    <t>obowiązkowa praktyka</t>
  </si>
  <si>
    <t>stosować zasady ergonomicznej i bezpiecznej eksploatacji maszyn oraz 
infrastruktury logistycznej</t>
  </si>
  <si>
    <t>uznawania znaczenia i wykorzystywania wiedzy z zakresu transportu i logistyki do rozwiązywania problemów praktycznych</t>
  </si>
  <si>
    <t>działania ze świadomością znaczenia aspektów ekonomicznych i 
pozaekonomicznych w funkcjonowaniu przedsiębiorstwa</t>
  </si>
  <si>
    <t>przestrzegania zasad etyki zawodowej</t>
  </si>
  <si>
    <t>Praktyka zawodowa trwa minimum 4 tygodnie</t>
  </si>
  <si>
    <t>Swoim zakresem obejmuje zapoznanie się z organizacją i zasadami funkcjonowania przedsiębiorstwa sektora TSL, w tym instytucji publicznych tego sektora</t>
  </si>
  <si>
    <t>Praktyka zawodowa może być realizowana w jednostkach krajowych i zagranicznych, których działalność 
związana jest z kierunkiem studiów</t>
  </si>
  <si>
    <t>Kontrahenci muszą spełnić wymagania dotyczące możliwości realizacji programu praktyki i wszystkich efektów nauczania, określonych dla tych zajęć</t>
  </si>
  <si>
    <t>Szczególne znaczenie ma współpraca w zespole realizujacym określone zadania produkcyjne, usługowe lub administracyjne, w tym w zespole interdyscyplinarnym, co umożliwia kompleksowe rozwiązanie realizowanych zdań</t>
  </si>
  <si>
    <t>Praktyka może być wykorzystana do realizacji pomiarów i opracowań stanowiących podstawę opracowania 
pracy dyplomowej</t>
  </si>
  <si>
    <t>Zaliczenie praktyki na podstawie rozmowy weryfikacyjnej i zapisów dziennika praktyk</t>
  </si>
  <si>
    <t>Regulaminy i instrukcje obowiązujące w przedsiębiorstwie</t>
  </si>
  <si>
    <t>wiedza z zakresu spedycji i inżynierii transportu specjalistycznego</t>
  </si>
  <si>
    <t>wykorzystać typowe techniki i technologie w wybranych procesach spedycyjno - logistycznych</t>
  </si>
  <si>
    <t>identyfikować zjawiska wpływające na przebieg procesów spedycyjnych i logistycznych związanych z transportem specjalistycznym</t>
  </si>
  <si>
    <t>wiedza z zakresu systemów informatycznych wykorzystywanych w obszarze TSL</t>
  </si>
  <si>
    <t>wykorzystać typowe techniki i technologie oraz narzędzia informatyczne w wybranych procesach logistycznych</t>
  </si>
  <si>
    <t xml:space="preserve">identyfikować zjawiska wpływające na przebieg procesów logistycznych wykorzystując technologie informatyczne </t>
  </si>
  <si>
    <t>Seminarium dyplomowe-inżynierskie</t>
  </si>
  <si>
    <t>wiedza z zakresu logistyki, transportu i spedycji</t>
  </si>
  <si>
    <t xml:space="preserve">przygotować wystąpienie ustne dotyczące zagadnień związanych z komputerowym wspomaganiem zarządzania procesami transportowymi i logistycznymi </t>
  </si>
  <si>
    <t>aspekty prawne w zakresie prowadzenia działalności transportowo-spedycyjnej, ze szczególnym uwaględnieniem transportu i spedycji</t>
  </si>
  <si>
    <t>zagadnienia związane z prawem autorskim, prawem patentowym oraz ochroną dóbr materialnych w aspekcie przygotowywanej pracy dyplomowej</t>
  </si>
  <si>
    <t>posługując się narzędziami informatycznymi wyszukać i zgromadzić informacje, a następnie przeanalizować je i wyciągać wnioski</t>
  </si>
  <si>
    <t>przygotować pracę pisemną z zakresu informatycznego wspomagania procesów transportowych i logistycznych, na podstawie samodzielnie wykonanych eksperymentów lub badań</t>
  </si>
  <si>
    <t>uznawania znaczenia wiedzy oraz jej krytycznej analizy i oceny w rozstrzyganiu problemów poznawczych i praktycznych z zakresu transportu i logistyki</t>
  </si>
  <si>
    <t>TIL1_U06    TIL1_U13</t>
  </si>
  <si>
    <t>Forma oraz struktura pracy inżynierskiej</t>
  </si>
  <si>
    <t>Metodyka pisania pracy inżynierskiej i opracowania koncepcji projektowej lub projektu inżynierskiego</t>
  </si>
  <si>
    <t>Warunki realizacji i zakres badań oraz analiz wyników badań</t>
  </si>
  <si>
    <t>Zasady wnioskowania i uzasadnienie przyjętych rozwiązań</t>
  </si>
  <si>
    <t>Przygotowanie i przedstawienie opracowań z zakresu:
1) Cel, zakres i metodyka pracy,
2) Wyniki pracy i wnioskowanie.
Udział w ocenie końcowej - 50%
Aktywność i zaprezentowanie własnego stanowiska na temat analizowanych 
zagadnień.                                                                                                                               Udział w ocenie końcowej - 50%</t>
  </si>
  <si>
    <t>Szkutnik Z. 2005. Metodyka pisania pracy dyplomowej. Wyd. Poznańskie</t>
  </si>
  <si>
    <t>Opoka E. 2001. Uwagi o pisaniu i redagowaniu prac dyplomowych na studiach technicznych. 
Wydawnictwo Politechniki Śląskiej, Gliwice</t>
  </si>
  <si>
    <t>Długosz J. 2009. Nowoczesne technologie w logistyce. PWE</t>
  </si>
  <si>
    <t xml:space="preserve">Szymonik A. 2015. Informatyka dla potrzeb logistyka. Difin </t>
  </si>
  <si>
    <t>wiedza z zakresu programów użytkowych w logistyce oraz symulacji komputerowychprocesów logistycznych</t>
  </si>
  <si>
    <t>wyszukać i zgromadzić informacje dotyczące zagadnień transportowo-spedycyjnych, a następnie przeanalizować je i wyciągać wnioski</t>
  </si>
  <si>
    <t>przygotować pracę pisemną z zakresu procesów transportowo-spedycyjnych, na podstawie samodzielnie wykonanych eksperymentów lub badań</t>
  </si>
  <si>
    <t>przygotować wystąpienie ustne dotyczące zagadnień związanych z organizacją i zarządzaniem procesami transportowo - spedycyjnymi</t>
  </si>
  <si>
    <t>recenzje</t>
  </si>
  <si>
    <t>wiedza z zakresu przedmiotów podstawowych i kierunkowych</t>
  </si>
  <si>
    <t>PIT_W1</t>
  </si>
  <si>
    <t>metody i narzędzia stosowane w organizacji i zarządzaniu przedsiębiorstwami transportowymi i logistycznymi</t>
  </si>
  <si>
    <t>ocenić i krytycznie przeanalizować proces transportowy lub spedycyjny oraz zaproponować zmiany organizacyjne, techniczne lub technologiczne</t>
  </si>
  <si>
    <t>PIT_U1</t>
  </si>
  <si>
    <t>PIT_U2</t>
  </si>
  <si>
    <t>PIT_U3</t>
  </si>
  <si>
    <t>wykonać pracę badawczą lub projektową pod kierunkiem opiekuna naukowego z 
zakresu procesów transportowo-spedycyjnych</t>
  </si>
  <si>
    <t>przygotować opracowanie z zakresu procesów transportowo-spedycyjnych, na podstawie samodzielnie wykonanych eksperymentów lub badań</t>
  </si>
  <si>
    <t>uznawania znaczenia wiedzy oraz jej krytycznej analizy i oceny w rozstrzyganiu problemów poznawczych i praktycznych z zakresu transportu, spedycji i logistyki</t>
  </si>
  <si>
    <t>Praca dyplomowa</t>
  </si>
  <si>
    <t>Realizacja projektów, badań lub eksperymentów z zakresu:                                                                                            - organizacji i zarządzania procesami transportowo -spedycyjnymi                                                                                                                            - zagadnień ergonomicznych w procesach logistycznych                                                                                                    - efektywności procesów logistycznych</t>
  </si>
  <si>
    <t>PIT_K1</t>
  </si>
  <si>
    <t>Przygotowanie opracowania z zakresu transportu specjalistycznego i spedycji
Recenzje opracowania wg kryteriów określonych w Regulaminie studiów</t>
  </si>
  <si>
    <t>Kacperczyk R. 2009. Transport i spedycja. Wydawnictwo Difin</t>
  </si>
  <si>
    <t>TIL1_W14  TIL1_W15   TIL1_W18</t>
  </si>
  <si>
    <t>TIL1_U01       TIL1_U06</t>
  </si>
  <si>
    <t>korzystać z różnych technik informatycznych do realizacji projektów inżynierskich oraz samodzielnie wyszukać informacji i literaturę niezbędną do przeprowadzenia dyskusji wyników badań lub analiz</t>
  </si>
  <si>
    <t>PIT_U4</t>
  </si>
  <si>
    <t>TIL1_U02    TIL1_U05</t>
  </si>
  <si>
    <t>wykorzystując narzędzia informatyczne ocenić i krytycznie przeanalizować proces transportowy lub spedycyjny oraz zaproponować zmiany organizacyjne, techniczne lub technologiczne</t>
  </si>
  <si>
    <t>wykonać pracę badawczą lub projektową pod kierunkiem opiekuna naukowego z zakresu komputerowego wspomagania procesami logistycznym</t>
  </si>
  <si>
    <t>przygotować opracowanie z zakresu systemów informatycznych w logistyce, na podstawie samodzielnie wykonanych eksperymentów lub badań</t>
  </si>
  <si>
    <t>PIT_W1; PIT_U1; PIT_U2; PIT_U3; PIT_U4; PIT_K1</t>
  </si>
  <si>
    <t>uznawania znaczenia wiedzy oraz jej krytycznej analizy i oceny w rozstrzyganiu problemów poznawczych i praktycznych  z zakresu z komputerowego wspomagania 
procesów logistycznych</t>
  </si>
  <si>
    <t>Realizacja projektów, badań lub eksperymentów z zakresu:                                                                                            - wykorzystania systemów informatycznych do zarządzania procesami logistycznymi
- komputerowego wspomagania procesów transportowych i logistycznych
- zastosowania technologii komputerowych w projektowaniu, modelowaniu i optymalizacji procesów 
realizowanych przez przedsiębiorstwa</t>
  </si>
  <si>
    <t>Szymonik A. 2010. Technologie informatyczne w logistyce. Wydawnictwo Placet</t>
  </si>
  <si>
    <t>Wydział Rolniczo-Ekonomiczny
Katedra Zarządzania i Ekonomii Przedsiebiorstw</t>
  </si>
  <si>
    <t>PUT_W1</t>
  </si>
  <si>
    <t>historię, system i źródła prawa, ogólną charakterystykę prawa transportowego w zależności od gałęzi i rodzaju transportu, a także krajowe prawo transportowe</t>
  </si>
  <si>
    <t>PUT_W2</t>
  </si>
  <si>
    <t>umowę przewozu i spedycji, umowy w transporcie a także rodzaje ubezpieczeń obowiązujące w działalności transportowej</t>
  </si>
  <si>
    <t>PUT_K1</t>
  </si>
  <si>
    <t>PUT_K2</t>
  </si>
  <si>
    <t>wykorzystywania wiedzy z zakresu prawa transportowego do zakładania nowych przedsiębiorstw transportowo-spedycyjnych</t>
  </si>
  <si>
    <t>PUT_K3</t>
  </si>
  <si>
    <t>przestrzegania zasad etyki zawodowej w interpretowaniu prawa transportowego w różnych gałęziach transportu</t>
  </si>
  <si>
    <t>Historia prawa, system prawa (gałęzie prawa a dziedziny prawa), źródła prawa, język prawny</t>
  </si>
  <si>
    <t>Ogólna charakterystyka prawa transportowego (geneza, historia, miejsce w systemie prawa, powiązanie z innymi gałęziami prawa oraz źródła prawa transportowego)</t>
  </si>
  <si>
    <t>Istota umowy przewozu i umowy spedycji</t>
  </si>
  <si>
    <t>Międzynarodowe prawo transportowe i krajowe prawo transportowe (transport drogowo-samochodowy i śródlądowy, morski, kolejowy i lotniczy)</t>
  </si>
  <si>
    <t>Umowy, niewykonanie umów, niewłaściwe wykonanie umów, szkoda, roszczenie, przedawnienie roszczeń -  umowy w transporcie, obowiązki uczestników działalności transportowej</t>
  </si>
  <si>
    <t>Zajęcia praktyczne: sporządzanie i interpretacja umów przewozu i spedycji, sporządzanie oraz rozwiązywanie kazusów dotyczących umów przewozu i spedycji</t>
  </si>
  <si>
    <t>Prowadzenie dzialalności gospodarczej - przesłanki prowadzenia dziłalności w zakresie przewozu i spedycji</t>
  </si>
  <si>
    <t>Rodzaje ubezpieczeń (społeczne i majątkowe). Istota i klasyfikacja ubezpieczeń komunikacyjnych. Rynek ubezpieczeń komunikacyjnych</t>
  </si>
  <si>
    <t>Ubezpieczenie odpowiedzialności cywilnej (OC) i ubezpieczenie autocasco (AC)
Ubezpieczenia OC przewoźnika, ubezpieczenie OC spedytora, ubezpieczenie CARGO</t>
  </si>
  <si>
    <t>PUT_W1; PUT_W2; PUT_K1; PUT_K2; PUT_K3</t>
  </si>
  <si>
    <t xml:space="preserve">Zaliczenie pisemne (odpowiedzi na pytania otwarte i rozwiązywanie kazusu). Udział w ocenie końcowej - 100%                                                                                            </t>
  </si>
  <si>
    <t>Budzyński W. 2017. Transport w przedsiębiorstwie: logistyka, spedycja, reklamacje, Warszawa, Poltext</t>
  </si>
  <si>
    <t>Ambrożuk D., Dąbrowski D., Wesołowski K. 2020. Prawo przewozowe. Komentarz, Warszawa, Lex a Wolters Kluwer busines</t>
  </si>
  <si>
    <t>Ratajczak R., Jać R., Jezierski T., Kowalski P., Czerniak-Swędzioł J. 2017. Firma transportowa krok po kroku: zarządzanie, finanse, ubezpieczenia, Warszawa, Wydawnictwo Wiedza i praktyka</t>
  </si>
  <si>
    <t>Ustawa prawo przewozowe, Konwencja CMR OPWS</t>
  </si>
  <si>
    <t>Majerska A., Sowa A. 2015. Ubezpieczenia w transporcie: praktyczne uwagi dla przedsiębiorców z branży TiL, Warszawa, Wydawnictwo C.H. Beck</t>
  </si>
  <si>
    <t>Orlicki M., Pokrzywniak J., Raczyński A. 2007. Obowiązkowe ubezpieczenie OC posiadaczy pojazdów mechanicznych. - Oficyna Wyd. Branta, Bydgoszcz</t>
  </si>
  <si>
    <t>wykorzystywania wiedzy z zakresu prawa transportowego do rozwiązywania zadań logistycznych oraz umiejętnego zasięgania opinii ekspertów</t>
  </si>
  <si>
    <t>prawa fizyki oraz  zjawiska i procesy związane z elektrotechniką, elektroniką, automatyką, robotyką  niezbędne do projektowania i eksploatacji systemów technicznych</t>
  </si>
  <si>
    <t>zagadnienia związane z budową środków transportowych oraz organizacją ich pracy niezbdne do projektowania i eksploatacji środków transportowych</t>
  </si>
  <si>
    <t>wykorzystać metody matematyczne i  techniki informatyczne do realizacji projektów inżynierskich, modelowania, modyfikowania i symulacji w realizowanych projektach</t>
  </si>
  <si>
    <t xml:space="preserve">zastosować elementy elektrotechniki i elektroniki, automatyki, robotyki oraz mechatroniki do projektowania i eksploatacji systemów transportowych </t>
  </si>
  <si>
    <t xml:space="preserve">krytycznej oceny posiadanej wiedzy oraz uznawania potrzeby ciągłego dokształcania się i podnoszenia kwalifikacji </t>
  </si>
  <si>
    <t>Recenzje</t>
  </si>
  <si>
    <t>Ćwiczenia ogólnorozwojowe kształtujące mięśnie posturalne ciała. Zapoznanie z metodami treningu siłowego.
Warunkiem zaliczenia jest systematyczny i aktywny udział w zajęciach</t>
  </si>
  <si>
    <t xml:space="preserve">Na studiach I stopnia na kierunku transport i logistyka pracę dyplomową stanowi praca inżynierska. Za złożenie i uzyskanie pozytywnej oceny z pracy inżynierkiej student otrzymuje 5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Szczegóły poszczególnych etapów dyplomowania oraz zasady przygotowania pracy dyplomowej określa Procedura dyplomowania oraz przygotowywania prac dyplomowych przez studentów Wydziału Inżynierii Produkcji i Energetyki (WIPiE) Uniwersytetu Rolniczego im. Hugona Kołłątaja w Krakowie.
</t>
  </si>
  <si>
    <t>Zaliczenie ustne. Udział w ocenie końcowej - 25%.                                       Projekt końcowy. Udział w ocenie końcowej - 25%.</t>
  </si>
  <si>
    <t>Zaliczenie pisemne (ocena z projektów).                                                                            Udział w ocenie końcowej przedmiotu - 50%</t>
  </si>
  <si>
    <t>Egzamin pisemny (w formie testu z pytaniami otwartymi i zamkniętymi) 
Udział w ocenie końcowej - 60%</t>
  </si>
  <si>
    <t>Zaliczenie pisemne (ocena ze sprawozdań) 
Udział w ocenie końcowej - 40%</t>
  </si>
  <si>
    <t>zagadnienia inżynierskie związane z logistyką transportową</t>
  </si>
  <si>
    <t>świadomego wprowadzania odpowiednich dla zajmowanego stanowiska metod postępowania w celu osiągania celów właściwych dla logistyki</t>
  </si>
  <si>
    <t>Zaliczenie pisemne (ocena sprawozdań).                                                                      Udział w ocenie końcowej - 25%</t>
  </si>
  <si>
    <t>przygotować wystąpienie ustne dotyczących zagadnień z zakresu transportu i logistyki w obszarze agrobiznesu</t>
  </si>
  <si>
    <t>SIP_U2</t>
  </si>
  <si>
    <t>SIP_W1; SIP_U1; SIP_U2; SIP_K1</t>
  </si>
  <si>
    <t>SLS_W1</t>
  </si>
  <si>
    <t>SLS_W2</t>
  </si>
  <si>
    <t>SLS_U1</t>
  </si>
  <si>
    <t>SLS_K1</t>
  </si>
  <si>
    <t>SLS_W1; SLS_W2; SLS_K1</t>
  </si>
  <si>
    <t>SLS_U1; SLS_K1</t>
  </si>
  <si>
    <t>Zajęcia związane z prowadzoną w Uczelni dz.naukową</t>
  </si>
  <si>
    <t>transport i logistyka</t>
  </si>
  <si>
    <t xml:space="preserve">transport i logistyka </t>
  </si>
  <si>
    <t>transpoprt i logistyka</t>
  </si>
  <si>
    <t xml:space="preserve">Wydział Inżynierii Produkcji i Energetyki                                                                                 Katedra Eksploatacji Maszyn, Ergonomii i Procesów Produkcyjnych             </t>
  </si>
  <si>
    <t>Mikrosystemy. Sprzet (hardware), oprogramowanie (software). Systemy transmisji danych. Kanały transmisyjne. Modemy. Technika sprzegania układów mikroprocesorowych w systemach automatyki. Struktura sprzętu. Zasady sprzęgania z urzadzeniami zewnetrznymi.</t>
  </si>
  <si>
    <t xml:space="preserve">Frysikowski B., Grzejszczyk E. 2011 Mechatronika samochodowa – systemy transmisji danych. WKŁ, Warszawa. </t>
  </si>
  <si>
    <t>Wyznaczenie położenia środka ciężkości pojazdów</t>
  </si>
  <si>
    <t>Wyznaczenie charakterystyki  poślizgu kół napędowych w funkcji siły na zaczepie</t>
  </si>
  <si>
    <t>Wyznaczenie promieni: statycznych i dynamicznych oraz długości drogi hamowania oraz promienia skrętu</t>
  </si>
  <si>
    <t>Wydział Inżynierii Produkcji i Energetyki                                                                        Katedra Inżynierii Bioprocesów, Energetyki i Automatyzacji</t>
  </si>
  <si>
    <t xml:space="preserve">Egzamin pisemny.                                                                                                      Udział w ocenie końcowej – 40% </t>
  </si>
  <si>
    <t xml:space="preserve">Zaliczenie pisemne.                                                                                                                         Udział w ocenie końcowej – 20% </t>
  </si>
  <si>
    <t xml:space="preserve">Zaliczenie pisemne lub projekt z wykorzystaniem technologii informatycznych.                                                                                                     Udział w ocenie końcowej – 20% </t>
  </si>
  <si>
    <t>Zajęcia prowadzone w hali sportowej URK, kształtujące sprawność motoryczną studentów, przy wykorzystaniu różnych metod  i form zajęć ruchowych.
Warunkiem zaliczenia jest systematyczny i aktywny udział w zajęciach</t>
  </si>
  <si>
    <t>Zajęcia prowadzone w hali sportowej URK , których celem jest nauka i doskonalenie umiejętności technicznych i taktycznych z zakresu zespołowych gier sportowych i gier rekreacyjnych.
Warunkiem zaliczenia jest systematyczny i aktywny udział w zajęciach</t>
  </si>
  <si>
    <t>PRT_U1</t>
  </si>
  <si>
    <t>PRT_U2</t>
  </si>
  <si>
    <t>PRT_U3</t>
  </si>
  <si>
    <t>PRT_K1</t>
  </si>
  <si>
    <t>PRT_K2</t>
  </si>
  <si>
    <t>PRT_K3</t>
  </si>
  <si>
    <t>PRT_U1; PRT_U2; PRT_U3; PRT_K1; PRT_K2; PRT_K3</t>
  </si>
  <si>
    <t>PRI_U1</t>
  </si>
  <si>
    <t>PRI_U2</t>
  </si>
  <si>
    <t>PRI_U3</t>
  </si>
  <si>
    <t>PRI_K1</t>
  </si>
  <si>
    <t>PRI_K2</t>
  </si>
  <si>
    <t>PRI_K3</t>
  </si>
  <si>
    <t>PRI_U1; PRI_U2; PRI_U3; PRI_K1; PRI_K2; PRI_K3</t>
  </si>
  <si>
    <t>SIT_U2</t>
  </si>
  <si>
    <t>SIT_U3</t>
  </si>
  <si>
    <t>SIT_W1; SIT_W2; SIT_U1; SIT_U2; SIT_U3; SIT_K1</t>
  </si>
  <si>
    <t>SII_W1</t>
  </si>
  <si>
    <t>SII_W2</t>
  </si>
  <si>
    <t>SII_U1</t>
  </si>
  <si>
    <t>SII_U2</t>
  </si>
  <si>
    <t>SII_U3</t>
  </si>
  <si>
    <t>SII_K1</t>
  </si>
  <si>
    <t>SII_W1; SII_W2; SII_U1; SII_U2; SII_U3; SII_K1</t>
  </si>
  <si>
    <t>PII_W1</t>
  </si>
  <si>
    <t>PII_U1</t>
  </si>
  <si>
    <t>PII_U2</t>
  </si>
  <si>
    <t>PII_U3</t>
  </si>
  <si>
    <t>PII_U4</t>
  </si>
  <si>
    <t>PII_K1</t>
  </si>
  <si>
    <t>PII_W1; PII_U1; PII_U2; PII_U3; PII_K1</t>
  </si>
  <si>
    <t>Kwalifikacje umożliwiające uzyskanie kompetencji inżynierskich</t>
  </si>
  <si>
    <t>Symbol efektu kształcenia dla kierunku studiów</t>
  </si>
  <si>
    <t>P6S_WG</t>
  </si>
  <si>
    <t>podstawowe procesy zachodzące w cyklu życia urządzeń, obiektów i systemów technicznych</t>
  </si>
  <si>
    <t>P6S_WK</t>
  </si>
  <si>
    <t>podstawowe zasady tworzenia i rozwoju różnych form indywidualnej przedsiębiorczości</t>
  </si>
  <si>
    <t>P6S_UW</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</si>
  <si>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</si>
  <si>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</si>
  <si>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</si>
  <si>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</si>
  <si>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</si>
  <si>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</si>
  <si>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</si>
  <si>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</si>
  <si>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</si>
  <si>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</si>
  <si>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Elementy fizyki współczesnej: Zjawisko Fotoelektryczne, Zjawisko Comptona, reakcje jądrowe, dawki promieniowania jądrowego</t>
  </si>
  <si>
    <t xml:space="preserve">Schemat gospodarki odpadami </t>
  </si>
  <si>
    <t>Koszty logistyki. Identyfikacja kosztów w logistyce.</t>
  </si>
  <si>
    <t>narzędzia i metody stosowane w rozwijaniu i zarządzaniu przedsiębiorstwem z uwzględnieniem obowiązujących uwarunkowań formalno-prawnych oraz produkcyjnych</t>
  </si>
  <si>
    <t>Formy prowadzenia działalności gospodarczej. Biznes na własny rachunek – samozatrudnienie (w tym w sektorze transportu i logistyki).</t>
  </si>
  <si>
    <t>Podstawowe założenia towarzyszące zarzadzaniu w przedsiębiorczości,  style kierowania, podstawowe zadania pracy menadżerów. Podstawowa rola marketingu w przedsiębiorczości.</t>
  </si>
  <si>
    <t>Biznesplan w praktyce.</t>
  </si>
  <si>
    <t>uznawania i pogłębiania znaczenia wiedzy w zakresie mechaniki technicznej i wytrzymałości materiałów oraz wykorzystywania jej do rozstrzygania problemów inżynierskich</t>
  </si>
  <si>
    <t xml:space="preserve">uznania potrzeby ciągłego dokształcania się i podnoszenia kwalifikacji w celu wykorzystania wiedzy z zakresu elektrotechniki w rozstrzyganiu problemów inżynierskich </t>
  </si>
  <si>
    <t>pogłębiania wiedzy z elektroniki i układów elektronicznych oraz  krytycznie odnosi się do własnej wiedzy</t>
  </si>
  <si>
    <t xml:space="preserve">Urządzenie mechatroniczne, sensory i aktory definicje i przykłady. </t>
  </si>
  <si>
    <t xml:space="preserve">podstawy nauki o projektowaniu, metodykę projektowania inżynierskiego oraz metody znajdowania rozwiązań; podstawy teorii mechanizmów oraz napędów i sterowania hydraulicznego </t>
  </si>
  <si>
    <t>wprowadzania i upowszechniania wzorów właściwego postępowania w przedsiębiorstwach transportowych</t>
  </si>
  <si>
    <t>wiedza z zakresu podstaw informatyki na poziomie szkoły średniej oraz oprogramowania biurowego (Word, Excel, Access)</t>
  </si>
  <si>
    <t>stosować w praktyce różne metody optymalizacyjne do wspomagania decyzji, omówić proces decyzyjny, zbadać możliwości zastosowania metod wspomagania decyzji w procesach związanych z logistyką</t>
  </si>
  <si>
    <t xml:space="preserve">- dziedzina nauk inżynieryjno-technicznych:                                                                                                   dyscyplina inżynieria mechaniczna (TZ) - 80,9%         </t>
  </si>
  <si>
    <t xml:space="preserve">- dziedzina nauk społecznych:                                                                                                                        dyscyplina nauki o zarządzaniu i jakości (SZ) - 19,1%                                                                                </t>
  </si>
  <si>
    <t>Wykresy obciążenia stanowisk - wykres Gantta</t>
  </si>
  <si>
    <t>Ficoń K. 2008 Logistyka ekonomiczna. Procesy logistyczne.  Belstudio, Warszawa</t>
  </si>
  <si>
    <t>Kuboń M. 2009 Logistyka w inżynierii rolniczej. PTIR, Kraków</t>
  </si>
  <si>
    <t>Salamon A. 2012. Spedycja: teoria, przykłady ćwiczenia. Wydawnictwo Akademii Morskiej w Gdyni, Gdynia</t>
  </si>
  <si>
    <t>Chóralistyka w kulturze i tradycji uczelni</t>
  </si>
  <si>
    <t>CHR_K2</t>
  </si>
  <si>
    <t>podejmowania działań w celu doskonalenia umiejętności pracy głosem oraz prawidłowej jego emisji, opartych o świadomość znaczenia umiejętnego formowania wypowiedzi</t>
  </si>
  <si>
    <t>jest świadomy własnych ograniczeń w zakresie pracy głosem oraz prawidłowej jego emisji</t>
  </si>
  <si>
    <t>Budowa i zasady działania aparatu głosowego</t>
  </si>
  <si>
    <t>Prawidłowa emisja głosu w mowie i śpiewie</t>
  </si>
  <si>
    <t>CHR_W1; CHR_K1, CHR_K2</t>
  </si>
  <si>
    <t>CHR_K1, CHR_K2</t>
  </si>
  <si>
    <t>Skalni - sztuka i tradycja góralska</t>
  </si>
  <si>
    <t>KST_K2</t>
  </si>
  <si>
    <t>podjęcia prób tanecznych w zespole folklorystycznym</t>
  </si>
  <si>
    <t>jest świadomy własnych ograniczeń w zakresie koordynacji ruchowej ciała i tańca</t>
  </si>
  <si>
    <t>KST_W1; KST_K1, KST_K2</t>
  </si>
  <si>
    <t>KST_K1, KST_K2</t>
  </si>
  <si>
    <t>Dziedzictwo historyczne i kulturowe w produktach regionalnych Europy</t>
  </si>
  <si>
    <t>pogłębiania swojej wiedzy z zakresu historii powszechnej i historii kultury, ze szczególnym uwzględnieniem historii regionu</t>
  </si>
  <si>
    <t>przygotowywania projektów mających na celu rejestrację produktów tradycyjnych</t>
  </si>
  <si>
    <t>DHK_K2</t>
  </si>
  <si>
    <t>DHK_W1; DHK_K1, DHK_K2</t>
  </si>
  <si>
    <t>Prezentacje ofert w oparciu o historię i kulturę starożytną Europy</t>
  </si>
  <si>
    <t>Prezentacje ofert w oparciu o historię i kulturę średniowieczną Europy</t>
  </si>
  <si>
    <t>Prezentacje ofert w oparciu o historię i kulturę nowożytną Europy</t>
  </si>
  <si>
    <t>Prezentacje ofert w oparciu o historię i kulturę współczesną Europy</t>
  </si>
  <si>
    <t>Prezentacja aktów prawnych dot. turystyki</t>
  </si>
  <si>
    <t>DHK_K1, DHK_K2</t>
  </si>
  <si>
    <t xml:space="preserve">historię i wspołczesność oraz kulturę i tradycję studencką </t>
  </si>
  <si>
    <t>podejmowania działań w celu poszerzenia wiedzy w zakresie kultury akademickiej</t>
  </si>
  <si>
    <t>podjęcia działalności o charakterze organizacyjnym w obszarze kultury studenckiej</t>
  </si>
  <si>
    <t>KHW_K2</t>
  </si>
  <si>
    <t>KHW_K1</t>
  </si>
  <si>
    <t>KHW_W1</t>
  </si>
  <si>
    <t>Definicje kultury</t>
  </si>
  <si>
    <t>Początki Wyższej Szkoły Rolniczej</t>
  </si>
  <si>
    <t>Wyższa Szkoła Rolnicza – Akademia Rolnicza – Uniwersytet Rolniczy – rozwój kultury studenckiej oraz generowanie nowych form aktywności</t>
  </si>
  <si>
    <t>Obecny stan kultury studenckiej w Krakowie oraz perspektywy jego rozwoju, ze szczególną analizą zjawiska w Uniwersytecie Rolniczym</t>
  </si>
  <si>
    <t>Potencjał środowisk akademickich w zakresie animacji kultury lokalnej</t>
  </si>
  <si>
    <t xml:space="preserve">Nowe formy zarządzania kulturą </t>
  </si>
  <si>
    <t>KHW_W1; KHW_K1, KHW_K2</t>
  </si>
  <si>
    <t>Sposób przygotowania i realizacja przedsięwzięć kulturowych</t>
  </si>
  <si>
    <t>Promocja i marketing oferty kulturowej</t>
  </si>
  <si>
    <t>Bezpieczeństwo podczas organizacji imprez kulturalnych</t>
  </si>
  <si>
    <t>KHW_K1, KHW_K2</t>
  </si>
  <si>
    <t>Pawłowski A. 2014. Klub Buda i Kabaret pod Budą, Kraków</t>
  </si>
  <si>
    <t xml:space="preserve">Jurkowska H. i in.1975. Studia Rolnicze w Krakowie, Warszawa </t>
  </si>
  <si>
    <t>Red. M. Szanduła. 2013. Tradycja i współczesność kultury studenckiej w Uniwersytecie Rolniczym im. Hugona Kołłątaja w Krakowie: wybrane aspekty fenomenu. Wydawnictwo Episteme, Kraków</t>
  </si>
  <si>
    <t xml:space="preserve">Fierlich Jun J. 1934. Studjum Rolnicze (1890-1923) Wydział Rolniczy Uniwersytetu Jagiellońskiego, Kraków </t>
  </si>
  <si>
    <t>Smoleń B. 2011. Niestety wszyscy się znamy, Kraków</t>
  </si>
  <si>
    <t xml:space="preserve"> Red. M. Wróblewski. 2014. Zarządzanie w instytucjach kultury, Warszawa </t>
  </si>
  <si>
    <t>Kultura studencka – historia i współczesność</t>
  </si>
  <si>
    <t xml:space="preserve">Zaliczenie pisemne (w formie testu z pytaniami zamkniętymi lub zadaniami o krótkiej odpowiedzi).                                                                                                                                   Udział w ocenie końcowej – 30% </t>
  </si>
  <si>
    <t xml:space="preserve">Wydział Inżynierii Produkcji i Energetyki                                                                                     Katedra Inżynierii Produkcji, Logistyki i Informatyki Stosowanej   </t>
  </si>
  <si>
    <t>108 Podgrupa interdyscyplinarnych programów i kwalifikacji obejmujących usługi                       1088 Interdyscyplinarne programy i kwalifikacje obejmujące usługi</t>
  </si>
  <si>
    <t xml:space="preserve">Poziom studiów: pierwszego stopnia       </t>
  </si>
  <si>
    <t>Na kierunku transport i logistyka praktyka w wymiarze 6 ECTS tj 160 h zajęć (160 h po III roku), może odbywać się w:                                                                                                                                                          
  -przedsiębiorstwach świadczących usługi na rzecz rolnictwa itp.                                                                                                                                                                                                                                                         
 -przedsiębiorstwach, zakładach projektowych, warsztatach diagnostyczno-obsługowych itp.                                                                                                                                                                                                          
 -zakładach świadczących usługi z zakresu mechatroniki,                                                                                                                                                                                                                                                                              
 -zakładach rolno-spożywczych,                                                                                                                                                                                                                                                                                                                           
-przedsiębiorstwach i jednostkach usługowych agrobiznesu,
-zakładach przemysłowych,                                                                                                                                                                                                                                                                                                                                
 -warsztatach usługowych,                                                                                                                                                                                                                                                                                                                                        
-spółkach handlowych,                                                                                                                                                                                                                                                                                                                                            
-przedsiębiorstwach utylizacji odpadów,                                                                                                                                                                                                                                                                                                       
  -firmach konsultingowych zajmujących się ochroną i inżynierią środowiska,                                                                                                                                                                                                                                                                   
 -firmach komercyjnych wdrażających nowe technologie w zakresie ochrony środowiska                                                                                                                                                                                                                                                                                                                                                                                                             
 Miejsce, zasady i forma odbywania zgodnie z ramowym programem praktyk, zasady zaliczenia oraz efekty uczenia się zgodnie z sylabusami, zależnie od wybranej praktyki.</t>
  </si>
  <si>
    <t>Warunki dopuszczenia do egzaminu dyplomowego na Uniwersytecie Rolniczym, forma egzaminu oraz jego zakres zostały określone w Regulaminie Studiów.                                                                                                                                                  Przedmiotem ustnego egzaminu dyplomowego inżynierskiego jest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(WIPiE) Uniwersytetu Rolniczego im. Hugona Kołłątaja w Krakowie.                                                                                                                                                                                                                                                                                                                                                                                                                                                                                                        Za egzamin dyplomowy inżynierski student otrzymje 2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</si>
</sst>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1">
    <font>
      <sz val="11"/>
      <color theme="1"/>
      <name val="Calibri"/>
      <family val="2"/>
      <charset val="238"/>
      <scheme val="minor"/>
    </font>
    <font>
      <sz val="10"/>
      <name val="Arial Narrow"/>
      <family val="2"/>
      <charset val="238"/>
    </font>
    <font>
      <b/>
      <sz val="10"/>
      <name val="Arial Narrow"/>
      <family val="2"/>
      <charset val="238"/>
    </font>
    <font>
      <i/>
      <sz val="10"/>
      <name val="Arial Narrow"/>
      <family val="2"/>
      <charset val="238"/>
    </font>
    <font>
      <sz val="10"/>
      <color theme="1"/>
      <name val="Arial Narrow"/>
      <family val="2"/>
      <charset val="238"/>
    </font>
    <font>
      <sz val="9"/>
      <name val="Arial Narrow"/>
      <family val="2"/>
      <charset val="238"/>
    </font>
    <font>
      <i/>
      <sz val="9"/>
      <name val="Arial Narrow"/>
      <family val="2"/>
      <charset val="238"/>
    </font>
    <font>
      <b/>
      <vertAlign val="superscript"/>
      <sz val="10"/>
      <name val="Arial Narrow"/>
      <family val="2"/>
      <charset val="238"/>
    </font>
    <font>
      <sz val="11"/>
      <name val="Arial Narrow"/>
      <family val="2"/>
      <charset val="238"/>
    </font>
    <font>
      <vertAlign val="superscript"/>
      <sz val="10"/>
      <name val="Arial Narrow"/>
      <family val="2"/>
      <charset val="238"/>
    </font>
    <font>
      <b/>
      <i/>
      <sz val="10"/>
      <name val="Arial Narrow"/>
      <family val="2"/>
      <charset val="238"/>
    </font>
    <font>
      <sz val="10"/>
      <name val="Czcionka tekstu podstawowego"/>
      <family val="2"/>
      <charset val="238"/>
    </font>
    <font>
      <b/>
      <sz val="10"/>
      <color theme="1"/>
      <name val="Arial Narrow"/>
      <family val="2"/>
      <charset val="238"/>
    </font>
    <font>
      <b/>
      <sz val="10"/>
      <color rgb="FF000000"/>
      <name val="Arial Narrow"/>
      <family val="2"/>
      <charset val="238"/>
    </font>
    <font>
      <sz val="10"/>
      <color rgb="FF000000"/>
      <name val="Arial Narrow"/>
      <family val="2"/>
      <charset val="238"/>
    </font>
    <font>
      <vertAlign val="superscript"/>
      <sz val="10"/>
      <color rgb="FF000000"/>
      <name val="Arial Narrow"/>
      <family val="2"/>
      <charset val="238"/>
    </font>
    <font>
      <sz val="9"/>
      <color theme="1"/>
      <name val="Arial Narrow"/>
      <family val="2"/>
      <charset val="238"/>
    </font>
    <font>
      <b/>
      <sz val="11"/>
      <color theme="1"/>
      <name val="Calibri"/>
      <family val="2"/>
      <charset val="238"/>
      <scheme val="minor"/>
    </font>
    <font>
      <sz val="11"/>
      <color rgb="FF000000"/>
      <name val="Arial Narrow"/>
      <family val="2"/>
      <charset val="238"/>
    </font>
    <font>
      <b/>
      <sz val="11"/>
      <color rgb="FF000000"/>
      <name val="Arial Narrow"/>
      <family val="2"/>
      <charset val="238"/>
    </font>
    <font>
      <vertAlign val="superscript"/>
      <sz val="11"/>
      <color rgb="FF000000"/>
      <name val="Arial Narrow"/>
      <family val="2"/>
      <charset val="238"/>
    </font>
    <font>
      <b/>
      <sz val="11"/>
      <name val="Arial Narrow"/>
      <family val="2"/>
      <charset val="238"/>
    </font>
    <font>
      <vertAlign val="superscript"/>
      <sz val="11"/>
      <name val="Arial Narrow"/>
      <family val="2"/>
      <charset val="238"/>
    </font>
    <font>
      <sz val="11"/>
      <color theme="1"/>
      <name val="Arial Narrow"/>
      <family val="2"/>
      <charset val="238"/>
    </font>
    <font>
      <sz val="11"/>
      <color rgb="FFFF0000"/>
      <name val="Arial Narrow"/>
      <family val="2"/>
      <charset val="238"/>
    </font>
    <font>
      <b/>
      <sz val="11"/>
      <color theme="1"/>
      <name val="Arial Narrow"/>
      <family val="2"/>
      <charset val="238"/>
    </font>
    <font>
      <vertAlign val="superscript"/>
      <sz val="11"/>
      <color theme="1"/>
      <name val="Arial Narrow"/>
      <family val="2"/>
      <charset val="238"/>
    </font>
    <font>
      <sz val="11"/>
      <color rgb="FF002060"/>
      <name val="Arial Narrow"/>
      <family val="2"/>
      <charset val="238"/>
    </font>
    <font>
      <b/>
      <i/>
      <sz val="11"/>
      <color rgb="FF000000"/>
      <name val="Arial Narrow"/>
      <family val="2"/>
      <charset val="238"/>
    </font>
    <font>
      <i/>
      <sz val="11"/>
      <color rgb="FF000000"/>
      <name val="Arial Narrow"/>
      <family val="2"/>
      <charset val="238"/>
    </font>
    <font>
      <sz val="11"/>
      <color indexed="8"/>
      <name val="Arial Narrow"/>
      <family val="2"/>
      <charset val="238"/>
    </font>
    <font>
      <vertAlign val="superscript"/>
      <sz val="11"/>
      <color indexed="8"/>
      <name val="Arial Narrow"/>
      <family val="2"/>
      <charset val="238"/>
    </font>
    <font>
      <vertAlign val="subscript"/>
      <sz val="11"/>
      <color indexed="8"/>
      <name val="Arial Narrow"/>
      <family val="2"/>
      <charset val="238"/>
    </font>
    <font>
      <sz val="11"/>
      <color theme="1"/>
      <name val="Times New Roman"/>
      <family val="1"/>
      <charset val="238"/>
    </font>
    <font>
      <sz val="11"/>
      <name val="Calibri"/>
      <family val="2"/>
      <charset val="238"/>
      <scheme val="minor"/>
    </font>
    <font>
      <sz val="11"/>
      <color theme="1"/>
      <name val="Arial"/>
      <family val="2"/>
      <charset val="238"/>
    </font>
    <font>
      <b/>
      <sz val="11"/>
      <name val="Calibri"/>
      <family val="2"/>
      <charset val="238"/>
      <scheme val="minor"/>
    </font>
    <font>
      <sz val="11"/>
      <name val="Baguet Script"/>
      <charset val="238"/>
    </font>
    <font>
      <sz val="11"/>
      <name val="Verdana"/>
      <family val="2"/>
      <charset val="238"/>
    </font>
    <font>
      <sz val="11"/>
      <name val="Calibri"/>
      <family val="2"/>
      <charset val="238"/>
    </font>
    <font>
      <sz val="11"/>
      <name val="Arial narrow"/>
      <family val="2"/>
      <charset val="1"/>
    </font>
    <font>
      <sz val="11"/>
      <color rgb="FF000000"/>
      <name val="Calibri"/>
      <family val="2"/>
      <charset val="238"/>
    </font>
    <font>
      <sz val="11"/>
      <color rgb="FF000000"/>
      <name val="Arial narrow"/>
      <family val="2"/>
      <charset val="1"/>
    </font>
    <font>
      <b/>
      <sz val="11"/>
      <color rgb="FF000000"/>
      <name val="Arial narrow"/>
      <family val="2"/>
      <charset val="1"/>
    </font>
    <font>
      <sz val="11"/>
      <color rgb="FF002060"/>
      <name val="Arial narrow"/>
      <family val="2"/>
      <charset val="1"/>
    </font>
    <font>
      <i/>
      <sz val="11"/>
      <color rgb="FF002060"/>
      <name val="Arial narrow"/>
      <family val="2"/>
      <charset val="1"/>
    </font>
    <font>
      <i/>
      <sz val="11"/>
      <color rgb="FF000000"/>
      <name val="Arial narrow"/>
      <family val="2"/>
      <charset val="1"/>
    </font>
    <font>
      <b/>
      <i/>
      <sz val="11"/>
      <color rgb="FF000000"/>
      <name val="Arial narrow"/>
      <family val="2"/>
      <charset val="1"/>
    </font>
    <font>
      <sz val="12"/>
      <color rgb="FF000000"/>
      <name val="Arial narrow"/>
      <family val="2"/>
      <charset val="1"/>
    </font>
    <font>
      <vertAlign val="superscript"/>
      <sz val="10"/>
      <color indexed="8"/>
      <name val="Arial Narrow"/>
      <family val="2"/>
      <charset val="238"/>
    </font>
    <font>
      <sz val="10"/>
      <color indexed="8"/>
      <name val="Arial Narrow"/>
      <family val="2"/>
      <charset val="238"/>
    </font>
  </fonts>
  <fills count="3">
    <fill>
      <patternFill patternType="none"/>
    </fill>
    <fill>
      <patternFill patternType="gray125"/>
    </fill>
    <fill>
      <patternFill patternType="solid">
        <fgColor theme="0"/>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thin">
        <color indexed="8"/>
      </top>
      <bottom/>
      <diagonal/>
    </border>
    <border>
      <left/>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41" fillId="0" borderId="0"/>
  </cellStyleXfs>
  <cellXfs count="1113">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4" xfId="0" applyFont="1" applyBorder="1" applyAlignment="1">
      <alignment horizontal="center" vertical="center"/>
    </xf>
    <xf numFmtId="0" fontId="1" fillId="0" borderId="6"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1" fillId="0" borderId="14"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Border="1" applyAlignment="1">
      <alignment horizontal="justify"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2" borderId="3" xfId="0" applyFont="1" applyFill="1" applyBorder="1" applyAlignment="1">
      <alignment horizontal="justify" vertical="center"/>
    </xf>
    <xf numFmtId="0" fontId="1" fillId="0" borderId="3" xfId="0" applyFont="1" applyBorder="1" applyAlignment="1">
      <alignment vertical="center"/>
    </xf>
    <xf numFmtId="0" fontId="1" fillId="0" borderId="3" xfId="0" applyFont="1" applyBorder="1" applyAlignment="1">
      <alignment vertical="center" wrapText="1"/>
    </xf>
    <xf numFmtId="0" fontId="1" fillId="0" borderId="3" xfId="0" applyFont="1" applyBorder="1" applyAlignment="1">
      <alignment horizontal="justify" vertical="center" wrapText="1"/>
    </xf>
    <xf numFmtId="0" fontId="1" fillId="0" borderId="3"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right" indent="5"/>
    </xf>
    <xf numFmtId="0" fontId="1" fillId="0" borderId="0" xfId="0" applyFont="1" applyFill="1" applyAlignment="1">
      <alignment vertical="center"/>
    </xf>
    <xf numFmtId="0" fontId="1" fillId="0" borderId="0" xfId="0" applyFont="1" applyFill="1" applyAlignment="1">
      <alignment vertical="center" wrapText="1"/>
    </xf>
    <xf numFmtId="0" fontId="1" fillId="0" borderId="5"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1" fillId="0" borderId="0" xfId="0" applyFont="1" applyFill="1" applyBorder="1"/>
    <xf numFmtId="0" fontId="1" fillId="0" borderId="8" xfId="0" applyFont="1" applyFill="1" applyBorder="1" applyAlignment="1">
      <alignment vertical="center"/>
    </xf>
    <xf numFmtId="0" fontId="1" fillId="0" borderId="9"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8" xfId="0" applyFont="1" applyFill="1" applyBorder="1" applyAlignment="1">
      <alignment vertical="center" wrapText="1"/>
    </xf>
    <xf numFmtId="0" fontId="1" fillId="0" borderId="5" xfId="0" applyFont="1" applyFill="1" applyBorder="1"/>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0" xfId="0" applyFont="1" applyFill="1" applyBorder="1" applyAlignment="1">
      <alignment wrapText="1"/>
    </xf>
    <xf numFmtId="1" fontId="1" fillId="0" borderId="8"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0" fontId="1" fillId="0" borderId="9" xfId="0" applyFont="1" applyFill="1" applyBorder="1" applyAlignment="1">
      <alignment vertical="center"/>
    </xf>
    <xf numFmtId="0" fontId="8" fillId="0" borderId="0" xfId="0"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0" borderId="9" xfId="0" applyFont="1" applyFill="1" applyBorder="1" applyAlignment="1">
      <alignment vertical="center" wrapText="1"/>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NumberFormat="1" applyFont="1" applyFill="1" applyBorder="1" applyAlignment="1">
      <alignment horizontal="center" vertical="center"/>
    </xf>
    <xf numFmtId="0" fontId="2" fillId="0" borderId="5" xfId="0" applyFont="1" applyFill="1" applyBorder="1" applyAlignment="1">
      <alignment horizontal="center"/>
    </xf>
    <xf numFmtId="1" fontId="2" fillId="0" borderId="5"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0" fontId="1" fillId="0" borderId="7" xfId="0" applyFont="1" applyFill="1" applyBorder="1"/>
    <xf numFmtId="0" fontId="1" fillId="0" borderId="17" xfId="0" applyFont="1" applyFill="1" applyBorder="1"/>
    <xf numFmtId="0" fontId="1" fillId="0" borderId="16" xfId="0" applyFont="1" applyFill="1" applyBorder="1"/>
    <xf numFmtId="1" fontId="1" fillId="0" borderId="6" xfId="0" applyNumberFormat="1" applyFont="1" applyFill="1" applyBorder="1" applyAlignment="1">
      <alignment horizontal="center"/>
    </xf>
    <xf numFmtId="1" fontId="1" fillId="0" borderId="16" xfId="0" applyNumberFormat="1" applyFont="1" applyFill="1" applyBorder="1" applyAlignment="1">
      <alignment horizontal="center"/>
    </xf>
    <xf numFmtId="1" fontId="1" fillId="0" borderId="17" xfId="0" applyNumberFormat="1" applyFont="1" applyFill="1" applyBorder="1" applyAlignment="1">
      <alignment horizontal="center"/>
    </xf>
    <xf numFmtId="0" fontId="1" fillId="0" borderId="12" xfId="0" applyFont="1" applyFill="1" applyBorder="1"/>
    <xf numFmtId="1" fontId="1" fillId="0" borderId="1" xfId="0" applyNumberFormat="1" applyFont="1" applyFill="1" applyBorder="1" applyAlignment="1">
      <alignment horizontal="center"/>
    </xf>
    <xf numFmtId="1" fontId="1" fillId="0" borderId="15" xfId="0" applyNumberFormat="1" applyFont="1" applyFill="1" applyBorder="1" applyAlignment="1">
      <alignment horizontal="center"/>
    </xf>
    <xf numFmtId="1" fontId="1" fillId="0" borderId="11" xfId="0" applyNumberFormat="1" applyFont="1" applyFill="1" applyBorder="1" applyAlignment="1">
      <alignment horizontal="center"/>
    </xf>
    <xf numFmtId="0" fontId="2" fillId="0" borderId="12" xfId="0" applyFont="1" applyFill="1" applyBorder="1" applyAlignment="1">
      <alignment horizontal="center"/>
    </xf>
    <xf numFmtId="0" fontId="1" fillId="0" borderId="0" xfId="0" applyFont="1" applyFill="1" applyBorder="1" applyAlignment="1">
      <alignment vertical="center" wrapText="1"/>
    </xf>
    <xf numFmtId="0" fontId="12" fillId="0" borderId="0" xfId="0" applyFont="1" applyBorder="1" applyAlignment="1">
      <alignment vertical="center"/>
    </xf>
    <xf numFmtId="0" fontId="4"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Alignment="1">
      <alignment vertical="top" wrapText="1"/>
    </xf>
    <xf numFmtId="0" fontId="12" fillId="0" borderId="0" xfId="0" applyFont="1" applyAlignment="1">
      <alignment vertical="center"/>
    </xf>
    <xf numFmtId="0" fontId="4" fillId="0" borderId="0" xfId="0" applyNumberFormat="1" applyFont="1" applyBorder="1" applyAlignment="1">
      <alignment vertical="center"/>
    </xf>
    <xf numFmtId="0" fontId="16" fillId="0" borderId="0" xfId="0" applyFont="1" applyBorder="1" applyAlignment="1">
      <alignment vertical="center" wrapText="1"/>
    </xf>
    <xf numFmtId="0" fontId="8" fillId="0" borderId="0" xfId="0" applyFont="1" applyAlignment="1">
      <alignment vertical="center"/>
    </xf>
    <xf numFmtId="0" fontId="21" fillId="0" borderId="0" xfId="0" applyFont="1" applyAlignment="1">
      <alignment vertical="center"/>
    </xf>
    <xf numFmtId="0" fontId="8" fillId="0" borderId="3" xfId="0"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21" fillId="0" borderId="5" xfId="0" applyFont="1" applyFill="1" applyBorder="1" applyAlignment="1">
      <alignment horizontal="center" vertical="center"/>
    </xf>
    <xf numFmtId="0" fontId="21" fillId="0" borderId="0" xfId="0" applyFont="1" applyBorder="1" applyAlignment="1">
      <alignment vertical="center"/>
    </xf>
    <xf numFmtId="0" fontId="8" fillId="0" borderId="0" xfId="0"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Border="1" applyAlignment="1">
      <alignment horizontal="center" vertical="center" wrapText="1"/>
    </xf>
    <xf numFmtId="0" fontId="8" fillId="0" borderId="1" xfId="0" applyFont="1" applyBorder="1" applyAlignment="1">
      <alignment vertical="center"/>
    </xf>
    <xf numFmtId="0" fontId="8" fillId="0" borderId="0" xfId="0" applyFont="1" applyBorder="1" applyAlignment="1">
      <alignment vertical="center" wrapText="1"/>
    </xf>
    <xf numFmtId="0" fontId="23" fillId="0" borderId="0" xfId="0" applyFont="1" applyAlignment="1">
      <alignment vertical="center"/>
    </xf>
    <xf numFmtId="0" fontId="25"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Alignment="1">
      <alignment vertical="center" wrapText="1"/>
    </xf>
    <xf numFmtId="0" fontId="23" fillId="0" borderId="0" xfId="0" applyFont="1" applyAlignment="1">
      <alignment horizontal="center" vertical="center" wrapText="1"/>
    </xf>
    <xf numFmtId="0" fontId="8" fillId="2" borderId="3" xfId="0" applyFont="1" applyFill="1" applyBorder="1" applyAlignment="1">
      <alignment horizontal="center" vertical="center" wrapText="1"/>
    </xf>
    <xf numFmtId="0" fontId="27" fillId="0" borderId="0" xfId="0" applyFont="1" applyAlignment="1">
      <alignment vertical="center"/>
    </xf>
    <xf numFmtId="0" fontId="18" fillId="0" borderId="3"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vertical="center"/>
    </xf>
    <xf numFmtId="0" fontId="19" fillId="0" borderId="5" xfId="0" applyFont="1" applyFill="1" applyBorder="1" applyAlignment="1">
      <alignment horizontal="center" vertical="center"/>
    </xf>
    <xf numFmtId="0" fontId="18" fillId="0" borderId="0" xfId="0" applyFont="1" applyFill="1" applyBorder="1" applyAlignment="1">
      <alignment horizontal="left" vertical="center" wrapText="1"/>
    </xf>
    <xf numFmtId="0" fontId="24"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wrapText="1"/>
    </xf>
    <xf numFmtId="0" fontId="21" fillId="0" borderId="5"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1" fillId="0" borderId="15" xfId="0" applyFont="1" applyFill="1" applyBorder="1"/>
    <xf numFmtId="0" fontId="1" fillId="0" borderId="11" xfId="0" applyFont="1" applyFill="1" applyBorder="1"/>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7" xfId="0" applyFont="1" applyBorder="1" applyAlignment="1">
      <alignment vertical="center" wrapText="1"/>
    </xf>
    <xf numFmtId="0" fontId="21" fillId="0" borderId="0" xfId="0" applyFont="1" applyAlignment="1">
      <alignment vertical="center"/>
    </xf>
    <xf numFmtId="0" fontId="21" fillId="0" borderId="1" xfId="0" applyFont="1" applyBorder="1" applyAlignment="1">
      <alignment vertical="center"/>
    </xf>
    <xf numFmtId="0" fontId="8" fillId="0" borderId="0" xfId="0" applyFont="1" applyAlignment="1">
      <alignment vertical="center" wrapText="1"/>
    </xf>
    <xf numFmtId="0" fontId="25" fillId="0" borderId="0" xfId="0" applyFont="1" applyAlignment="1">
      <alignment vertical="center"/>
    </xf>
    <xf numFmtId="0" fontId="8" fillId="0" borderId="5" xfId="0" applyFont="1" applyFill="1" applyBorder="1" applyAlignment="1">
      <alignment horizontal="left" vertical="center"/>
    </xf>
    <xf numFmtId="0" fontId="19" fillId="0" borderId="0" xfId="0" applyFont="1" applyAlignment="1">
      <alignment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Border="1" applyAlignment="1">
      <alignment horizontal="center" vertical="center"/>
    </xf>
    <xf numFmtId="0" fontId="21" fillId="0" borderId="27" xfId="0" applyFont="1" applyFill="1" applyBorder="1" applyAlignment="1">
      <alignment horizontal="center" vertical="center"/>
    </xf>
    <xf numFmtId="0" fontId="21" fillId="0" borderId="27" xfId="0" applyFont="1" applyBorder="1" applyAlignment="1">
      <alignment vertical="center"/>
    </xf>
    <xf numFmtId="0" fontId="8" fillId="0" borderId="24" xfId="0" applyFont="1" applyBorder="1" applyAlignment="1">
      <alignment vertical="center" wrapText="1"/>
    </xf>
    <xf numFmtId="164" fontId="8" fillId="0" borderId="27" xfId="0" applyNumberFormat="1" applyFont="1" applyBorder="1" applyAlignment="1">
      <alignment horizontal="center" vertical="center"/>
    </xf>
    <xf numFmtId="0" fontId="8" fillId="0" borderId="27" xfId="0" applyFont="1" applyBorder="1" applyAlignment="1">
      <alignment horizontal="center" vertical="center" wrapText="1"/>
    </xf>
    <xf numFmtId="0" fontId="8" fillId="0" borderId="27" xfId="0" applyFont="1" applyBorder="1" applyAlignment="1">
      <alignment horizontal="left" vertical="center"/>
    </xf>
    <xf numFmtId="0" fontId="8" fillId="0" borderId="27" xfId="0" applyFont="1" applyBorder="1" applyAlignment="1">
      <alignment horizontal="center" vertical="center"/>
    </xf>
    <xf numFmtId="0" fontId="21" fillId="0" borderId="27" xfId="0" applyFont="1" applyBorder="1" applyAlignment="1">
      <alignment vertical="center"/>
    </xf>
    <xf numFmtId="0" fontId="8" fillId="0" borderId="27" xfId="0" applyFont="1" applyBorder="1" applyAlignment="1">
      <alignment vertical="center"/>
    </xf>
    <xf numFmtId="164" fontId="8" fillId="0" borderId="27" xfId="0" applyNumberFormat="1" applyFont="1" applyBorder="1" applyAlignment="1">
      <alignment horizontal="center" vertical="center" wrapText="1"/>
    </xf>
    <xf numFmtId="0" fontId="8" fillId="0" borderId="0" xfId="0" applyFont="1"/>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21" fillId="2" borderId="27" xfId="0" applyFont="1" applyFill="1" applyBorder="1" applyAlignment="1">
      <alignment horizontal="center" vertical="center"/>
    </xf>
    <xf numFmtId="0" fontId="23" fillId="0" borderId="25" xfId="0" applyFont="1" applyBorder="1" applyAlignment="1">
      <alignment horizontal="center" vertical="center" wrapText="1"/>
    </xf>
    <xf numFmtId="0" fontId="18" fillId="0" borderId="24" xfId="0" applyFont="1" applyFill="1" applyBorder="1" applyAlignment="1">
      <alignment horizontal="center" vertical="center" wrapText="1"/>
    </xf>
    <xf numFmtId="0" fontId="23" fillId="0" borderId="0" xfId="0" applyFont="1" applyFill="1" applyAlignment="1">
      <alignment horizontal="center" vertical="center"/>
    </xf>
    <xf numFmtId="0" fontId="21" fillId="0" borderId="27" xfId="0" applyFont="1" applyBorder="1" applyAlignment="1">
      <alignment horizontal="center" vertical="center"/>
    </xf>
    <xf numFmtId="0" fontId="8" fillId="2" borderId="25" xfId="0" applyFont="1" applyFill="1" applyBorder="1" applyAlignment="1">
      <alignment horizontal="center" vertical="center" wrapText="1"/>
    </xf>
    <xf numFmtId="0" fontId="21" fillId="2" borderId="27" xfId="0" applyFont="1" applyFill="1" applyBorder="1" applyAlignment="1">
      <alignment vertical="center"/>
    </xf>
    <xf numFmtId="0" fontId="21" fillId="0" borderId="0" xfId="0" applyFont="1" applyFill="1" applyAlignment="1">
      <alignment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21" fillId="0" borderId="27" xfId="0" applyFont="1" applyFill="1" applyBorder="1" applyAlignment="1">
      <alignment vertical="center"/>
    </xf>
    <xf numFmtId="164" fontId="8" fillId="0" borderId="27" xfId="0" applyNumberFormat="1"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7" xfId="0" applyFont="1" applyFill="1" applyBorder="1" applyAlignment="1">
      <alignment horizontal="left" vertical="center"/>
    </xf>
    <xf numFmtId="0" fontId="8" fillId="0" borderId="27" xfId="0" applyFont="1" applyFill="1" applyBorder="1" applyAlignment="1">
      <alignment horizontal="center" vertical="center"/>
    </xf>
    <xf numFmtId="0" fontId="21" fillId="0" borderId="27" xfId="0" applyFont="1" applyFill="1" applyBorder="1" applyAlignment="1">
      <alignment vertical="center"/>
    </xf>
    <xf numFmtId="0" fontId="8" fillId="0" borderId="27" xfId="0" applyFont="1" applyFill="1" applyBorder="1" applyAlignment="1">
      <alignment vertical="center"/>
    </xf>
    <xf numFmtId="164" fontId="8" fillId="0" borderId="27"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8" fillId="0" borderId="27"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0" xfId="0" applyFont="1" applyBorder="1" applyAlignment="1">
      <alignment vertical="center" wrapText="1"/>
    </xf>
    <xf numFmtId="164" fontId="23" fillId="0" borderId="27" xfId="0" applyNumberFormat="1" applyFont="1" applyBorder="1" applyAlignment="1">
      <alignment horizontal="center" vertical="center"/>
    </xf>
    <xf numFmtId="0" fontId="23" fillId="0" borderId="27" xfId="0" applyFont="1" applyBorder="1" applyAlignment="1">
      <alignment horizontal="center" vertical="center" wrapText="1"/>
    </xf>
    <xf numFmtId="0" fontId="23" fillId="0" borderId="27" xfId="0" applyFont="1" applyBorder="1" applyAlignment="1">
      <alignment horizontal="left" vertical="center"/>
    </xf>
    <xf numFmtId="0" fontId="23" fillId="0" borderId="27" xfId="0" applyFont="1" applyBorder="1" applyAlignment="1">
      <alignment horizontal="center" vertical="center"/>
    </xf>
    <xf numFmtId="0" fontId="19" fillId="0" borderId="27" xfId="0" applyFont="1" applyBorder="1" applyAlignment="1">
      <alignment vertical="center"/>
    </xf>
    <xf numFmtId="0" fontId="23" fillId="0" borderId="27" xfId="0" applyFont="1" applyBorder="1" applyAlignment="1">
      <alignment vertical="center"/>
    </xf>
    <xf numFmtId="0" fontId="18" fillId="0" borderId="27" xfId="0" applyFont="1" applyBorder="1" applyAlignment="1">
      <alignment horizontal="center" vertical="center" wrapText="1"/>
    </xf>
    <xf numFmtId="164" fontId="18" fillId="0" borderId="27" xfId="0" applyNumberFormat="1" applyFont="1" applyBorder="1" applyAlignment="1">
      <alignment horizontal="center" vertical="center" wrapText="1"/>
    </xf>
    <xf numFmtId="0" fontId="21" fillId="0" borderId="6" xfId="0" applyFont="1" applyFill="1" applyBorder="1" applyAlignment="1">
      <alignment horizontal="center" vertical="center"/>
    </xf>
    <xf numFmtId="0" fontId="21" fillId="0" borderId="6" xfId="0" applyFont="1" applyFill="1" applyBorder="1" applyAlignment="1">
      <alignment vertical="center"/>
    </xf>
    <xf numFmtId="0" fontId="23"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0" xfId="0" applyFont="1" applyFill="1" applyBorder="1" applyAlignment="1">
      <alignment vertical="center"/>
    </xf>
    <xf numFmtId="0" fontId="23" fillId="0" borderId="0" xfId="0" applyFont="1" applyFill="1" applyBorder="1" applyAlignment="1">
      <alignment vertical="center" wrapText="1"/>
    </xf>
    <xf numFmtId="0" fontId="23" fillId="0" borderId="27" xfId="0" applyFont="1" applyFill="1" applyBorder="1" applyAlignment="1">
      <alignment horizontal="center" vertical="center"/>
    </xf>
    <xf numFmtId="164" fontId="23" fillId="0" borderId="27" xfId="0" applyNumberFormat="1"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0" fontId="18" fillId="0" borderId="0" xfId="0" applyFont="1" applyFill="1" applyBorder="1" applyAlignment="1">
      <alignment vertical="center" wrapText="1"/>
    </xf>
    <xf numFmtId="0" fontId="39" fillId="0" borderId="0" xfId="0" applyFont="1"/>
    <xf numFmtId="0" fontId="8" fillId="0" borderId="24" xfId="0" applyFont="1" applyFill="1" applyBorder="1" applyAlignment="1">
      <alignment horizontal="center" vertical="center"/>
    </xf>
    <xf numFmtId="0" fontId="8" fillId="0" borderId="0" xfId="0" applyFont="1" applyBorder="1"/>
    <xf numFmtId="0" fontId="21" fillId="0" borderId="1" xfId="0" applyFont="1" applyFill="1" applyBorder="1" applyAlignment="1">
      <alignment horizontal="center" vertical="center"/>
    </xf>
    <xf numFmtId="0" fontId="18" fillId="0" borderId="25" xfId="0" applyFont="1" applyFill="1" applyBorder="1" applyAlignment="1">
      <alignment horizontal="center" vertical="center" wrapText="1"/>
    </xf>
    <xf numFmtId="0" fontId="19" fillId="0" borderId="27" xfId="0" applyFont="1" applyFill="1" applyBorder="1" applyAlignment="1">
      <alignment horizontal="center" vertical="center"/>
    </xf>
    <xf numFmtId="0" fontId="19" fillId="2" borderId="27" xfId="0" applyFont="1" applyFill="1" applyBorder="1" applyAlignment="1">
      <alignment horizontal="center" vertical="center"/>
    </xf>
    <xf numFmtId="0" fontId="8" fillId="0" borderId="4" xfId="0" applyFont="1" applyFill="1" applyBorder="1" applyAlignment="1">
      <alignment horizontal="center" vertical="center"/>
    </xf>
    <xf numFmtId="164" fontId="8" fillId="0" borderId="5"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24" fillId="0" borderId="0" xfId="0" applyFont="1" applyFill="1" applyAlignment="1">
      <alignment vertical="center"/>
    </xf>
    <xf numFmtId="0" fontId="8" fillId="0" borderId="5" xfId="0" applyFont="1" applyFill="1" applyBorder="1" applyAlignment="1">
      <alignment horizontal="center" vertical="center"/>
    </xf>
    <xf numFmtId="0" fontId="8" fillId="0" borderId="5" xfId="0" applyFont="1" applyFill="1" applyBorder="1" applyAlignment="1">
      <alignment vertical="center"/>
    </xf>
    <xf numFmtId="164" fontId="8" fillId="0" borderId="5"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xf>
    <xf numFmtId="164" fontId="2" fillId="0" borderId="15" xfId="0" applyNumberFormat="1" applyFont="1" applyFill="1" applyBorder="1" applyAlignment="1">
      <alignment horizontal="center"/>
    </xf>
    <xf numFmtId="0" fontId="2" fillId="0" borderId="0" xfId="0" applyFont="1" applyFill="1" applyBorder="1" applyAlignment="1">
      <alignmen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xf>
    <xf numFmtId="0" fontId="8" fillId="0" borderId="0" xfId="0" applyFont="1" applyFill="1" applyAlignment="1">
      <alignment horizontal="left" vertical="center"/>
    </xf>
    <xf numFmtId="0" fontId="8" fillId="0" borderId="1" xfId="0" applyFont="1" applyFill="1" applyBorder="1" applyAlignment="1">
      <alignment horizontal="left" vertical="center"/>
    </xf>
    <xf numFmtId="0" fontId="21" fillId="0" borderId="0" xfId="0" applyFont="1" applyFill="1" applyAlignment="1">
      <alignment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left" vertical="center"/>
    </xf>
    <xf numFmtId="0" fontId="8" fillId="0" borderId="6" xfId="0" applyFont="1" applyFill="1" applyBorder="1" applyAlignment="1">
      <alignment horizontal="left" vertical="center"/>
    </xf>
    <xf numFmtId="0" fontId="21" fillId="0" borderId="27" xfId="0" applyFont="1" applyFill="1" applyBorder="1" applyAlignment="1">
      <alignment vertical="center"/>
    </xf>
    <xf numFmtId="0" fontId="23" fillId="0" borderId="0" xfId="0" applyFont="1" applyFill="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left" vertical="center"/>
    </xf>
    <xf numFmtId="0" fontId="21" fillId="0" borderId="5" xfId="0" applyFont="1" applyFill="1" applyBorder="1" applyAlignment="1">
      <alignment vertical="center"/>
    </xf>
    <xf numFmtId="0" fontId="8" fillId="0" borderId="0" xfId="0" applyFont="1" applyFill="1" applyBorder="1" applyAlignment="1">
      <alignment horizontal="left" vertical="center" wrapText="1"/>
    </xf>
    <xf numFmtId="0" fontId="25" fillId="0" borderId="27" xfId="0" applyFont="1" applyFill="1" applyBorder="1" applyAlignment="1">
      <alignment vertical="center"/>
    </xf>
    <xf numFmtId="0" fontId="23" fillId="0" borderId="27" xfId="0" applyFont="1" applyFill="1" applyBorder="1" applyAlignment="1">
      <alignment horizontal="left" vertical="center"/>
    </xf>
    <xf numFmtId="0" fontId="23" fillId="0" borderId="27" xfId="0" applyFont="1" applyFill="1" applyBorder="1" applyAlignment="1">
      <alignment vertical="center"/>
    </xf>
    <xf numFmtId="0" fontId="23" fillId="0" borderId="6"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5" fillId="0" borderId="0" xfId="0" applyFont="1" applyFill="1" applyAlignment="1">
      <alignment vertical="center"/>
    </xf>
    <xf numFmtId="0" fontId="18" fillId="0" borderId="0" xfId="0" applyFont="1" applyFill="1" applyAlignment="1" applyProtection="1">
      <alignment vertical="center"/>
    </xf>
    <xf numFmtId="0" fontId="0" fillId="0" borderId="0" xfId="0" applyFont="1" applyFill="1" applyAlignment="1" applyProtection="1"/>
    <xf numFmtId="0" fontId="19" fillId="0" borderId="0" xfId="0" applyFont="1" applyFill="1" applyAlignment="1" applyProtection="1">
      <alignment vertical="center"/>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vertical="center"/>
    </xf>
    <xf numFmtId="164" fontId="8" fillId="0" borderId="5"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vertical="center"/>
    </xf>
    <xf numFmtId="164" fontId="18" fillId="0" borderId="5" xfId="0" applyNumberFormat="1" applyFont="1" applyFill="1" applyBorder="1" applyAlignment="1" applyProtection="1">
      <alignment horizontal="center" vertical="center" wrapText="1"/>
    </xf>
    <xf numFmtId="0" fontId="18" fillId="0" borderId="0" xfId="0" applyFont="1" applyFill="1" applyAlignment="1" applyProtection="1">
      <alignment vertical="center" wrapText="1"/>
    </xf>
    <xf numFmtId="0" fontId="18" fillId="0" borderId="0" xfId="0" applyFont="1" applyFill="1" applyAlignment="1" applyProtection="1">
      <alignment horizontal="center" vertical="center" wrapText="1"/>
    </xf>
    <xf numFmtId="0" fontId="8" fillId="0" borderId="24"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3" xfId="0"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5" xfId="0" applyFont="1" applyFill="1" applyBorder="1" applyAlignment="1">
      <alignment vertical="center"/>
    </xf>
    <xf numFmtId="0" fontId="23" fillId="0" borderId="5" xfId="0" applyFont="1" applyFill="1" applyBorder="1" applyAlignment="1">
      <alignment vertical="center"/>
    </xf>
    <xf numFmtId="0" fontId="23" fillId="0" borderId="0" xfId="0" applyFont="1" applyFill="1" applyBorder="1" applyAlignment="1">
      <alignment horizontal="left" vertical="center" wrapText="1"/>
    </xf>
    <xf numFmtId="0" fontId="23" fillId="0" borderId="5" xfId="0"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8" fillId="0" borderId="0" xfId="0" applyFont="1" applyFill="1" applyBorder="1" applyAlignment="1">
      <alignment horizontal="justify" vertical="center"/>
    </xf>
    <xf numFmtId="0" fontId="8" fillId="0" borderId="0" xfId="0" applyFont="1" applyFill="1" applyBorder="1" applyAlignment="1">
      <alignment horizontal="justify" vertical="center" wrapText="1"/>
    </xf>
    <xf numFmtId="0" fontId="27" fillId="0" borderId="0" xfId="0" applyFont="1" applyFill="1" applyAlignment="1" applyProtection="1">
      <alignment vertical="center"/>
    </xf>
    <xf numFmtId="0" fontId="28" fillId="0" borderId="0" xfId="0" applyFont="1" applyFill="1" applyAlignment="1" applyProtection="1">
      <alignment vertical="center"/>
    </xf>
    <xf numFmtId="0" fontId="29" fillId="0" borderId="5" xfId="0" applyFont="1" applyFill="1" applyBorder="1" applyAlignment="1" applyProtection="1">
      <alignment horizontal="center" vertical="center"/>
    </xf>
    <xf numFmtId="0" fontId="24" fillId="0" borderId="0" xfId="0" applyFont="1" applyFill="1" applyAlignment="1" applyProtection="1">
      <alignment vertical="center"/>
    </xf>
    <xf numFmtId="0" fontId="19" fillId="0" borderId="0" xfId="0" applyFont="1" applyFill="1" applyAlignment="1">
      <alignment vertical="center"/>
    </xf>
    <xf numFmtId="0" fontId="27" fillId="0" borderId="0" xfId="0" applyFont="1" applyFill="1" applyAlignment="1">
      <alignment vertical="center"/>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3" fillId="0" borderId="4" xfId="0" applyFont="1" applyFill="1" applyBorder="1" applyAlignment="1">
      <alignment horizontal="center" vertical="center"/>
    </xf>
    <xf numFmtId="0" fontId="19" fillId="0" borderId="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18" fillId="0" borderId="5" xfId="0"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horizontal="center" vertical="center" wrapText="1"/>
    </xf>
    <xf numFmtId="0" fontId="3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vertical="center"/>
    </xf>
    <xf numFmtId="0" fontId="33" fillId="0" borderId="0" xfId="0" applyFont="1" applyFill="1" applyBorder="1" applyAlignment="1">
      <alignment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0" fontId="36" fillId="0" borderId="0" xfId="0" applyFont="1" applyFill="1" applyBorder="1" applyAlignment="1">
      <alignment horizontal="center" vertical="center" wrapText="1"/>
    </xf>
    <xf numFmtId="0" fontId="21"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27" xfId="0" applyFont="1" applyFill="1" applyBorder="1" applyAlignment="1">
      <alignment horizontal="center"/>
    </xf>
    <xf numFmtId="0" fontId="8" fillId="0" borderId="0" xfId="0" applyFont="1" applyFill="1" applyAlignment="1">
      <alignment horizontal="center" vertical="center"/>
    </xf>
    <xf numFmtId="0" fontId="37" fillId="0" borderId="0" xfId="0" applyFont="1" applyFill="1" applyAlignment="1">
      <alignment vertical="center"/>
    </xf>
    <xf numFmtId="164" fontId="23" fillId="0" borderId="27" xfId="0" applyNumberFormat="1" applyFont="1" applyFill="1" applyBorder="1" applyAlignment="1">
      <alignment horizontal="center" vertical="center"/>
    </xf>
    <xf numFmtId="0" fontId="21" fillId="0" borderId="0" xfId="0" applyFont="1" applyFill="1" applyAlignment="1">
      <alignment horizontal="center"/>
    </xf>
    <xf numFmtId="164" fontId="1" fillId="0" borderId="5"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0" fontId="18" fillId="0" borderId="26" xfId="0" applyFont="1" applyFill="1" applyBorder="1" applyAlignment="1">
      <alignment horizontal="center" vertical="center" wrapText="1"/>
    </xf>
    <xf numFmtId="0" fontId="19" fillId="0" borderId="27" xfId="0" applyFont="1" applyFill="1" applyBorder="1" applyAlignment="1">
      <alignment vertical="center"/>
    </xf>
    <xf numFmtId="0" fontId="18" fillId="0" borderId="27" xfId="0" applyFont="1" applyFill="1" applyBorder="1" applyAlignment="1">
      <alignment horizontal="center" vertical="center" wrapText="1"/>
    </xf>
    <xf numFmtId="164" fontId="18" fillId="0" borderId="27" xfId="0" applyNumberFormat="1" applyFont="1" applyFill="1" applyBorder="1" applyAlignment="1">
      <alignment horizontal="center" vertical="center" wrapText="1"/>
    </xf>
    <xf numFmtId="0" fontId="38" fillId="0" borderId="0" xfId="0" applyFont="1" applyFill="1" applyBorder="1" applyAlignment="1">
      <alignment horizontal="left" vertical="center" wrapText="1" indent="1"/>
    </xf>
    <xf numFmtId="0" fontId="18" fillId="0" borderId="10" xfId="0" applyFont="1" applyFill="1" applyBorder="1" applyAlignment="1">
      <alignment vertical="center" wrapText="1"/>
    </xf>
    <xf numFmtId="0" fontId="8" fillId="0" borderId="25" xfId="0" quotePrefix="1" applyFont="1" applyFill="1" applyBorder="1" applyAlignment="1">
      <alignment horizontal="center" vertical="center" wrapText="1"/>
    </xf>
    <xf numFmtId="164" fontId="8" fillId="0" borderId="6"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2" fillId="0" borderId="0" xfId="0" applyFont="1" applyFill="1" applyAlignment="1">
      <alignment vertical="center"/>
    </xf>
    <xf numFmtId="0" fontId="0" fillId="0" borderId="0" xfId="0" applyFill="1"/>
    <xf numFmtId="0" fontId="43" fillId="0" borderId="0" xfId="0" applyFont="1" applyFill="1" applyAlignment="1">
      <alignment vertical="center"/>
    </xf>
    <xf numFmtId="0" fontId="44" fillId="0" borderId="0" xfId="0" applyFont="1" applyFill="1" applyAlignment="1">
      <alignment vertical="center"/>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27" xfId="0" applyFont="1" applyFill="1" applyBorder="1" applyAlignment="1">
      <alignment vertical="center"/>
    </xf>
    <xf numFmtId="0" fontId="42" fillId="0" borderId="0" xfId="0" applyFont="1" applyFill="1" applyBorder="1" applyAlignment="1">
      <alignment vertical="center"/>
    </xf>
    <xf numFmtId="0" fontId="47" fillId="0" borderId="0" xfId="0" applyFont="1" applyFill="1" applyAlignment="1">
      <alignment vertical="center"/>
    </xf>
    <xf numFmtId="164" fontId="42" fillId="0" borderId="27" xfId="0" applyNumberFormat="1" applyFont="1" applyFill="1" applyBorder="1" applyAlignment="1">
      <alignment horizontal="center" vertical="center"/>
    </xf>
    <xf numFmtId="0" fontId="42" fillId="0" borderId="27" xfId="0" applyFont="1" applyFill="1" applyBorder="1" applyAlignment="1">
      <alignment horizontal="left" vertical="center"/>
    </xf>
    <xf numFmtId="0" fontId="46" fillId="0" borderId="27" xfId="0" applyFont="1" applyFill="1" applyBorder="1" applyAlignment="1">
      <alignment horizontal="center" vertical="center"/>
    </xf>
    <xf numFmtId="0" fontId="42" fillId="0" borderId="27" xfId="0" applyFont="1" applyFill="1" applyBorder="1" applyAlignment="1">
      <alignment vertical="center"/>
    </xf>
    <xf numFmtId="0" fontId="42" fillId="0" borderId="27" xfId="0" applyFont="1" applyFill="1" applyBorder="1" applyAlignment="1">
      <alignment horizontal="center" vertical="center"/>
    </xf>
    <xf numFmtId="0" fontId="42" fillId="0" borderId="27" xfId="0" applyFont="1" applyFill="1" applyBorder="1" applyAlignment="1">
      <alignment horizontal="center" vertical="center" wrapText="1"/>
    </xf>
    <xf numFmtId="164" fontId="42" fillId="0" borderId="27" xfId="0" applyNumberFormat="1" applyFont="1" applyFill="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horizontal="center" vertical="center" wrapText="1"/>
    </xf>
    <xf numFmtId="164" fontId="1" fillId="0" borderId="16"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0" fontId="23" fillId="0" borderId="6" xfId="0" applyFont="1" applyFill="1" applyBorder="1" applyAlignment="1">
      <alignment vertical="center"/>
    </xf>
    <xf numFmtId="0" fontId="23" fillId="0" borderId="25" xfId="0" applyFont="1" applyFill="1" applyBorder="1" applyAlignment="1">
      <alignment horizontal="center" vertical="center"/>
    </xf>
    <xf numFmtId="164" fontId="23" fillId="0" borderId="6" xfId="0"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49" fontId="1" fillId="0" borderId="0" xfId="0" applyNumberFormat="1" applyFont="1" applyFill="1" applyAlignment="1">
      <alignment vertical="center" wrapText="1"/>
    </xf>
    <xf numFmtId="0" fontId="18" fillId="0" borderId="0" xfId="0" applyFont="1" applyFill="1" applyBorder="1" applyAlignment="1">
      <alignment vertical="center"/>
    </xf>
    <xf numFmtId="0" fontId="30" fillId="0" borderId="27" xfId="0" applyFont="1" applyFill="1" applyBorder="1" applyAlignment="1">
      <alignment horizontal="left" vertical="center"/>
    </xf>
    <xf numFmtId="0" fontId="34" fillId="0" borderId="0" xfId="0" applyFont="1" applyFill="1"/>
    <xf numFmtId="0" fontId="3" fillId="0" borderId="0" xfId="0" applyFont="1" applyFill="1" applyBorder="1" applyAlignment="1">
      <alignment vertical="center"/>
    </xf>
    <xf numFmtId="0" fontId="1" fillId="0" borderId="17" xfId="0"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164" fontId="2" fillId="0" borderId="1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17"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10"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164" fontId="2" fillId="0" borderId="3" xfId="0" applyNumberFormat="1" applyFont="1" applyFill="1" applyBorder="1" applyAlignment="1">
      <alignment horizontal="center" vertical="center"/>
    </xf>
    <xf numFmtId="0" fontId="2" fillId="0" borderId="1" xfId="0" applyFont="1" applyFill="1" applyBorder="1" applyAlignment="1">
      <alignment horizontal="left" vertical="center"/>
    </xf>
    <xf numFmtId="164" fontId="2" fillId="0" borderId="15" xfId="0" applyNumberFormat="1" applyFont="1" applyFill="1" applyBorder="1" applyAlignment="1">
      <alignment horizontal="center" vertical="center"/>
    </xf>
    <xf numFmtId="0" fontId="1" fillId="0" borderId="12" xfId="0" applyFont="1" applyFill="1" applyBorder="1" applyAlignment="1">
      <alignment horizontal="center" vertical="center"/>
    </xf>
    <xf numFmtId="164" fontId="2" fillId="0" borderId="4" xfId="0" applyNumberFormat="1" applyFont="1" applyFill="1" applyBorder="1" applyAlignment="1">
      <alignment horizontal="left" vertical="center"/>
    </xf>
    <xf numFmtId="164" fontId="2" fillId="0" borderId="9" xfId="0" applyNumberFormat="1" applyFont="1" applyFill="1" applyBorder="1" applyAlignment="1">
      <alignment horizontal="left" vertical="center"/>
    </xf>
    <xf numFmtId="164" fontId="2" fillId="0" borderId="8" xfId="0" applyNumberFormat="1" applyFont="1" applyFill="1" applyBorder="1" applyAlignment="1">
      <alignment horizontal="center" vertical="center"/>
    </xf>
    <xf numFmtId="0" fontId="1"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7" xfId="0" applyFont="1" applyFill="1" applyBorder="1" applyAlignment="1">
      <alignment horizontal="left" vertical="center"/>
    </xf>
    <xf numFmtId="164" fontId="1" fillId="0" borderId="6"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left" vertical="center"/>
    </xf>
    <xf numFmtId="164" fontId="1" fillId="0" borderId="1"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left" vertical="center"/>
    </xf>
    <xf numFmtId="164" fontId="2" fillId="0" borderId="16" xfId="0" applyNumberFormat="1" applyFont="1" applyFill="1" applyBorder="1" applyAlignment="1">
      <alignment horizontal="center" vertical="center"/>
    </xf>
    <xf numFmtId="0" fontId="1" fillId="0" borderId="9" xfId="0" applyFont="1" applyFill="1" applyBorder="1" applyAlignment="1">
      <alignment horizontal="left" vertical="center"/>
    </xf>
    <xf numFmtId="0" fontId="2" fillId="0" borderId="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vertical="center"/>
    </xf>
    <xf numFmtId="0" fontId="1"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6" xfId="0" applyFont="1" applyFill="1" applyBorder="1" applyAlignment="1">
      <alignment horizontal="left" vertical="center"/>
    </xf>
    <xf numFmtId="1" fontId="2" fillId="0" borderId="16" xfId="0" applyNumberFormat="1" applyFont="1" applyFill="1" applyBorder="1" applyAlignment="1">
      <alignment horizontal="center" vertical="center"/>
    </xf>
    <xf numFmtId="0" fontId="2" fillId="0" borderId="8" xfId="0" applyFont="1" applyFill="1" applyBorder="1" applyAlignment="1">
      <alignment horizontal="left" vertical="center"/>
    </xf>
    <xf numFmtId="164" fontId="2" fillId="0" borderId="0" xfId="0" applyNumberFormat="1" applyFont="1" applyFill="1" applyAlignment="1">
      <alignment vertical="center"/>
    </xf>
    <xf numFmtId="0" fontId="2" fillId="0" borderId="15" xfId="0" applyFont="1" applyFill="1" applyBorder="1" applyAlignment="1">
      <alignment horizontal="left" vertical="center"/>
    </xf>
    <xf numFmtId="1" fontId="1" fillId="0" borderId="15" xfId="0" applyNumberFormat="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17" xfId="0" applyFont="1" applyFill="1" applyBorder="1" applyAlignment="1">
      <alignment horizontal="left" vertical="center" wrapText="1"/>
    </xf>
    <xf numFmtId="164" fontId="2" fillId="0" borderId="17" xfId="0" applyNumberFormat="1" applyFont="1" applyFill="1" applyBorder="1" applyAlignment="1">
      <alignment horizontal="center" vertical="center" wrapText="1"/>
    </xf>
    <xf numFmtId="0" fontId="2" fillId="0" borderId="0" xfId="0" applyFont="1" applyFill="1" applyAlignment="1">
      <alignment vertical="center" wrapText="1"/>
    </xf>
    <xf numFmtId="0" fontId="1" fillId="0" borderId="11" xfId="0" applyFont="1" applyFill="1" applyBorder="1" applyAlignment="1">
      <alignment vertical="center"/>
    </xf>
    <xf numFmtId="0" fontId="1" fillId="0" borderId="0" xfId="0" applyFont="1" applyFill="1" applyAlignment="1">
      <alignment vertical="top"/>
    </xf>
    <xf numFmtId="1" fontId="3" fillId="0" borderId="4"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5" xfId="0" applyFont="1" applyBorder="1" applyAlignment="1">
      <alignment horizontal="center" vertical="center" wrapText="1"/>
    </xf>
    <xf numFmtId="0" fontId="4" fillId="0" borderId="0" xfId="0" applyFont="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xf numFmtId="0" fontId="14" fillId="0" borderId="0" xfId="0" applyFont="1" applyBorder="1" applyAlignment="1">
      <alignment vertical="center"/>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8" xfId="0" applyNumberFormat="1" applyFont="1" applyBorder="1" applyAlignment="1">
      <alignment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 fillId="0" borderId="1" xfId="0" applyFont="1" applyBorder="1" applyAlignment="1">
      <alignment vertical="center"/>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0" xfId="0" applyFont="1" applyFill="1" applyBorder="1" applyAlignment="1">
      <alignment horizontal="center" vertical="center"/>
    </xf>
    <xf numFmtId="0" fontId="21" fillId="0" borderId="0" xfId="0" applyFont="1" applyFill="1" applyAlignment="1">
      <alignment vertical="center"/>
    </xf>
    <xf numFmtId="0" fontId="8" fillId="0" borderId="25" xfId="0" applyFont="1" applyFill="1" applyBorder="1" applyAlignment="1">
      <alignment horizontal="center" vertical="center" wrapText="1"/>
    </xf>
    <xf numFmtId="0" fontId="21" fillId="0" borderId="27" xfId="0" applyFont="1" applyBorder="1" applyAlignment="1">
      <alignment vertical="center"/>
    </xf>
    <xf numFmtId="0" fontId="8" fillId="0" borderId="27" xfId="0" applyFont="1" applyBorder="1" applyAlignment="1">
      <alignment horizontal="left"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1" fillId="0" borderId="0" xfId="0" applyFont="1" applyAlignment="1">
      <alignment vertical="center"/>
    </xf>
    <xf numFmtId="0" fontId="8" fillId="0" borderId="27" xfId="0" applyFont="1" applyBorder="1" applyAlignment="1">
      <alignment horizontal="center" vertical="center" wrapText="1"/>
    </xf>
    <xf numFmtId="0" fontId="21" fillId="0" borderId="0" xfId="0" applyFont="1" applyBorder="1" applyAlignment="1">
      <alignment vertical="center"/>
    </xf>
    <xf numFmtId="0" fontId="18" fillId="0" borderId="25" xfId="0" applyFont="1" applyBorder="1" applyAlignment="1">
      <alignment horizontal="center" vertical="center" wrapText="1"/>
    </xf>
    <xf numFmtId="0" fontId="18" fillId="0" borderId="0" xfId="0" applyFont="1" applyBorder="1" applyAlignment="1"/>
    <xf numFmtId="0" fontId="18" fillId="0" borderId="0" xfId="0" applyFont="1" applyBorder="1" applyAlignment="1">
      <alignment wrapText="1"/>
    </xf>
    <xf numFmtId="0" fontId="18" fillId="0" borderId="0" xfId="0" applyFont="1" applyBorder="1" applyAlignment="1">
      <alignment vertical="center"/>
    </xf>
    <xf numFmtId="49" fontId="4" fillId="0" borderId="3"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18" fillId="0" borderId="0" xfId="0" applyFont="1" applyFill="1" applyAlignment="1" applyProtection="1">
      <alignment vertical="top"/>
    </xf>
    <xf numFmtId="0" fontId="12" fillId="0" borderId="0" xfId="0" applyFont="1" applyBorder="1" applyAlignment="1">
      <alignment horizontal="center" vertical="center"/>
    </xf>
    <xf numFmtId="0" fontId="1" fillId="0" borderId="27" xfId="0" applyFont="1" applyBorder="1" applyAlignment="1">
      <alignment vertical="center"/>
    </xf>
    <xf numFmtId="0" fontId="1" fillId="0" borderId="31" xfId="0" applyFont="1" applyBorder="1" applyAlignment="1">
      <alignment vertical="center"/>
    </xf>
    <xf numFmtId="0" fontId="13" fillId="0" borderId="32" xfId="0" applyFont="1" applyBorder="1" applyAlignment="1">
      <alignment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4" fillId="0" borderId="24" xfId="0" applyFont="1" applyBorder="1" applyAlignment="1">
      <alignment vertical="center" wrapText="1"/>
    </xf>
    <xf numFmtId="0" fontId="4" fillId="0" borderId="26" xfId="0" applyFont="1" applyBorder="1" applyAlignment="1">
      <alignment horizontal="left" vertical="center" wrapText="1"/>
    </xf>
    <xf numFmtId="0" fontId="4" fillId="0" borderId="24" xfId="0" applyFont="1" applyBorder="1" applyAlignment="1">
      <alignment vertical="center"/>
    </xf>
    <xf numFmtId="0" fontId="4" fillId="0" borderId="26" xfId="0" applyFont="1" applyBorder="1" applyAlignment="1">
      <alignment vertical="center" wrapText="1"/>
    </xf>
    <xf numFmtId="0" fontId="14" fillId="0" borderId="24" xfId="0" applyFont="1" applyBorder="1" applyAlignment="1">
      <alignment vertical="center" wrapText="1"/>
    </xf>
    <xf numFmtId="0" fontId="4" fillId="0" borderId="26" xfId="0" applyNumberFormat="1" applyFont="1" applyBorder="1" applyAlignment="1">
      <alignment vertical="center" wrapText="1"/>
    </xf>
    <xf numFmtId="0" fontId="1" fillId="0" borderId="26" xfId="0" applyFont="1" applyBorder="1" applyAlignment="1">
      <alignmen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5"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0" fontId="4" fillId="0" borderId="34" xfId="0" applyFont="1" applyBorder="1" applyAlignment="1">
      <alignment horizontal="center" vertical="center" wrapText="1"/>
    </xf>
    <xf numFmtId="0" fontId="4" fillId="0" borderId="17" xfId="0" applyFont="1" applyBorder="1" applyAlignment="1">
      <alignment horizontal="left"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9" xfId="0" applyFont="1" applyBorder="1" applyAlignment="1">
      <alignment horizontal="left" vertical="center" wrapText="1"/>
    </xf>
    <xf numFmtId="0" fontId="2" fillId="0" borderId="0" xfId="0" applyFont="1" applyFill="1" applyAlignment="1">
      <alignment horizontal="center"/>
    </xf>
    <xf numFmtId="0" fontId="2" fillId="0" borderId="0" xfId="0" applyFont="1" applyFill="1" applyBorder="1" applyAlignment="1">
      <alignment vertical="center"/>
    </xf>
    <xf numFmtId="0" fontId="1" fillId="0" borderId="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4" xfId="0" applyFont="1" applyFill="1" applyBorder="1"/>
    <xf numFmtId="0" fontId="2" fillId="0" borderId="2" xfId="0" applyFont="1" applyFill="1" applyBorder="1"/>
    <xf numFmtId="0" fontId="2" fillId="0" borderId="15" xfId="0" applyFont="1" applyFill="1" applyBorder="1"/>
    <xf numFmtId="0" fontId="1" fillId="0" borderId="15" xfId="0" applyFont="1" applyFill="1" applyBorder="1"/>
    <xf numFmtId="0" fontId="1" fillId="0" borderId="11" xfId="0" applyFont="1" applyFill="1" applyBorder="1"/>
    <xf numFmtId="0" fontId="2" fillId="0" borderId="0" xfId="0" applyFont="1" applyFill="1" applyBorder="1" applyAlignment="1">
      <alignment horizontal="right"/>
    </xf>
    <xf numFmtId="0" fontId="1" fillId="0" borderId="4" xfId="0" applyFont="1" applyFill="1" applyBorder="1" applyAlignment="1">
      <alignment horizontal="center" wrapText="1"/>
    </xf>
    <xf numFmtId="0" fontId="1" fillId="0" borderId="17" xfId="0" applyFont="1" applyFill="1" applyBorder="1" applyAlignment="1">
      <alignment horizontal="center" wrapText="1"/>
    </xf>
    <xf numFmtId="0" fontId="2"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7" xfId="0" applyFont="1" applyFill="1" applyBorder="1" applyAlignment="1">
      <alignment horizontal="center" vertical="center"/>
    </xf>
    <xf numFmtId="0" fontId="11" fillId="0" borderId="9" xfId="0" applyFont="1" applyFill="1" applyBorder="1"/>
    <xf numFmtId="0" fontId="11" fillId="0" borderId="11" xfId="0" applyFont="1" applyFill="1" applyBorder="1"/>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left" vertical="center"/>
    </xf>
    <xf numFmtId="0" fontId="2" fillId="0" borderId="12" xfId="0" applyFont="1" applyFill="1" applyBorder="1" applyAlignment="1">
      <alignment horizontal="left"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8" fillId="0" borderId="1"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4" xfId="0" applyFont="1" applyFill="1" applyBorder="1" applyAlignment="1" applyProtection="1">
      <alignment horizontal="left" vertical="center"/>
    </xf>
    <xf numFmtId="0" fontId="18" fillId="0" borderId="4" xfId="0" applyFont="1" applyFill="1" applyBorder="1" applyAlignment="1" applyProtection="1">
      <alignment vertical="center" wrapText="1"/>
    </xf>
    <xf numFmtId="0" fontId="18" fillId="0" borderId="4"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49" fontId="18" fillId="0" borderId="4" xfId="0" applyNumberFormat="1" applyFont="1" applyFill="1" applyBorder="1" applyAlignment="1" applyProtection="1">
      <alignment horizontal="left" vertical="center"/>
    </xf>
    <xf numFmtId="0" fontId="18" fillId="0" borderId="5"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8" fillId="0" borderId="2" xfId="0" applyFont="1" applyFill="1" applyBorder="1" applyAlignment="1" applyProtection="1">
      <alignment vertical="center" wrapText="1"/>
    </xf>
    <xf numFmtId="0" fontId="18" fillId="0" borderId="17" xfId="0" applyFont="1" applyFill="1" applyBorder="1" applyAlignment="1" applyProtection="1">
      <alignment horizontal="left" vertical="center" wrapText="1"/>
    </xf>
    <xf numFmtId="0" fontId="18" fillId="0" borderId="2" xfId="0" applyFont="1" applyFill="1" applyBorder="1" applyAlignment="1" applyProtection="1">
      <alignment vertical="center"/>
    </xf>
    <xf numFmtId="0" fontId="18" fillId="0" borderId="4" xfId="0" applyFont="1" applyFill="1" applyBorder="1" applyAlignment="1" applyProtection="1">
      <alignment horizontal="left" vertical="top" wrapText="1"/>
    </xf>
    <xf numFmtId="0" fontId="8" fillId="0" borderId="4" xfId="0" applyFont="1" applyFill="1" applyBorder="1" applyAlignment="1" applyProtection="1">
      <alignment vertical="center" wrapText="1"/>
    </xf>
    <xf numFmtId="0" fontId="18" fillId="0" borderId="5" xfId="0" applyFont="1" applyFill="1" applyBorder="1" applyAlignment="1" applyProtection="1">
      <alignment horizontal="left" vertical="center"/>
    </xf>
    <xf numFmtId="0" fontId="19" fillId="0" borderId="5" xfId="0" applyFont="1" applyFill="1" applyBorder="1" applyAlignment="1" applyProtection="1">
      <alignment vertical="center"/>
    </xf>
    <xf numFmtId="0" fontId="18" fillId="0" borderId="0" xfId="0" applyFont="1" applyFill="1" applyBorder="1" applyAlignment="1" applyProtection="1">
      <alignment horizontal="left" vertical="center" wrapText="1"/>
    </xf>
    <xf numFmtId="0" fontId="8" fillId="0" borderId="0" xfId="0" applyFont="1" applyFill="1" applyAlignment="1">
      <alignment horizontal="left" vertical="center"/>
    </xf>
    <xf numFmtId="0" fontId="21" fillId="0" borderId="0" xfId="0" applyFont="1" applyFill="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21" fillId="0" borderId="0" xfId="0" applyFont="1" applyFill="1" applyAlignment="1">
      <alignment horizontal="left" vertical="center"/>
    </xf>
    <xf numFmtId="49" fontId="8" fillId="0" borderId="3"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1" fillId="0" borderId="0" xfId="0" applyFont="1" applyFill="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1" fillId="0" borderId="5" xfId="0" applyFont="1" applyFill="1" applyBorder="1" applyAlignment="1">
      <alignment horizontal="left" vertical="center"/>
    </xf>
    <xf numFmtId="0" fontId="8" fillId="0" borderId="2" xfId="0" applyFont="1" applyFill="1" applyBorder="1" applyAlignment="1">
      <alignment vertical="center"/>
    </xf>
    <xf numFmtId="0" fontId="8"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12" xfId="0" applyFont="1" applyFill="1" applyBorder="1" applyAlignment="1">
      <alignment vertical="center" wrapText="1"/>
    </xf>
    <xf numFmtId="0" fontId="8" fillId="0" borderId="2"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11" xfId="0" applyFont="1" applyFill="1" applyBorder="1" applyAlignment="1">
      <alignment vertical="center" wrapText="1"/>
    </xf>
    <xf numFmtId="0" fontId="8" fillId="0" borderId="5" xfId="0" applyFont="1" applyFill="1" applyBorder="1" applyAlignment="1">
      <alignment horizontal="left" vertical="center"/>
    </xf>
    <xf numFmtId="0" fontId="8" fillId="0" borderId="0" xfId="0" applyFont="1" applyFill="1" applyAlignment="1">
      <alignment horizontal="left" vertical="center" wrapText="1"/>
    </xf>
    <xf numFmtId="0" fontId="21" fillId="0" borderId="5" xfId="0" applyFont="1" applyFill="1" applyBorder="1" applyAlignment="1">
      <alignment vertical="center"/>
    </xf>
    <xf numFmtId="0" fontId="8" fillId="0" borderId="24"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49" fontId="8" fillId="0" borderId="26" xfId="0" applyNumberFormat="1"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1" fillId="0" borderId="27" xfId="0" applyFont="1" applyFill="1" applyBorder="1" applyAlignment="1">
      <alignment horizontal="left" vertical="center"/>
    </xf>
    <xf numFmtId="0" fontId="21" fillId="0" borderId="6" xfId="0" applyFont="1" applyFill="1" applyBorder="1" applyAlignment="1">
      <alignment horizontal="left" vertical="center"/>
    </xf>
    <xf numFmtId="0" fontId="8" fillId="0" borderId="24" xfId="0" applyFont="1" applyFill="1" applyBorder="1" applyAlignment="1">
      <alignment vertical="center" wrapText="1"/>
    </xf>
    <xf numFmtId="0" fontId="8" fillId="0" borderId="2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vertical="center"/>
    </xf>
    <xf numFmtId="0" fontId="21" fillId="0" borderId="27" xfId="0" applyFont="1" applyFill="1" applyBorder="1" applyAlignment="1">
      <alignment vertical="center"/>
    </xf>
    <xf numFmtId="0" fontId="8" fillId="0" borderId="25" xfId="0" applyFont="1" applyFill="1" applyBorder="1" applyAlignment="1">
      <alignment horizontal="left" vertical="center"/>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5" xfId="0" applyFont="1" applyFill="1" applyBorder="1" applyAlignment="1">
      <alignment vertical="center"/>
    </xf>
    <xf numFmtId="0" fontId="8" fillId="0" borderId="26" xfId="0" applyFont="1" applyFill="1" applyBorder="1" applyAlignment="1">
      <alignment vertical="center"/>
    </xf>
    <xf numFmtId="49" fontId="8" fillId="0" borderId="25" xfId="0" applyNumberFormat="1" applyFont="1" applyFill="1" applyBorder="1" applyAlignment="1">
      <alignment horizontal="left" vertical="center"/>
    </xf>
    <xf numFmtId="0" fontId="1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8"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0" borderId="9" xfId="0" applyFont="1" applyFill="1" applyBorder="1" applyAlignment="1">
      <alignment horizontal="left" vertical="center"/>
    </xf>
    <xf numFmtId="0" fontId="8" fillId="0" borderId="1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3" fillId="0" borderId="5" xfId="0" applyFont="1" applyFill="1" applyBorder="1" applyAlignment="1">
      <alignment horizontal="left" vertical="center"/>
    </xf>
    <xf numFmtId="0" fontId="21" fillId="0" borderId="1" xfId="0" applyFont="1" applyFill="1" applyBorder="1" applyAlignment="1">
      <alignment vertical="center"/>
    </xf>
    <xf numFmtId="0" fontId="8" fillId="0" borderId="0" xfId="0" applyFont="1" applyFill="1" applyAlignment="1">
      <alignment vertical="center" wrapText="1"/>
    </xf>
    <xf numFmtId="0" fontId="8" fillId="0" borderId="9" xfId="0" applyFont="1" applyFill="1" applyBorder="1" applyAlignment="1">
      <alignment horizontal="left" vertical="center" wrapText="1"/>
    </xf>
    <xf numFmtId="0" fontId="8" fillId="0" borderId="16" xfId="0" applyFont="1" applyFill="1" applyBorder="1" applyAlignment="1">
      <alignment vertical="center"/>
    </xf>
    <xf numFmtId="0" fontId="8" fillId="0" borderId="17" xfId="0" applyFont="1" applyFill="1" applyBorder="1" applyAlignment="1">
      <alignment vertical="center"/>
    </xf>
    <xf numFmtId="0" fontId="23" fillId="0" borderId="0" xfId="0" applyFont="1" applyFill="1" applyAlignment="1">
      <alignment horizontal="left" vertical="center"/>
    </xf>
    <xf numFmtId="0" fontId="25" fillId="0" borderId="0" xfId="0" applyFont="1" applyFill="1" applyAlignment="1">
      <alignment horizontal="center"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5" fillId="0" borderId="0" xfId="0" applyFont="1" applyFill="1" applyAlignment="1">
      <alignment horizontal="left" vertical="center"/>
    </xf>
    <xf numFmtId="0" fontId="25" fillId="0" borderId="0" xfId="0" applyFont="1" applyFill="1" applyAlignment="1">
      <alignment vertical="center"/>
    </xf>
    <xf numFmtId="0" fontId="23" fillId="0" borderId="3" xfId="0" applyNumberFormat="1" applyFont="1" applyFill="1" applyBorder="1" applyAlignment="1">
      <alignment horizontal="left" vertical="center"/>
    </xf>
    <xf numFmtId="49" fontId="23" fillId="0" borderId="3" xfId="0" applyNumberFormat="1" applyFont="1" applyFill="1" applyBorder="1" applyAlignment="1">
      <alignment horizontal="left" vertical="center"/>
    </xf>
    <xf numFmtId="49" fontId="23" fillId="0" borderId="4" xfId="0" applyNumberFormat="1" applyFont="1" applyFill="1" applyBorder="1" applyAlignment="1">
      <alignment horizontal="left" vertical="center"/>
    </xf>
    <xf numFmtId="0" fontId="23" fillId="0" borderId="5"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5" xfId="0" applyFont="1" applyFill="1" applyBorder="1" applyAlignment="1">
      <alignment horizontal="left" vertical="center"/>
    </xf>
    <xf numFmtId="0" fontId="23" fillId="0" borderId="5" xfId="0" applyFont="1" applyFill="1" applyBorder="1" applyAlignment="1">
      <alignment vertical="center"/>
    </xf>
    <xf numFmtId="0" fontId="23" fillId="0" borderId="2" xfId="0" applyFont="1" applyFill="1" applyBorder="1" applyAlignment="1">
      <alignment vertical="center"/>
    </xf>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6" xfId="0" applyFont="1" applyFill="1" applyBorder="1" applyAlignment="1">
      <alignment horizontal="left" vertical="center"/>
    </xf>
    <xf numFmtId="0" fontId="23" fillId="0" borderId="17"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5" fillId="0" borderId="5" xfId="0" applyFont="1" applyFill="1" applyBorder="1" applyAlignment="1">
      <alignment vertical="center"/>
    </xf>
    <xf numFmtId="0" fontId="23" fillId="0" borderId="0" xfId="0" applyFont="1" applyFill="1" applyAlignment="1">
      <alignment horizontal="left" vertical="center" wrapText="1"/>
    </xf>
    <xf numFmtId="49" fontId="8" fillId="0" borderId="26"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0" fontId="8" fillId="0" borderId="30" xfId="0" applyFont="1" applyFill="1" applyBorder="1" applyAlignment="1">
      <alignment vertical="center" wrapText="1"/>
    </xf>
    <xf numFmtId="0" fontId="8" fillId="0" borderId="30" xfId="0" applyFont="1" applyFill="1" applyBorder="1" applyAlignment="1">
      <alignment horizontal="left" vertical="center"/>
    </xf>
    <xf numFmtId="0" fontId="8" fillId="0" borderId="27" xfId="0" applyFont="1" applyFill="1" applyBorder="1" applyAlignment="1">
      <alignmen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18" fillId="0" borderId="0" xfId="0" applyFont="1" applyFill="1" applyBorder="1" applyAlignment="1" applyProtection="1">
      <alignment horizontal="left" vertical="top" wrapText="1"/>
    </xf>
    <xf numFmtId="0" fontId="18" fillId="0" borderId="2" xfId="0" applyFont="1" applyFill="1" applyBorder="1" applyAlignment="1" applyProtection="1">
      <alignment vertical="top" wrapText="1"/>
    </xf>
    <xf numFmtId="0" fontId="18" fillId="0" borderId="0" xfId="0" applyFont="1" applyFill="1" applyBorder="1" applyAlignment="1" applyProtection="1">
      <alignment horizontal="left" vertical="top"/>
    </xf>
    <xf numFmtId="0" fontId="27" fillId="0" borderId="0" xfId="0" applyFont="1" applyFill="1" applyAlignment="1">
      <alignment horizontal="left" vertical="center"/>
    </xf>
    <xf numFmtId="0" fontId="27" fillId="0" borderId="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3" xfId="0" applyFont="1" applyFill="1" applyBorder="1" applyAlignment="1">
      <alignment vertical="center" wrapText="1"/>
    </xf>
    <xf numFmtId="0" fontId="27" fillId="0" borderId="4" xfId="0" applyFont="1" applyFill="1" applyBorder="1" applyAlignment="1">
      <alignment vertical="center" wrapText="1"/>
    </xf>
    <xf numFmtId="0" fontId="27" fillId="0" borderId="3" xfId="0" applyFont="1" applyFill="1" applyBorder="1" applyAlignment="1">
      <alignment vertical="center"/>
    </xf>
    <xf numFmtId="0" fontId="27" fillId="0" borderId="4" xfId="0" applyFont="1" applyFill="1" applyBorder="1" applyAlignment="1">
      <alignment vertical="center"/>
    </xf>
    <xf numFmtId="0" fontId="19" fillId="0" borderId="0" xfId="0" applyFont="1" applyFill="1" applyAlignment="1">
      <alignment horizontal="left" vertical="center"/>
    </xf>
    <xf numFmtId="49" fontId="27" fillId="0" borderId="3" xfId="0" applyNumberFormat="1" applyFont="1" applyFill="1" applyBorder="1" applyAlignment="1">
      <alignment horizontal="left" vertical="center"/>
    </xf>
    <xf numFmtId="49" fontId="27" fillId="0" borderId="4" xfId="0" applyNumberFormat="1" applyFont="1" applyFill="1" applyBorder="1" applyAlignment="1">
      <alignment horizontal="left" vertical="center"/>
    </xf>
    <xf numFmtId="0" fontId="18" fillId="0" borderId="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9" fillId="0" borderId="0" xfId="0" applyFont="1" applyFill="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9" fillId="0" borderId="5" xfId="0" applyFont="1" applyFill="1" applyBorder="1" applyAlignment="1">
      <alignment horizontal="left" vertical="center"/>
    </xf>
    <xf numFmtId="0" fontId="18" fillId="0" borderId="7" xfId="0" applyFont="1" applyFill="1" applyBorder="1" applyAlignment="1">
      <alignment vertical="center" wrapText="1"/>
    </xf>
    <xf numFmtId="0" fontId="18" fillId="0" borderId="10" xfId="0" applyFont="1" applyFill="1" applyBorder="1" applyAlignment="1">
      <alignmen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4" xfId="0" applyFont="1" applyFill="1" applyBorder="1" applyAlignment="1">
      <alignment horizontal="left" vertical="center"/>
    </xf>
    <xf numFmtId="0" fontId="30" fillId="0" borderId="5"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 xfId="0" applyFont="1" applyFill="1" applyBorder="1" applyAlignment="1">
      <alignment horizontal="lef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30" fillId="0" borderId="9"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8" fillId="0" borderId="22"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0" xfId="0" applyFont="1" applyFill="1" applyBorder="1" applyAlignment="1">
      <alignment horizontal="left" vertical="center"/>
    </xf>
    <xf numFmtId="0" fontId="19" fillId="0" borderId="5" xfId="0" applyFont="1" applyFill="1" applyBorder="1" applyAlignment="1">
      <alignment vertical="center"/>
    </xf>
    <xf numFmtId="0" fontId="18" fillId="0" borderId="5" xfId="0" applyFont="1" applyFill="1" applyBorder="1" applyAlignment="1">
      <alignment horizontal="left" vertical="center"/>
    </xf>
    <xf numFmtId="0" fontId="27" fillId="0" borderId="5"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4" xfId="0" applyFont="1" applyFill="1" applyBorder="1" applyAlignment="1">
      <alignment horizontal="left" vertical="center"/>
    </xf>
    <xf numFmtId="0" fontId="18" fillId="0" borderId="4" xfId="0" applyFont="1" applyFill="1" applyBorder="1" applyAlignment="1">
      <alignment vertical="center"/>
    </xf>
    <xf numFmtId="0" fontId="18" fillId="0" borderId="4" xfId="0" applyFont="1" applyFill="1" applyBorder="1" applyAlignment="1">
      <alignment vertical="center" wrapText="1"/>
    </xf>
    <xf numFmtId="0" fontId="19" fillId="0" borderId="0" xfId="0" applyFont="1" applyFill="1" applyBorder="1" applyAlignment="1">
      <alignment horizontal="left" vertical="center"/>
    </xf>
    <xf numFmtId="0" fontId="19" fillId="0" borderId="5" xfId="0" applyFont="1" applyFill="1" applyBorder="1" applyAlignment="1">
      <alignment horizontal="left" vertical="center" wrapText="1"/>
    </xf>
    <xf numFmtId="0" fontId="19" fillId="0" borderId="0" xfId="0" applyFont="1" applyFill="1" applyBorder="1" applyAlignment="1">
      <alignment vertical="center"/>
    </xf>
    <xf numFmtId="0" fontId="19" fillId="0" borderId="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8" fillId="0" borderId="5" xfId="0" applyFont="1" applyFill="1" applyBorder="1" applyAlignment="1">
      <alignment vertical="center"/>
    </xf>
    <xf numFmtId="0" fontId="19" fillId="0" borderId="6" xfId="0" applyFont="1" applyFill="1" applyBorder="1" applyAlignment="1">
      <alignment horizontal="left" vertical="center"/>
    </xf>
    <xf numFmtId="0" fontId="18" fillId="0" borderId="6" xfId="0" applyFont="1" applyFill="1" applyBorder="1" applyAlignment="1">
      <alignment vertical="center" wrapText="1"/>
    </xf>
    <xf numFmtId="0" fontId="18" fillId="0" borderId="0" xfId="0" applyFont="1" applyFill="1" applyBorder="1" applyAlignment="1">
      <alignment vertical="center" wrapText="1"/>
    </xf>
    <xf numFmtId="0" fontId="18" fillId="0" borderId="15" xfId="0" applyFont="1" applyFill="1" applyBorder="1" applyAlignment="1">
      <alignment vertical="center"/>
    </xf>
    <xf numFmtId="0" fontId="18" fillId="0" borderId="11" xfId="0" applyFont="1" applyFill="1" applyBorder="1" applyAlignment="1">
      <alignment vertical="center"/>
    </xf>
    <xf numFmtId="0" fontId="18" fillId="0" borderId="1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left" vertical="center"/>
    </xf>
    <xf numFmtId="0" fontId="18" fillId="0" borderId="7" xfId="0" applyFont="1" applyFill="1" applyBorder="1" applyAlignment="1">
      <alignment horizontal="left" vertical="center"/>
    </xf>
    <xf numFmtId="0" fontId="18" fillId="0" borderId="9" xfId="0" applyFont="1" applyFill="1" applyBorder="1" applyAlignment="1">
      <alignment horizontal="left" vertical="center"/>
    </xf>
    <xf numFmtId="0" fontId="35" fillId="0" borderId="5" xfId="0" applyFont="1" applyFill="1" applyBorder="1" applyAlignment="1">
      <alignment horizontal="left" vertical="center" wrapText="1"/>
    </xf>
    <xf numFmtId="0" fontId="18" fillId="0" borderId="11" xfId="0" applyFont="1" applyFill="1" applyBorder="1" applyAlignment="1">
      <alignment horizontal="left" vertical="center"/>
    </xf>
    <xf numFmtId="0" fontId="8" fillId="0" borderId="16" xfId="0" applyFont="1" applyFill="1" applyBorder="1" applyAlignment="1">
      <alignment horizontal="left"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11" xfId="0" applyFont="1" applyFill="1" applyBorder="1" applyAlignment="1">
      <alignment horizontal="left" vertical="center"/>
    </xf>
    <xf numFmtId="0" fontId="8" fillId="2"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21" fillId="0" borderId="0" xfId="0" applyFont="1" applyFill="1"/>
    <xf numFmtId="0" fontId="8" fillId="0" borderId="0" xfId="0" applyFont="1" applyFill="1"/>
    <xf numFmtId="0" fontId="8" fillId="0" borderId="28" xfId="0" applyFont="1" applyFill="1" applyBorder="1" applyAlignment="1">
      <alignment vertical="center"/>
    </xf>
    <xf numFmtId="0" fontId="8" fillId="0" borderId="29" xfId="0" applyFont="1" applyFill="1" applyBorder="1" applyAlignment="1">
      <alignment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8" fillId="0" borderId="0" xfId="0" applyFont="1" applyAlignment="1">
      <alignment horizontal="left" vertical="center" wrapText="1"/>
    </xf>
    <xf numFmtId="0" fontId="21" fillId="0" borderId="27" xfId="0" applyFont="1" applyBorder="1" applyAlignment="1">
      <alignment vertical="center"/>
    </xf>
    <xf numFmtId="0" fontId="8" fillId="0" borderId="27" xfId="0" applyFont="1" applyBorder="1" applyAlignment="1">
      <alignment horizontal="left" vertical="center" wrapText="1"/>
    </xf>
    <xf numFmtId="0" fontId="8" fillId="0" borderId="27" xfId="0" applyFont="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4" xfId="0" applyFont="1" applyBorder="1" applyAlignment="1">
      <alignment horizontal="left" vertical="center"/>
    </xf>
    <xf numFmtId="0" fontId="8" fillId="0" borderId="26" xfId="0" applyFont="1" applyBorder="1" applyAlignment="1">
      <alignment horizontal="left" vertical="center" wrapText="1"/>
    </xf>
    <xf numFmtId="0" fontId="8" fillId="0" borderId="25"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21" fillId="2" borderId="27" xfId="0" applyFont="1" applyFill="1" applyBorder="1" applyAlignment="1">
      <alignment horizontal="left" vertical="center"/>
    </xf>
    <xf numFmtId="0" fontId="8" fillId="0" borderId="7"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21" fillId="0" borderId="2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1" fillId="0" borderId="0" xfId="0" applyFont="1" applyAlignment="1">
      <alignment vertical="center"/>
    </xf>
    <xf numFmtId="49" fontId="8" fillId="0" borderId="25" xfId="0" applyNumberFormat="1" applyFont="1" applyBorder="1" applyAlignment="1">
      <alignment horizontal="left" vertical="center"/>
    </xf>
    <xf numFmtId="49" fontId="8" fillId="0" borderId="26" xfId="0" applyNumberFormat="1" applyFont="1" applyBorder="1" applyAlignment="1">
      <alignment horizontal="left" vertical="center"/>
    </xf>
    <xf numFmtId="0" fontId="21" fillId="0" borderId="0" xfId="0" applyFont="1" applyAlignment="1">
      <alignment horizontal="left" vertical="center"/>
    </xf>
    <xf numFmtId="0" fontId="8" fillId="2" borderId="0" xfId="0" applyFont="1" applyFill="1" applyAlignment="1">
      <alignment horizontal="left" vertical="center"/>
    </xf>
    <xf numFmtId="0" fontId="21" fillId="0" borderId="0" xfId="0" applyFont="1" applyAlignment="1">
      <alignment horizontal="center" vertical="center"/>
    </xf>
    <xf numFmtId="0" fontId="8" fillId="0" borderId="26" xfId="0" applyFont="1" applyBorder="1" applyAlignment="1">
      <alignment vertical="center" wrapText="1"/>
    </xf>
    <xf numFmtId="0" fontId="8" fillId="0" borderId="0" xfId="0" applyFont="1" applyFill="1" applyBorder="1" applyAlignment="1">
      <alignment horizontal="left" vertical="center" wrapText="1"/>
    </xf>
    <xf numFmtId="0" fontId="18" fillId="0" borderId="29" xfId="0" applyFont="1" applyBorder="1" applyAlignment="1">
      <alignment horizontal="left" wrapText="1"/>
    </xf>
    <xf numFmtId="0" fontId="18" fillId="0" borderId="6" xfId="0" applyFont="1" applyBorder="1" applyAlignment="1">
      <alignment horizontal="left" wrapText="1"/>
    </xf>
    <xf numFmtId="0" fontId="18" fillId="0" borderId="26" xfId="0" applyFont="1" applyBorder="1" applyAlignment="1">
      <alignment horizontal="left" wrapText="1"/>
    </xf>
    <xf numFmtId="0" fontId="18" fillId="0" borderId="27" xfId="0" applyFont="1" applyBorder="1" applyAlignment="1">
      <alignment horizontal="left" wrapText="1"/>
    </xf>
    <xf numFmtId="0" fontId="18" fillId="0" borderId="35" xfId="0" applyFont="1" applyBorder="1" applyAlignment="1">
      <alignment horizontal="left" wrapText="1"/>
    </xf>
    <xf numFmtId="0" fontId="18" fillId="0" borderId="1" xfId="0" applyFont="1" applyBorder="1" applyAlignment="1">
      <alignment horizontal="left" wrapText="1"/>
    </xf>
    <xf numFmtId="0" fontId="8" fillId="0" borderId="34" xfId="0" applyFont="1" applyBorder="1" applyAlignment="1">
      <alignment horizontal="left" vertical="center"/>
    </xf>
    <xf numFmtId="0" fontId="18" fillId="0" borderId="9" xfId="0" applyFont="1" applyBorder="1" applyAlignment="1">
      <alignment horizontal="left" wrapText="1"/>
    </xf>
    <xf numFmtId="0" fontId="18" fillId="0" borderId="0" xfId="0" applyFont="1" applyBorder="1" applyAlignment="1">
      <alignment horizontal="left"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4" xfId="0" applyFont="1" applyBorder="1" applyAlignment="1">
      <alignment horizontal="left" vertical="center" wrapText="1"/>
    </xf>
    <xf numFmtId="0" fontId="18" fillId="0" borderId="29" xfId="0" applyFont="1" applyBorder="1" applyAlignment="1">
      <alignment horizontal="left" vertical="center"/>
    </xf>
    <xf numFmtId="0" fontId="18" fillId="0" borderId="6" xfId="0" applyFont="1" applyBorder="1" applyAlignment="1">
      <alignment horizontal="left" vertical="center"/>
    </xf>
    <xf numFmtId="0" fontId="18" fillId="0" borderId="35"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29" xfId="0" applyFont="1" applyBorder="1" applyAlignment="1">
      <alignment horizontal="left"/>
    </xf>
    <xf numFmtId="0" fontId="18" fillId="0" borderId="6" xfId="0" applyFont="1" applyBorder="1" applyAlignment="1">
      <alignment horizontal="left"/>
    </xf>
    <xf numFmtId="0" fontId="18" fillId="0" borderId="29" xfId="0" applyFont="1" applyBorder="1" applyAlignment="1">
      <alignment horizontal="left" vertical="center" wrapText="1"/>
    </xf>
    <xf numFmtId="0" fontId="18" fillId="0" borderId="6" xfId="0" applyFont="1" applyBorder="1" applyAlignment="1">
      <alignment horizontal="left" vertical="center" wrapText="1"/>
    </xf>
    <xf numFmtId="0" fontId="18" fillId="0" borderId="26" xfId="0" applyFont="1" applyBorder="1" applyAlignment="1">
      <alignment vertical="center" wrapText="1"/>
    </xf>
    <xf numFmtId="0" fontId="18" fillId="0" borderId="27" xfId="0" applyFont="1" applyBorder="1" applyAlignment="1">
      <alignment vertical="center" wrapText="1"/>
    </xf>
    <xf numFmtId="0" fontId="8" fillId="0" borderId="27" xfId="0" applyFont="1" applyBorder="1" applyAlignment="1">
      <alignment vertical="center" wrapText="1"/>
    </xf>
    <xf numFmtId="0" fontId="8" fillId="0" borderId="24" xfId="0" applyFont="1" applyBorder="1" applyAlignment="1">
      <alignment horizontal="left" vertical="center" wrapText="1"/>
    </xf>
    <xf numFmtId="0" fontId="25" fillId="0" borderId="27" xfId="0" applyFont="1" applyFill="1" applyBorder="1" applyAlignment="1">
      <alignment vertical="center"/>
    </xf>
    <xf numFmtId="0" fontId="23" fillId="0" borderId="27" xfId="0" applyFont="1" applyFill="1" applyBorder="1" applyAlignment="1">
      <alignment horizontal="left" vertical="center"/>
    </xf>
    <xf numFmtId="0" fontId="23" fillId="0" borderId="27" xfId="0" applyFont="1" applyFill="1" applyBorder="1" applyAlignment="1">
      <alignment vertical="center"/>
    </xf>
    <xf numFmtId="0" fontId="23" fillId="0" borderId="24" xfId="0" applyFont="1" applyFill="1" applyBorder="1" applyAlignment="1">
      <alignment vertical="center"/>
    </xf>
    <xf numFmtId="0" fontId="23" fillId="0" borderId="26" xfId="0" applyFont="1" applyFill="1" applyBorder="1" applyAlignment="1">
      <alignment vertical="center"/>
    </xf>
    <xf numFmtId="0" fontId="23" fillId="0" borderId="27" xfId="0" applyFont="1" applyFill="1" applyBorder="1" applyAlignment="1">
      <alignment vertical="center" wrapText="1"/>
    </xf>
    <xf numFmtId="0" fontId="23" fillId="0" borderId="24" xfId="0" applyFont="1" applyFill="1" applyBorder="1" applyAlignment="1">
      <alignment vertical="center" wrapText="1"/>
    </xf>
    <xf numFmtId="0" fontId="23" fillId="0" borderId="7"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7" xfId="0" applyFont="1" applyFill="1" applyBorder="1" applyAlignment="1">
      <alignment vertical="center" wrapText="1"/>
    </xf>
    <xf numFmtId="0" fontId="23" fillId="0" borderId="10" xfId="0" applyFont="1" applyFill="1" applyBorder="1" applyAlignment="1">
      <alignment vertical="center" wrapText="1"/>
    </xf>
    <xf numFmtId="0" fontId="23" fillId="0" borderId="24" xfId="0" applyFont="1" applyFill="1" applyBorder="1" applyAlignment="1">
      <alignment horizontal="left" vertical="center" wrapText="1"/>
    </xf>
    <xf numFmtId="0" fontId="25" fillId="0" borderId="27" xfId="0" applyFont="1" applyFill="1" applyBorder="1" applyAlignment="1">
      <alignment horizontal="left" vertical="center"/>
    </xf>
    <xf numFmtId="0" fontId="23" fillId="0" borderId="27" xfId="0" applyFont="1" applyFill="1" applyBorder="1" applyAlignment="1">
      <alignment horizontal="center" vertical="center" wrapText="1"/>
    </xf>
    <xf numFmtId="0" fontId="23" fillId="0" borderId="24" xfId="0" applyFont="1" applyFill="1" applyBorder="1" applyAlignment="1">
      <alignment horizontal="left" vertical="center"/>
    </xf>
    <xf numFmtId="0" fontId="23" fillId="0" borderId="26"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 xfId="0" applyFont="1" applyFill="1" applyBorder="1" applyAlignment="1">
      <alignment vertical="center"/>
    </xf>
    <xf numFmtId="0" fontId="23" fillId="0" borderId="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6" xfId="0" applyFont="1" applyFill="1" applyBorder="1" applyAlignment="1">
      <alignment horizontal="center" vertical="center" wrapText="1"/>
    </xf>
    <xf numFmtId="49" fontId="23" fillId="0" borderId="26" xfId="0" applyNumberFormat="1" applyFont="1" applyFill="1" applyBorder="1" applyAlignment="1">
      <alignment horizontal="left" vertical="center"/>
    </xf>
    <xf numFmtId="49" fontId="23" fillId="0" borderId="27" xfId="0" applyNumberFormat="1" applyFont="1" applyFill="1" applyBorder="1" applyAlignment="1">
      <alignment horizontal="left" vertical="center"/>
    </xf>
    <xf numFmtId="0" fontId="23" fillId="0" borderId="26" xfId="0" applyFont="1" applyFill="1" applyBorder="1" applyAlignment="1">
      <alignmen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center" vertical="center" wrapText="1"/>
    </xf>
    <xf numFmtId="0" fontId="18" fillId="0" borderId="27" xfId="0" applyFont="1" applyFill="1" applyBorder="1" applyAlignment="1">
      <alignment horizontal="left" vertical="center"/>
    </xf>
    <xf numFmtId="0" fontId="23" fillId="0" borderId="15" xfId="0" applyFont="1" applyFill="1" applyBorder="1" applyAlignment="1">
      <alignment vertical="center"/>
    </xf>
    <xf numFmtId="0" fontId="23" fillId="0" borderId="11" xfId="0" applyFont="1" applyFill="1" applyBorder="1" applyAlignment="1">
      <alignment vertical="center"/>
    </xf>
    <xf numFmtId="0" fontId="18" fillId="0" borderId="24" xfId="0" applyFont="1" applyFill="1" applyBorder="1" applyAlignment="1">
      <alignment horizontal="left" vertical="center"/>
    </xf>
    <xf numFmtId="0" fontId="19" fillId="0" borderId="27" xfId="0" applyFont="1" applyFill="1" applyBorder="1" applyAlignment="1">
      <alignment vertical="center"/>
    </xf>
    <xf numFmtId="0" fontId="18" fillId="0" borderId="24" xfId="0" applyFont="1" applyFill="1" applyBorder="1" applyAlignment="1">
      <alignment vertical="center" wrapText="1"/>
    </xf>
    <xf numFmtId="0" fontId="18" fillId="0" borderId="25" xfId="0" applyFont="1" applyFill="1" applyBorder="1" applyAlignment="1">
      <alignment vertical="center" wrapText="1"/>
    </xf>
    <xf numFmtId="0" fontId="18" fillId="0" borderId="24" xfId="0" applyFont="1" applyFill="1" applyBorder="1" applyAlignment="1">
      <alignment vertical="center"/>
    </xf>
    <xf numFmtId="0" fontId="18" fillId="0" borderId="25" xfId="0" applyFont="1" applyFill="1" applyBorder="1" applyAlignment="1">
      <alignment vertical="center"/>
    </xf>
    <xf numFmtId="0" fontId="23" fillId="0" borderId="25" xfId="0" applyFont="1" applyFill="1" applyBorder="1" applyAlignment="1">
      <alignment vertical="center"/>
    </xf>
    <xf numFmtId="0" fontId="19" fillId="0" borderId="27" xfId="0" applyFont="1" applyFill="1" applyBorder="1" applyAlignment="1">
      <alignment horizontal="left" vertical="center"/>
    </xf>
    <xf numFmtId="0" fontId="18" fillId="0" borderId="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vertical="center" wrapText="1"/>
    </xf>
    <xf numFmtId="0" fontId="18" fillId="0" borderId="27" xfId="0" applyFont="1" applyFill="1" applyBorder="1" applyAlignment="1">
      <alignment vertical="center" wrapText="1"/>
    </xf>
    <xf numFmtId="0" fontId="18" fillId="0" borderId="25" xfId="0" applyFont="1" applyFill="1" applyBorder="1" applyAlignment="1">
      <alignment horizontal="left" vertical="center"/>
    </xf>
    <xf numFmtId="0" fontId="23" fillId="0" borderId="25" xfId="0" applyFont="1" applyFill="1" applyBorder="1" applyAlignment="1">
      <alignment horizontal="left" vertical="center"/>
    </xf>
    <xf numFmtId="49" fontId="23" fillId="0" borderId="25" xfId="0" applyNumberFormat="1" applyFont="1" applyFill="1" applyBorder="1" applyAlignment="1">
      <alignment horizontal="left" vertical="center"/>
    </xf>
    <xf numFmtId="0" fontId="23" fillId="0" borderId="25" xfId="0" applyFont="1" applyFill="1" applyBorder="1" applyAlignment="1">
      <alignment vertical="center" wrapText="1"/>
    </xf>
    <xf numFmtId="0" fontId="8" fillId="0" borderId="15" xfId="0" applyFont="1" applyFill="1" applyBorder="1" applyAlignment="1">
      <alignment vertical="center"/>
    </xf>
    <xf numFmtId="0" fontId="18" fillId="0" borderId="6" xfId="0" applyFont="1" applyFill="1" applyBorder="1" applyAlignment="1">
      <alignment horizontal="left" vertical="center"/>
    </xf>
    <xf numFmtId="0" fontId="18"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12" xfId="0" applyFont="1" applyFill="1" applyBorder="1" applyAlignment="1">
      <alignment vertical="center" wrapText="1"/>
    </xf>
    <xf numFmtId="49" fontId="8" fillId="0" borderId="24" xfId="0" applyNumberFormat="1" applyFont="1" applyFill="1" applyBorder="1" applyAlignment="1">
      <alignment horizontal="left" vertical="center" wrapText="1"/>
    </xf>
    <xf numFmtId="49" fontId="18" fillId="0" borderId="25" xfId="0" applyNumberFormat="1" applyFont="1" applyFill="1" applyBorder="1" applyAlignment="1">
      <alignment horizontal="left" vertical="center" wrapText="1"/>
    </xf>
    <xf numFmtId="0" fontId="18" fillId="0" borderId="24"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40" fillId="0" borderId="0" xfId="0" applyFont="1" applyBorder="1" applyAlignment="1">
      <alignment vertical="center" wrapText="1"/>
    </xf>
    <xf numFmtId="0" fontId="40" fillId="0" borderId="26" xfId="0" applyFont="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xf>
    <xf numFmtId="0" fontId="21" fillId="0" borderId="1" xfId="0" applyFont="1" applyFill="1" applyBorder="1" applyAlignment="1">
      <alignment horizontal="left" vertical="center"/>
    </xf>
    <xf numFmtId="0" fontId="18" fillId="0" borderId="27" xfId="0" applyFont="1" applyFill="1" applyBorder="1" applyAlignment="1">
      <alignment horizontal="left" vertical="top" wrapText="1"/>
    </xf>
    <xf numFmtId="0" fontId="8" fillId="0" borderId="26" xfId="0" quotePrefix="1" applyFont="1" applyFill="1" applyBorder="1" applyAlignment="1">
      <alignment horizontal="left" vertical="center" wrapText="1"/>
    </xf>
    <xf numFmtId="0" fontId="8" fillId="0" borderId="27" xfId="0" quotePrefix="1" applyFont="1" applyFill="1" applyBorder="1" applyAlignment="1">
      <alignment horizontal="left" vertical="center" wrapText="1"/>
    </xf>
    <xf numFmtId="0" fontId="8" fillId="0" borderId="15" xfId="0" quotePrefix="1" applyFont="1" applyFill="1" applyBorder="1" applyAlignment="1">
      <alignment horizontal="left" vertical="center" wrapText="1"/>
    </xf>
    <xf numFmtId="0" fontId="8" fillId="0" borderId="25" xfId="0" quotePrefix="1" applyFont="1" applyFill="1" applyBorder="1" applyAlignment="1">
      <alignment vertical="center"/>
    </xf>
    <xf numFmtId="0" fontId="8" fillId="0" borderId="26" xfId="0" applyFont="1" applyBorder="1" applyAlignment="1">
      <alignment horizontal="left" wrapText="1"/>
    </xf>
    <xf numFmtId="0" fontId="8" fillId="0" borderId="27" xfId="0" applyFont="1" applyBorder="1" applyAlignment="1">
      <alignment horizontal="left" wrapText="1"/>
    </xf>
    <xf numFmtId="0" fontId="23" fillId="0" borderId="26" xfId="0" applyFont="1" applyBorder="1" applyAlignment="1">
      <alignment horizontal="left" wrapText="1"/>
    </xf>
    <xf numFmtId="0" fontId="23" fillId="0" borderId="27" xfId="0" applyFont="1" applyBorder="1" applyAlignment="1">
      <alignment horizontal="left" wrapText="1"/>
    </xf>
    <xf numFmtId="0" fontId="23" fillId="0" borderId="26" xfId="0" applyFont="1" applyBorder="1" applyAlignment="1">
      <alignment horizontal="left"/>
    </xf>
    <xf numFmtId="0" fontId="23" fillId="0" borderId="27" xfId="0" applyFont="1" applyBorder="1" applyAlignment="1">
      <alignment horizontal="left"/>
    </xf>
    <xf numFmtId="0" fontId="48"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2" fillId="0" borderId="1" xfId="0" applyFont="1" applyFill="1" applyBorder="1" applyAlignment="1">
      <alignment horizontal="left" vertical="center"/>
    </xf>
    <xf numFmtId="0" fontId="42" fillId="0" borderId="24" xfId="0" applyFont="1" applyFill="1" applyBorder="1" applyAlignment="1">
      <alignment horizontal="left" vertical="center"/>
    </xf>
    <xf numFmtId="0" fontId="45" fillId="0" borderId="26" xfId="0" applyFont="1" applyFill="1" applyBorder="1" applyAlignment="1">
      <alignment horizontal="left" vertical="center"/>
    </xf>
    <xf numFmtId="0" fontId="42" fillId="0" borderId="26" xfId="0" applyFont="1" applyFill="1" applyBorder="1" applyAlignment="1">
      <alignment vertical="center" wrapText="1"/>
    </xf>
    <xf numFmtId="0" fontId="42" fillId="0" borderId="26" xfId="0" applyFont="1" applyFill="1" applyBorder="1" applyAlignment="1">
      <alignment vertical="center"/>
    </xf>
    <xf numFmtId="0" fontId="43" fillId="0" borderId="0" xfId="0" applyFont="1" applyFill="1" applyBorder="1" applyAlignment="1">
      <alignment horizontal="left" vertical="center"/>
    </xf>
    <xf numFmtId="0" fontId="42" fillId="0" borderId="26" xfId="0" applyFont="1" applyFill="1" applyBorder="1" applyAlignment="1">
      <alignment horizontal="left" vertical="center"/>
    </xf>
    <xf numFmtId="49" fontId="42" fillId="0" borderId="26" xfId="0" applyNumberFormat="1" applyFont="1" applyFill="1" applyBorder="1" applyAlignment="1">
      <alignment horizontal="left" vertical="center"/>
    </xf>
    <xf numFmtId="0" fontId="42" fillId="0" borderId="27"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3" fillId="0" borderId="0" xfId="0" applyFont="1" applyFill="1" applyBorder="1" applyAlignment="1">
      <alignment vertical="center"/>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5" xfId="0" applyFont="1" applyFill="1" applyBorder="1" applyAlignment="1">
      <alignment horizontal="left" vertical="center" wrapText="1"/>
    </xf>
    <xf numFmtId="0" fontId="43" fillId="0" borderId="27" xfId="0" applyFont="1" applyFill="1" applyBorder="1" applyAlignment="1">
      <alignment horizontal="left" vertical="center"/>
    </xf>
    <xf numFmtId="0" fontId="42" fillId="0" borderId="24" xfId="0" applyFont="1" applyFill="1" applyBorder="1" applyAlignment="1">
      <alignment vertical="center" wrapText="1"/>
    </xf>
    <xf numFmtId="0" fontId="42" fillId="0" borderId="0" xfId="0" applyFont="1" applyFill="1" applyBorder="1"/>
    <xf numFmtId="0" fontId="42" fillId="0" borderId="24" xfId="0" applyFont="1" applyFill="1" applyBorder="1" applyAlignment="1">
      <alignment vertical="center"/>
    </xf>
    <xf numFmtId="0" fontId="42" fillId="0" borderId="27" xfId="0" applyFont="1" applyFill="1" applyBorder="1" applyAlignment="1">
      <alignment horizontal="left" vertical="center"/>
    </xf>
    <xf numFmtId="0" fontId="43" fillId="0" borderId="27" xfId="0" applyFont="1" applyFill="1" applyBorder="1" applyAlignment="1">
      <alignment vertical="center"/>
    </xf>
    <xf numFmtId="0" fontId="14" fillId="0" borderId="0" xfId="0" applyFont="1" applyFill="1" applyBorder="1" applyAlignment="1">
      <alignment horizontal="left" vertical="center"/>
    </xf>
    <xf numFmtId="0" fontId="42" fillId="0" borderId="0"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18" fillId="0" borderId="26" xfId="0" applyFont="1" applyFill="1" applyBorder="1" applyAlignment="1">
      <alignment horizontal="left" vertical="center"/>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23" fillId="0" borderId="9" xfId="0" applyFont="1" applyFill="1" applyBorder="1" applyAlignment="1">
      <alignment vertical="center" wrapText="1"/>
    </xf>
    <xf numFmtId="0" fontId="25" fillId="0" borderId="0" xfId="0" applyFont="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8" fillId="0" borderId="25" xfId="0" applyFont="1" applyBorder="1" applyAlignment="1">
      <alignment horizontal="left" vertical="center" wrapText="1"/>
    </xf>
    <xf numFmtId="0" fontId="19" fillId="0" borderId="27" xfId="0" applyFont="1" applyBorder="1" applyAlignment="1">
      <alignment horizontal="left"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7" xfId="0" applyFont="1" applyBorder="1" applyAlignment="1">
      <alignment vertical="center" wrapText="1"/>
    </xf>
    <xf numFmtId="0" fontId="18" fillId="0" borderId="10" xfId="0" applyFont="1" applyBorder="1" applyAlignment="1">
      <alignment vertical="center" wrapText="1"/>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4" xfId="0" applyFont="1" applyBorder="1" applyAlignment="1">
      <alignment vertical="center" wrapText="1"/>
    </xf>
    <xf numFmtId="0" fontId="18" fillId="0" borderId="25" xfId="0" applyFont="1" applyBorder="1" applyAlignment="1">
      <alignment vertical="center" wrapText="1"/>
    </xf>
    <xf numFmtId="0" fontId="23" fillId="0" borderId="27" xfId="0" applyFont="1" applyBorder="1" applyAlignment="1">
      <alignment horizontal="left" vertical="center"/>
    </xf>
    <xf numFmtId="0" fontId="19" fillId="0" borderId="27" xfId="0" applyFont="1" applyBorder="1" applyAlignment="1">
      <alignmen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19" fillId="2" borderId="27" xfId="0" applyFont="1" applyFill="1" applyBorder="1" applyAlignment="1">
      <alignment horizontal="left" vertical="center"/>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8" xfId="0" applyFont="1" applyBorder="1" applyAlignment="1">
      <alignment horizontal="left" vertical="center" wrapText="1"/>
    </xf>
    <xf numFmtId="0" fontId="18" fillId="0" borderId="15" xfId="0" applyFont="1" applyBorder="1" applyAlignment="1">
      <alignment horizontal="left" vertical="center" wrapText="1"/>
    </xf>
    <xf numFmtId="0" fontId="18" fillId="0" borderId="11"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1" xfId="0" applyFont="1" applyFill="1" applyBorder="1" applyAlignment="1">
      <alignment vertical="center"/>
    </xf>
    <xf numFmtId="49" fontId="18" fillId="0" borderId="26" xfId="0" applyNumberFormat="1" applyFont="1" applyFill="1" applyBorder="1" applyAlignment="1">
      <alignment horizontal="left" vertical="center" wrapText="1"/>
    </xf>
    <xf numFmtId="49" fontId="18" fillId="0" borderId="27" xfId="0" applyNumberFormat="1" applyFont="1" applyFill="1" applyBorder="1" applyAlignment="1">
      <alignment horizontal="left" vertical="center" wrapText="1"/>
    </xf>
    <xf numFmtId="49" fontId="18" fillId="0" borderId="24" xfId="0" applyNumberFormat="1"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6" xfId="0" applyFont="1" applyFill="1" applyBorder="1" applyAlignment="1">
      <alignment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2" xfId="0" applyFont="1" applyFill="1" applyBorder="1" applyAlignment="1">
      <alignment horizontal="center" vertical="center"/>
    </xf>
    <xf numFmtId="0" fontId="12" fillId="0" borderId="0" xfId="0" applyFont="1" applyBorder="1" applyAlignment="1">
      <alignment horizontal="center" vertical="center"/>
    </xf>
    <xf numFmtId="0" fontId="4" fillId="0" borderId="0" xfId="0" applyFont="1" applyAlignment="1">
      <alignment horizontal="left" vertical="top"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ColWidth="8.77734375" defaultRowHeight="13.8"/>
  <cols>
    <col min="1" max="1" width="2.77734375" style="1" customWidth="1"/>
    <col min="2" max="2" width="6.77734375" style="1" customWidth="1"/>
    <col min="3" max="3" width="7.77734375" style="1" customWidth="1"/>
    <col min="4" max="4" width="12.5546875" style="1" customWidth="1"/>
    <col min="5" max="5" width="26.44140625" style="1" customWidth="1"/>
    <col min="6" max="6" width="19.44140625" style="1" customWidth="1"/>
    <col min="7" max="7" width="11.44140625" style="2" customWidth="1"/>
    <col min="8" max="8" width="8.77734375" style="2"/>
    <col min="9" max="16384" width="8.77734375" style="1"/>
  </cols>
  <sheetData>
    <row r="1" spans="1:9" ht="10.35" customHeight="1"/>
    <row r="2" spans="1:9" s="4" customFormat="1">
      <c r="A2" s="502" t="s">
        <v>0</v>
      </c>
      <c r="B2" s="502"/>
      <c r="C2" s="502"/>
      <c r="D2" s="502"/>
      <c r="E2" s="502"/>
      <c r="F2" s="502"/>
      <c r="G2" s="502"/>
    </row>
    <row r="3" spans="1:9" ht="10.35" customHeight="1"/>
    <row r="4" spans="1:9" s="4" customFormat="1" ht="15" customHeight="1">
      <c r="A4" s="503" t="s">
        <v>1</v>
      </c>
      <c r="B4" s="503"/>
      <c r="C4" s="503"/>
      <c r="D4" s="503"/>
      <c r="E4" s="503"/>
      <c r="F4" s="503"/>
      <c r="G4" s="503"/>
    </row>
    <row r="5" spans="1:9" s="5" customFormat="1" ht="17.100000000000001" customHeight="1">
      <c r="A5" s="504" t="s">
        <v>2</v>
      </c>
      <c r="B5" s="504"/>
      <c r="C5" s="504"/>
      <c r="D5" s="504"/>
      <c r="E5" s="504"/>
      <c r="F5" s="504"/>
      <c r="G5" s="504"/>
    </row>
    <row r="6" spans="1:9" ht="10.35" customHeight="1"/>
    <row r="7" spans="1:9" s="4" customFormat="1" ht="15" customHeight="1">
      <c r="A7" s="4" t="s">
        <v>3</v>
      </c>
      <c r="E7" s="503"/>
      <c r="F7" s="503"/>
      <c r="G7" s="503"/>
    </row>
    <row r="8" spans="1:9" s="5" customFormat="1" ht="17.100000000000001" customHeight="1">
      <c r="A8" s="504" t="s">
        <v>2631</v>
      </c>
      <c r="B8" s="504"/>
      <c r="C8" s="504"/>
      <c r="D8" s="504"/>
      <c r="E8" s="504"/>
      <c r="F8" s="504"/>
      <c r="G8" s="504"/>
    </row>
    <row r="9" spans="1:9" ht="33" customHeight="1">
      <c r="A9" s="500" t="s">
        <v>4</v>
      </c>
      <c r="B9" s="501"/>
      <c r="C9" s="501"/>
      <c r="D9" s="501"/>
      <c r="E9" s="505" t="s">
        <v>2766</v>
      </c>
      <c r="F9" s="506"/>
      <c r="G9" s="506"/>
    </row>
    <row r="10" spans="1:9" ht="17.100000000000001" customHeight="1">
      <c r="A10" s="500" t="s">
        <v>5</v>
      </c>
      <c r="B10" s="501"/>
      <c r="C10" s="501"/>
      <c r="D10" s="501"/>
      <c r="E10" s="507" t="s">
        <v>6</v>
      </c>
      <c r="F10" s="507"/>
      <c r="G10" s="508"/>
    </row>
    <row r="11" spans="1:9" ht="17.100000000000001" customHeight="1">
      <c r="A11" s="500" t="s">
        <v>7</v>
      </c>
      <c r="B11" s="501"/>
      <c r="C11" s="501"/>
      <c r="D11" s="501"/>
      <c r="E11" s="509" t="s">
        <v>22</v>
      </c>
      <c r="F11" s="510"/>
      <c r="G11" s="510"/>
    </row>
    <row r="12" spans="1:9" ht="17.100000000000001" customHeight="1">
      <c r="A12" s="500" t="s">
        <v>8</v>
      </c>
      <c r="B12" s="501"/>
      <c r="C12" s="501"/>
      <c r="D12" s="501"/>
      <c r="E12" s="507" t="s">
        <v>9</v>
      </c>
      <c r="F12" s="507"/>
      <c r="G12" s="508"/>
      <c r="H12" s="1"/>
    </row>
    <row r="13" spans="1:9" ht="17.100000000000001" customHeight="1">
      <c r="A13" s="500" t="s">
        <v>10</v>
      </c>
      <c r="B13" s="501"/>
      <c r="C13" s="501"/>
      <c r="D13" s="501"/>
      <c r="E13" s="507" t="s">
        <v>11</v>
      </c>
      <c r="F13" s="507"/>
      <c r="G13" s="508"/>
      <c r="H13" s="1"/>
    </row>
    <row r="14" spans="1:9" ht="17.100000000000001" customHeight="1">
      <c r="A14" s="500" t="s">
        <v>12</v>
      </c>
      <c r="B14" s="501"/>
      <c r="C14" s="501"/>
      <c r="D14" s="501"/>
      <c r="E14" s="508" t="s">
        <v>23</v>
      </c>
      <c r="F14" s="523"/>
      <c r="G14" s="523"/>
      <c r="H14" s="1"/>
    </row>
    <row r="15" spans="1:9" ht="17.100000000000001" customHeight="1">
      <c r="A15" s="500" t="s">
        <v>13</v>
      </c>
      <c r="B15" s="501"/>
      <c r="C15" s="501"/>
      <c r="D15" s="501"/>
      <c r="E15" s="508" t="s">
        <v>14</v>
      </c>
      <c r="F15" s="523"/>
      <c r="G15" s="523"/>
      <c r="H15" s="1"/>
    </row>
    <row r="16" spans="1:9" s="2" customFormat="1" ht="17.100000000000001" customHeight="1">
      <c r="A16" s="511" t="s">
        <v>15</v>
      </c>
      <c r="B16" s="511"/>
      <c r="C16" s="511"/>
      <c r="D16" s="512"/>
      <c r="E16" s="517" t="s">
        <v>16</v>
      </c>
      <c r="F16" s="517"/>
      <c r="G16" s="518"/>
      <c r="I16" s="6"/>
    </row>
    <row r="17" spans="1:9" s="2" customFormat="1" ht="35.25" customHeight="1">
      <c r="A17" s="513"/>
      <c r="B17" s="513"/>
      <c r="C17" s="513"/>
      <c r="D17" s="514"/>
      <c r="E17" s="519" t="s">
        <v>2709</v>
      </c>
      <c r="F17" s="520"/>
      <c r="G17" s="520"/>
      <c r="I17" s="6"/>
    </row>
    <row r="18" spans="1:9" s="2" customFormat="1" ht="17.100000000000001" customHeight="1">
      <c r="A18" s="513"/>
      <c r="B18" s="513"/>
      <c r="C18" s="513"/>
      <c r="D18" s="514"/>
      <c r="E18" s="521" t="s">
        <v>24</v>
      </c>
      <c r="F18" s="521"/>
      <c r="G18" s="522"/>
      <c r="I18" s="6"/>
    </row>
    <row r="19" spans="1:9" s="2" customFormat="1" ht="36.75" customHeight="1">
      <c r="A19" s="515"/>
      <c r="B19" s="515"/>
      <c r="C19" s="515"/>
      <c r="D19" s="516"/>
      <c r="E19" s="519" t="s">
        <v>2710</v>
      </c>
      <c r="F19" s="520"/>
      <c r="G19" s="520"/>
      <c r="I19" s="6"/>
    </row>
    <row r="20" spans="1:9" ht="17.100000000000001" customHeight="1">
      <c r="A20" s="500" t="s">
        <v>17</v>
      </c>
      <c r="B20" s="501"/>
      <c r="C20" s="501"/>
      <c r="D20" s="501"/>
      <c r="E20" s="501"/>
      <c r="F20" s="501"/>
      <c r="G20" s="7">
        <v>7</v>
      </c>
    </row>
    <row r="21" spans="1:9" ht="17.100000000000001" customHeight="1">
      <c r="A21" s="524" t="s">
        <v>18</v>
      </c>
      <c r="B21" s="525"/>
      <c r="C21" s="525"/>
      <c r="D21" s="525"/>
      <c r="E21" s="525"/>
      <c r="F21" s="525"/>
      <c r="G21" s="7">
        <v>210</v>
      </c>
    </row>
    <row r="22" spans="1:9" ht="31.35" customHeight="1">
      <c r="A22" s="524" t="s">
        <v>19</v>
      </c>
      <c r="B22" s="525"/>
      <c r="C22" s="525"/>
      <c r="D22" s="525"/>
      <c r="E22" s="525"/>
      <c r="F22" s="525"/>
      <c r="G22" s="448">
        <v>118.1</v>
      </c>
    </row>
    <row r="23" spans="1:9" ht="31.35" customHeight="1">
      <c r="A23" s="524" t="s">
        <v>20</v>
      </c>
      <c r="B23" s="525"/>
      <c r="C23" s="525"/>
      <c r="D23" s="525"/>
      <c r="E23" s="525"/>
      <c r="F23" s="525"/>
      <c r="G23" s="7">
        <v>9</v>
      </c>
    </row>
    <row r="24" spans="1:9" ht="17.100000000000001" customHeight="1">
      <c r="A24" s="500" t="s">
        <v>21</v>
      </c>
      <c r="B24" s="501"/>
      <c r="C24" s="501"/>
      <c r="D24" s="501"/>
      <c r="E24" s="501"/>
      <c r="F24" s="501"/>
      <c r="G24" s="7">
        <v>2500</v>
      </c>
    </row>
    <row r="25" spans="1:9" ht="10.35" customHeight="1">
      <c r="C25" s="8"/>
      <c r="D25" s="8"/>
      <c r="E25" s="8"/>
      <c r="F25" s="8"/>
      <c r="G25" s="8"/>
    </row>
    <row r="26" spans="1:9">
      <c r="B26" s="3"/>
    </row>
    <row r="27" spans="1:9">
      <c r="B27" s="3"/>
    </row>
    <row r="28" spans="1:9">
      <c r="B28" s="3"/>
    </row>
    <row r="29" spans="1:9">
      <c r="B29" s="3"/>
    </row>
  </sheetData>
  <mergeCells count="29">
    <mergeCell ref="A21:F21"/>
    <mergeCell ref="A22:F22"/>
    <mergeCell ref="A23:F23"/>
    <mergeCell ref="A24:F24"/>
    <mergeCell ref="A20:F20"/>
    <mergeCell ref="A13:D13"/>
    <mergeCell ref="E13:G13"/>
    <mergeCell ref="A14:D14"/>
    <mergeCell ref="E14:G14"/>
    <mergeCell ref="A15:D15"/>
    <mergeCell ref="E15:G15"/>
    <mergeCell ref="A16:D19"/>
    <mergeCell ref="E16:G16"/>
    <mergeCell ref="E17:G17"/>
    <mergeCell ref="E18:G18"/>
    <mergeCell ref="E19:G19"/>
    <mergeCell ref="A10:D10"/>
    <mergeCell ref="E10:G10"/>
    <mergeCell ref="A11:D11"/>
    <mergeCell ref="E11:G11"/>
    <mergeCell ref="A12:D12"/>
    <mergeCell ref="E12:G12"/>
    <mergeCell ref="A9:D9"/>
    <mergeCell ref="A2:G2"/>
    <mergeCell ref="A4:G4"/>
    <mergeCell ref="A5:G5"/>
    <mergeCell ref="E7:G7"/>
    <mergeCell ref="A8:G8"/>
    <mergeCell ref="E9:G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zoomScaleNormal="100" workbookViewId="0"/>
  </sheetViews>
  <sheetFormatPr defaultColWidth="8.77734375" defaultRowHeight="13.8"/>
  <cols>
    <col min="1" max="1" width="10.77734375" style="107" customWidth="1"/>
    <col min="2" max="5" width="9.77734375" style="107" customWidth="1"/>
    <col min="6" max="6" width="9.21875" style="107" customWidth="1"/>
    <col min="7" max="7" width="8.77734375" style="107" customWidth="1"/>
    <col min="8" max="8" width="11.5546875" style="107" customWidth="1"/>
    <col min="9" max="9" width="8.77734375" style="107" customWidth="1"/>
    <col min="10" max="10" width="2.77734375" style="106" customWidth="1"/>
    <col min="11" max="16384" width="8.77734375" style="107"/>
  </cols>
  <sheetData>
    <row r="1" spans="1:10" ht="10.35" customHeight="1">
      <c r="J1" s="107"/>
    </row>
    <row r="2" spans="1:10" s="470" customFormat="1">
      <c r="A2" s="632" t="s">
        <v>320</v>
      </c>
      <c r="B2" s="632"/>
      <c r="C2" s="632"/>
      <c r="D2" s="632"/>
      <c r="E2" s="632"/>
      <c r="F2" s="632"/>
      <c r="G2" s="632"/>
      <c r="H2" s="632"/>
      <c r="I2" s="632"/>
    </row>
    <row r="3" spans="1:10" ht="10.35" customHeight="1">
      <c r="J3" s="107"/>
    </row>
    <row r="4" spans="1:10">
      <c r="A4" s="243" t="s">
        <v>321</v>
      </c>
    </row>
    <row r="5" spans="1:10">
      <c r="A5" s="633" t="s">
        <v>165</v>
      </c>
      <c r="B5" s="633"/>
      <c r="C5" s="633"/>
      <c r="D5" s="633"/>
      <c r="E5" s="633"/>
      <c r="F5" s="633"/>
      <c r="G5" s="633"/>
      <c r="H5" s="633"/>
      <c r="I5" s="633"/>
    </row>
    <row r="6" spans="1:10" ht="17.55" customHeight="1">
      <c r="A6" s="634" t="s">
        <v>143</v>
      </c>
      <c r="B6" s="635"/>
      <c r="C6" s="635"/>
      <c r="D6" s="636">
        <v>2</v>
      </c>
      <c r="E6" s="662"/>
      <c r="F6" s="662"/>
      <c r="G6" s="662"/>
      <c r="H6" s="662"/>
      <c r="I6" s="662"/>
    </row>
    <row r="7" spans="1:10" ht="17.55" customHeight="1">
      <c r="A7" s="634" t="s">
        <v>142</v>
      </c>
      <c r="B7" s="635"/>
      <c r="C7" s="635"/>
      <c r="D7" s="639" t="s">
        <v>323</v>
      </c>
      <c r="E7" s="639"/>
      <c r="F7" s="639"/>
      <c r="G7" s="639"/>
      <c r="H7" s="639"/>
      <c r="I7" s="640"/>
    </row>
    <row r="8" spans="1:10" ht="17.55" customHeight="1">
      <c r="A8" s="634" t="s">
        <v>146</v>
      </c>
      <c r="B8" s="635"/>
      <c r="C8" s="635"/>
      <c r="D8" s="639" t="s">
        <v>324</v>
      </c>
      <c r="E8" s="639"/>
      <c r="F8" s="639"/>
      <c r="G8" s="639"/>
      <c r="H8" s="639"/>
      <c r="I8" s="640"/>
    </row>
    <row r="9" spans="1:10" ht="17.55" customHeight="1">
      <c r="A9" s="634" t="s">
        <v>325</v>
      </c>
      <c r="B9" s="635"/>
      <c r="C9" s="635"/>
      <c r="D9" s="639" t="s">
        <v>326</v>
      </c>
      <c r="E9" s="639"/>
      <c r="F9" s="639"/>
      <c r="G9" s="639"/>
      <c r="H9" s="639"/>
      <c r="I9" s="640"/>
    </row>
    <row r="11" spans="1:10">
      <c r="A11" s="641" t="s">
        <v>3</v>
      </c>
      <c r="B11" s="641"/>
      <c r="C11" s="641"/>
      <c r="D11" s="641"/>
      <c r="E11" s="641"/>
      <c r="F11" s="641"/>
      <c r="G11" s="641"/>
      <c r="H11" s="641"/>
      <c r="I11" s="641"/>
    </row>
    <row r="12" spans="1:10">
      <c r="A12" s="631" t="s">
        <v>2631</v>
      </c>
      <c r="B12" s="631"/>
      <c r="C12" s="631"/>
      <c r="D12" s="631"/>
      <c r="E12" s="631"/>
      <c r="F12" s="631"/>
      <c r="G12" s="631"/>
      <c r="H12" s="631"/>
      <c r="I12" s="631"/>
    </row>
    <row r="13" spans="1:10" ht="17.55" customHeight="1">
      <c r="A13" s="634" t="s">
        <v>8</v>
      </c>
      <c r="B13" s="635"/>
      <c r="C13" s="635"/>
      <c r="D13" s="635"/>
      <c r="E13" s="635"/>
      <c r="F13" s="635" t="s">
        <v>9</v>
      </c>
      <c r="G13" s="635"/>
      <c r="H13" s="635"/>
      <c r="I13" s="636"/>
    </row>
    <row r="14" spans="1:10" ht="17.55" customHeight="1">
      <c r="A14" s="634" t="s">
        <v>327</v>
      </c>
      <c r="B14" s="635"/>
      <c r="C14" s="635"/>
      <c r="D14" s="635"/>
      <c r="E14" s="635"/>
      <c r="F14" s="635" t="s">
        <v>328</v>
      </c>
      <c r="G14" s="635"/>
      <c r="H14" s="635"/>
      <c r="I14" s="636"/>
    </row>
    <row r="15" spans="1:10" ht="17.55" customHeight="1">
      <c r="A15" s="634" t="s">
        <v>329</v>
      </c>
      <c r="B15" s="635"/>
      <c r="C15" s="635"/>
      <c r="D15" s="635"/>
      <c r="E15" s="635"/>
      <c r="F15" s="635">
        <v>1</v>
      </c>
      <c r="G15" s="635"/>
      <c r="H15" s="635"/>
      <c r="I15" s="636"/>
    </row>
    <row r="16" spans="1:10" ht="17.55" customHeight="1">
      <c r="A16" s="634" t="s">
        <v>13</v>
      </c>
      <c r="B16" s="635"/>
      <c r="C16" s="635"/>
      <c r="D16" s="635"/>
      <c r="E16" s="635"/>
      <c r="F16" s="635" t="s">
        <v>14</v>
      </c>
      <c r="G16" s="635"/>
      <c r="H16" s="635"/>
      <c r="I16" s="636"/>
    </row>
    <row r="17" spans="1:10">
      <c r="A17" s="241"/>
      <c r="B17" s="241"/>
      <c r="C17" s="241"/>
      <c r="D17" s="241"/>
      <c r="E17" s="241"/>
      <c r="F17" s="241"/>
      <c r="G17" s="241"/>
      <c r="H17" s="241"/>
      <c r="I17" s="241"/>
    </row>
    <row r="18" spans="1:10">
      <c r="A18" s="641" t="s">
        <v>331</v>
      </c>
      <c r="B18" s="641"/>
      <c r="C18" s="641"/>
      <c r="D18" s="641"/>
      <c r="E18" s="641"/>
      <c r="F18" s="641"/>
      <c r="G18" s="641"/>
      <c r="H18" s="641"/>
      <c r="I18" s="641"/>
    </row>
    <row r="19" spans="1:10" ht="50.25" customHeight="1">
      <c r="A19" s="645" t="s">
        <v>332</v>
      </c>
      <c r="B19" s="645"/>
      <c r="C19" s="646" t="s">
        <v>2634</v>
      </c>
      <c r="D19" s="645"/>
      <c r="E19" s="645"/>
      <c r="F19" s="645"/>
      <c r="G19" s="645"/>
      <c r="H19" s="645"/>
      <c r="I19" s="645"/>
    </row>
    <row r="21" spans="1:10">
      <c r="A21" s="647" t="s">
        <v>334</v>
      </c>
      <c r="B21" s="647"/>
      <c r="C21" s="647"/>
      <c r="D21" s="647"/>
    </row>
    <row r="22" spans="1:10">
      <c r="A22" s="648" t="s">
        <v>31</v>
      </c>
      <c r="B22" s="649" t="s">
        <v>32</v>
      </c>
      <c r="C22" s="649"/>
      <c r="D22" s="649"/>
      <c r="E22" s="649"/>
      <c r="F22" s="649"/>
      <c r="G22" s="649"/>
      <c r="H22" s="649" t="s">
        <v>335</v>
      </c>
      <c r="I22" s="650"/>
    </row>
    <row r="23" spans="1:10" ht="27.6">
      <c r="A23" s="648"/>
      <c r="B23" s="649"/>
      <c r="C23" s="649"/>
      <c r="D23" s="649"/>
      <c r="E23" s="649"/>
      <c r="F23" s="649"/>
      <c r="G23" s="649"/>
      <c r="H23" s="256" t="s">
        <v>432</v>
      </c>
      <c r="I23" s="257" t="s">
        <v>35</v>
      </c>
    </row>
    <row r="24" spans="1:10" s="243" customFormat="1" ht="17.850000000000001" customHeight="1">
      <c r="A24" s="706" t="s">
        <v>36</v>
      </c>
      <c r="B24" s="707"/>
      <c r="C24" s="707"/>
      <c r="D24" s="707"/>
      <c r="E24" s="707"/>
      <c r="F24" s="707"/>
      <c r="G24" s="707"/>
      <c r="H24" s="707"/>
      <c r="I24" s="708"/>
      <c r="J24" s="135"/>
    </row>
    <row r="25" spans="1:10" ht="20.100000000000001" customHeight="1">
      <c r="A25" s="248" t="s">
        <v>433</v>
      </c>
      <c r="B25" s="709" t="s">
        <v>434</v>
      </c>
      <c r="C25" s="709"/>
      <c r="D25" s="709"/>
      <c r="E25" s="709"/>
      <c r="F25" s="709"/>
      <c r="G25" s="709"/>
      <c r="H25" s="290" t="s">
        <v>41</v>
      </c>
      <c r="I25" s="224" t="s">
        <v>40</v>
      </c>
    </row>
    <row r="26" spans="1:10" ht="20.100000000000001" customHeight="1">
      <c r="A26" s="248" t="s">
        <v>435</v>
      </c>
      <c r="B26" s="710" t="s">
        <v>436</v>
      </c>
      <c r="C26" s="711"/>
      <c r="D26" s="711"/>
      <c r="E26" s="711"/>
      <c r="F26" s="711"/>
      <c r="G26" s="712"/>
      <c r="H26" s="290" t="s">
        <v>53</v>
      </c>
      <c r="I26" s="224" t="s">
        <v>441</v>
      </c>
    </row>
    <row r="27" spans="1:10" s="243" customFormat="1" ht="17.850000000000001" customHeight="1">
      <c r="A27" s="706" t="s">
        <v>341</v>
      </c>
      <c r="B27" s="707"/>
      <c r="C27" s="707"/>
      <c r="D27" s="707"/>
      <c r="E27" s="707"/>
      <c r="F27" s="707"/>
      <c r="G27" s="707"/>
      <c r="H27" s="707"/>
      <c r="I27" s="708"/>
      <c r="J27" s="135"/>
    </row>
    <row r="28" spans="1:10" ht="20.100000000000001" customHeight="1">
      <c r="A28" s="248" t="s">
        <v>437</v>
      </c>
      <c r="B28" s="644" t="s">
        <v>438</v>
      </c>
      <c r="C28" s="644"/>
      <c r="D28" s="644"/>
      <c r="E28" s="644"/>
      <c r="F28" s="644"/>
      <c r="G28" s="644"/>
      <c r="H28" s="290" t="s">
        <v>81</v>
      </c>
      <c r="I28" s="224" t="s">
        <v>40</v>
      </c>
    </row>
    <row r="29" spans="1:10" ht="35.549999999999997" customHeight="1">
      <c r="A29" s="248" t="s">
        <v>439</v>
      </c>
      <c r="B29" s="646" t="s">
        <v>440</v>
      </c>
      <c r="C29" s="645"/>
      <c r="D29" s="645"/>
      <c r="E29" s="645"/>
      <c r="F29" s="645"/>
      <c r="G29" s="705"/>
      <c r="H29" s="290" t="s">
        <v>94</v>
      </c>
      <c r="I29" s="224" t="s">
        <v>441</v>
      </c>
    </row>
    <row r="30" spans="1:10" s="243" customFormat="1" ht="17.850000000000001" customHeight="1">
      <c r="A30" s="706" t="s">
        <v>348</v>
      </c>
      <c r="B30" s="707"/>
      <c r="C30" s="707"/>
      <c r="D30" s="707"/>
      <c r="E30" s="707"/>
      <c r="F30" s="707"/>
      <c r="G30" s="707"/>
      <c r="H30" s="707"/>
      <c r="I30" s="708"/>
      <c r="J30" s="135"/>
    </row>
    <row r="31" spans="1:10" ht="48.6" customHeight="1">
      <c r="A31" s="255" t="s">
        <v>442</v>
      </c>
      <c r="B31" s="644" t="s">
        <v>443</v>
      </c>
      <c r="C31" s="644"/>
      <c r="D31" s="644"/>
      <c r="E31" s="644"/>
      <c r="F31" s="644"/>
      <c r="G31" s="644"/>
      <c r="H31" s="290" t="s">
        <v>124</v>
      </c>
      <c r="I31" s="224" t="s">
        <v>441</v>
      </c>
    </row>
    <row r="33" spans="1:10">
      <c r="A33" s="243" t="s">
        <v>351</v>
      </c>
    </row>
    <row r="34" spans="1:10" s="243" customFormat="1" ht="17.850000000000001" customHeight="1">
      <c r="A34" s="651" t="s">
        <v>352</v>
      </c>
      <c r="B34" s="651"/>
      <c r="C34" s="651"/>
      <c r="D34" s="651"/>
      <c r="E34" s="651"/>
      <c r="F34" s="651"/>
      <c r="G34" s="651"/>
      <c r="H34" s="108">
        <v>15</v>
      </c>
      <c r="I34" s="259" t="s">
        <v>353</v>
      </c>
      <c r="J34" s="135"/>
    </row>
    <row r="35" spans="1:10" ht="20.100000000000001" customHeight="1">
      <c r="A35" s="653" t="s">
        <v>354</v>
      </c>
      <c r="B35" s="635" t="s">
        <v>444</v>
      </c>
      <c r="C35" s="635"/>
      <c r="D35" s="635"/>
      <c r="E35" s="635"/>
      <c r="F35" s="635"/>
      <c r="G35" s="635"/>
      <c r="H35" s="635"/>
      <c r="I35" s="636"/>
    </row>
    <row r="36" spans="1:10" ht="20.100000000000001" customHeight="1">
      <c r="A36" s="654"/>
      <c r="B36" s="636" t="s">
        <v>445</v>
      </c>
      <c r="C36" s="662"/>
      <c r="D36" s="662"/>
      <c r="E36" s="662"/>
      <c r="F36" s="662"/>
      <c r="G36" s="662"/>
      <c r="H36" s="662"/>
      <c r="I36" s="662"/>
    </row>
    <row r="37" spans="1:10" ht="20.100000000000001" customHeight="1">
      <c r="A37" s="654"/>
      <c r="B37" s="636" t="s">
        <v>446</v>
      </c>
      <c r="C37" s="662"/>
      <c r="D37" s="662"/>
      <c r="E37" s="662"/>
      <c r="F37" s="662"/>
      <c r="G37" s="662"/>
      <c r="H37" s="662"/>
      <c r="I37" s="662"/>
    </row>
    <row r="38" spans="1:10" ht="20.100000000000001" customHeight="1">
      <c r="A38" s="654"/>
      <c r="B38" s="636" t="s">
        <v>447</v>
      </c>
      <c r="C38" s="662"/>
      <c r="D38" s="662"/>
      <c r="E38" s="662"/>
      <c r="F38" s="662"/>
      <c r="G38" s="662"/>
      <c r="H38" s="662"/>
      <c r="I38" s="662"/>
    </row>
    <row r="39" spans="1:10" ht="20.100000000000001" customHeight="1">
      <c r="A39" s="654"/>
      <c r="B39" s="713" t="s">
        <v>448</v>
      </c>
      <c r="C39" s="631"/>
      <c r="D39" s="631"/>
      <c r="E39" s="631"/>
      <c r="F39" s="631"/>
      <c r="G39" s="631"/>
      <c r="H39" s="631"/>
      <c r="I39" s="631"/>
    </row>
    <row r="40" spans="1:10" ht="20.100000000000001" customHeight="1">
      <c r="A40" s="652" t="s">
        <v>361</v>
      </c>
      <c r="B40" s="639"/>
      <c r="C40" s="639"/>
      <c r="D40" s="639" t="s">
        <v>449</v>
      </c>
      <c r="E40" s="639"/>
      <c r="F40" s="639"/>
      <c r="G40" s="639"/>
      <c r="H40" s="639"/>
      <c r="I40" s="640"/>
    </row>
    <row r="41" spans="1:10" ht="41.1" customHeight="1">
      <c r="A41" s="656" t="s">
        <v>363</v>
      </c>
      <c r="B41" s="637"/>
      <c r="C41" s="637"/>
      <c r="D41" s="657" t="s">
        <v>467</v>
      </c>
      <c r="E41" s="657"/>
      <c r="F41" s="657"/>
      <c r="G41" s="657"/>
      <c r="H41" s="657"/>
      <c r="I41" s="658"/>
    </row>
    <row r="42" spans="1:10" s="243" customFormat="1" ht="17.850000000000001" customHeight="1">
      <c r="A42" s="651" t="s">
        <v>364</v>
      </c>
      <c r="B42" s="651"/>
      <c r="C42" s="651"/>
      <c r="D42" s="651"/>
      <c r="E42" s="651"/>
      <c r="F42" s="651"/>
      <c r="G42" s="651"/>
      <c r="H42" s="108">
        <v>20</v>
      </c>
      <c r="I42" s="259" t="s">
        <v>353</v>
      </c>
      <c r="J42" s="135"/>
    </row>
    <row r="43" spans="1:10" ht="20.100000000000001" customHeight="1">
      <c r="A43" s="653" t="s">
        <v>354</v>
      </c>
      <c r="B43" s="646" t="s">
        <v>2695</v>
      </c>
      <c r="C43" s="645"/>
      <c r="D43" s="645"/>
      <c r="E43" s="645"/>
      <c r="F43" s="645"/>
      <c r="G43" s="645"/>
      <c r="H43" s="645"/>
      <c r="I43" s="645"/>
    </row>
    <row r="44" spans="1:10" ht="20.100000000000001" customHeight="1">
      <c r="A44" s="654"/>
      <c r="B44" s="646" t="s">
        <v>450</v>
      </c>
      <c r="C44" s="645"/>
      <c r="D44" s="645"/>
      <c r="E44" s="645"/>
      <c r="F44" s="645"/>
      <c r="G44" s="645"/>
      <c r="H44" s="645"/>
      <c r="I44" s="645"/>
    </row>
    <row r="45" spans="1:10" ht="20.100000000000001" customHeight="1">
      <c r="A45" s="654"/>
      <c r="B45" s="646" t="s">
        <v>451</v>
      </c>
      <c r="C45" s="645"/>
      <c r="D45" s="645"/>
      <c r="E45" s="645"/>
      <c r="F45" s="645"/>
      <c r="G45" s="645"/>
      <c r="H45" s="645"/>
      <c r="I45" s="645"/>
    </row>
    <row r="46" spans="1:10" ht="20.100000000000001" customHeight="1">
      <c r="A46" s="654"/>
      <c r="B46" s="646" t="s">
        <v>452</v>
      </c>
      <c r="C46" s="645"/>
      <c r="D46" s="645"/>
      <c r="E46" s="645"/>
      <c r="F46" s="645"/>
      <c r="G46" s="645"/>
      <c r="H46" s="645"/>
      <c r="I46" s="645"/>
    </row>
    <row r="47" spans="1:10" ht="20.100000000000001" customHeight="1">
      <c r="A47" s="654"/>
      <c r="B47" s="646" t="s">
        <v>453</v>
      </c>
      <c r="C47" s="645"/>
      <c r="D47" s="645"/>
      <c r="E47" s="645"/>
      <c r="F47" s="645"/>
      <c r="G47" s="645"/>
      <c r="H47" s="645"/>
      <c r="I47" s="645"/>
    </row>
    <row r="48" spans="1:10" ht="20.100000000000001" customHeight="1">
      <c r="A48" s="654"/>
      <c r="B48" s="646" t="s">
        <v>454</v>
      </c>
      <c r="C48" s="645"/>
      <c r="D48" s="645"/>
      <c r="E48" s="645"/>
      <c r="F48" s="645"/>
      <c r="G48" s="645"/>
      <c r="H48" s="645"/>
      <c r="I48" s="645"/>
    </row>
    <row r="49" spans="1:9" ht="20.100000000000001" customHeight="1">
      <c r="A49" s="654"/>
      <c r="B49" s="719" t="s">
        <v>455</v>
      </c>
      <c r="C49" s="663"/>
      <c r="D49" s="663"/>
      <c r="E49" s="663"/>
      <c r="F49" s="663"/>
      <c r="G49" s="663"/>
      <c r="H49" s="663"/>
      <c r="I49" s="663"/>
    </row>
    <row r="50" spans="1:9" ht="24" customHeight="1">
      <c r="A50" s="652" t="s">
        <v>361</v>
      </c>
      <c r="B50" s="639"/>
      <c r="C50" s="639"/>
      <c r="D50" s="720" t="s">
        <v>456</v>
      </c>
      <c r="E50" s="720"/>
      <c r="F50" s="720"/>
      <c r="G50" s="720"/>
      <c r="H50" s="720"/>
      <c r="I50" s="721"/>
    </row>
    <row r="51" spans="1:9" ht="16.5" customHeight="1">
      <c r="A51" s="644" t="s">
        <v>363</v>
      </c>
      <c r="B51" s="644"/>
      <c r="C51" s="646"/>
      <c r="D51" s="714" t="s">
        <v>2614</v>
      </c>
      <c r="E51" s="715"/>
      <c r="F51" s="715"/>
      <c r="G51" s="715"/>
      <c r="H51" s="715"/>
      <c r="I51" s="715"/>
    </row>
    <row r="52" spans="1:9" ht="31.05" customHeight="1">
      <c r="A52" s="644"/>
      <c r="B52" s="644"/>
      <c r="C52" s="646"/>
      <c r="D52" s="677"/>
      <c r="E52" s="678"/>
      <c r="F52" s="678"/>
      <c r="G52" s="678"/>
      <c r="H52" s="678"/>
      <c r="I52" s="678"/>
    </row>
    <row r="53" spans="1:9" ht="13.5" customHeight="1">
      <c r="A53" s="192"/>
      <c r="B53" s="192"/>
      <c r="C53" s="192"/>
      <c r="D53" s="718"/>
      <c r="E53" s="718"/>
      <c r="F53" s="718"/>
      <c r="G53" s="718"/>
      <c r="H53" s="718"/>
      <c r="I53" s="718"/>
    </row>
    <row r="54" spans="1:9">
      <c r="A54" s="243" t="s">
        <v>378</v>
      </c>
    </row>
    <row r="55" spans="1:9" ht="36.75" customHeight="1">
      <c r="A55" s="635" t="s">
        <v>379</v>
      </c>
      <c r="B55" s="635"/>
      <c r="C55" s="644" t="s">
        <v>457</v>
      </c>
      <c r="D55" s="644"/>
      <c r="E55" s="644"/>
      <c r="F55" s="644"/>
      <c r="G55" s="644"/>
      <c r="H55" s="644"/>
      <c r="I55" s="646"/>
    </row>
    <row r="56" spans="1:9" ht="24.6" customHeight="1">
      <c r="A56" s="635"/>
      <c r="B56" s="635"/>
      <c r="C56" s="644" t="s">
        <v>458</v>
      </c>
      <c r="D56" s="644"/>
      <c r="E56" s="644"/>
      <c r="F56" s="644"/>
      <c r="G56" s="644"/>
      <c r="H56" s="644"/>
      <c r="I56" s="646"/>
    </row>
    <row r="57" spans="1:9" ht="36.75" customHeight="1">
      <c r="A57" s="635" t="s">
        <v>382</v>
      </c>
      <c r="B57" s="635"/>
      <c r="C57" s="644" t="s">
        <v>459</v>
      </c>
      <c r="D57" s="644"/>
      <c r="E57" s="644"/>
      <c r="F57" s="644"/>
      <c r="G57" s="644"/>
      <c r="H57" s="644"/>
      <c r="I57" s="646"/>
    </row>
    <row r="58" spans="1:9" ht="21" customHeight="1">
      <c r="A58" s="635"/>
      <c r="B58" s="635"/>
      <c r="C58" s="644" t="s">
        <v>460</v>
      </c>
      <c r="D58" s="644"/>
      <c r="E58" s="644"/>
      <c r="F58" s="644"/>
      <c r="G58" s="644"/>
      <c r="H58" s="644"/>
      <c r="I58" s="646"/>
    </row>
    <row r="60" spans="1:9">
      <c r="A60" s="243" t="s">
        <v>384</v>
      </c>
      <c r="B60" s="243"/>
      <c r="C60" s="243"/>
      <c r="D60" s="243"/>
      <c r="E60" s="243"/>
      <c r="F60" s="243"/>
      <c r="G60" s="243"/>
    </row>
    <row r="61" spans="1:9" ht="16.2">
      <c r="A61" s="258" t="s">
        <v>461</v>
      </c>
      <c r="B61" s="258" t="s">
        <v>462</v>
      </c>
      <c r="C61" s="258"/>
      <c r="D61" s="258"/>
      <c r="E61" s="258"/>
      <c r="F61" s="258"/>
      <c r="G61" s="258"/>
      <c r="H61" s="225">
        <v>1.7</v>
      </c>
      <c r="I61" s="226" t="s">
        <v>430</v>
      </c>
    </row>
    <row r="62" spans="1:9" ht="16.2">
      <c r="A62" s="716" t="s">
        <v>386</v>
      </c>
      <c r="B62" s="716"/>
      <c r="C62" s="716"/>
      <c r="D62" s="716"/>
      <c r="E62" s="716"/>
      <c r="F62" s="716"/>
      <c r="G62" s="229"/>
      <c r="H62" s="291">
        <v>0.3</v>
      </c>
      <c r="I62" s="226" t="s">
        <v>430</v>
      </c>
    </row>
    <row r="63" spans="1:9">
      <c r="A63" s="265"/>
      <c r="B63" s="265"/>
      <c r="C63" s="265"/>
      <c r="D63" s="265"/>
      <c r="E63" s="265"/>
      <c r="F63" s="265"/>
      <c r="G63" s="292"/>
      <c r="H63" s="293"/>
      <c r="I63" s="70"/>
    </row>
    <row r="64" spans="1:9">
      <c r="A64" s="717" t="s">
        <v>387</v>
      </c>
      <c r="B64" s="717"/>
      <c r="C64" s="717"/>
      <c r="D64" s="717"/>
      <c r="E64" s="717"/>
      <c r="F64" s="717"/>
      <c r="G64" s="717"/>
      <c r="H64" s="294"/>
      <c r="I64" s="295"/>
    </row>
    <row r="65" spans="1:9" ht="17.850000000000001" customHeight="1">
      <c r="A65" s="645" t="s">
        <v>388</v>
      </c>
      <c r="B65" s="645"/>
      <c r="C65" s="645"/>
      <c r="D65" s="645"/>
      <c r="E65" s="645"/>
      <c r="F65" s="226">
        <f>SUM(F66:F71)</f>
        <v>40</v>
      </c>
      <c r="G65" s="226" t="s">
        <v>353</v>
      </c>
      <c r="H65" s="230">
        <f>F65/25</f>
        <v>1.6</v>
      </c>
      <c r="I65" s="226" t="s">
        <v>430</v>
      </c>
    </row>
    <row r="66" spans="1:9" ht="17.850000000000001" customHeight="1">
      <c r="A66" s="107" t="s">
        <v>145</v>
      </c>
      <c r="B66" s="662" t="s">
        <v>148</v>
      </c>
      <c r="C66" s="662"/>
      <c r="D66" s="662"/>
      <c r="E66" s="662"/>
      <c r="F66" s="226">
        <v>15</v>
      </c>
      <c r="G66" s="226" t="s">
        <v>353</v>
      </c>
      <c r="H66" s="192"/>
      <c r="I66" s="193"/>
    </row>
    <row r="67" spans="1:9" ht="17.850000000000001" customHeight="1">
      <c r="B67" s="662" t="s">
        <v>389</v>
      </c>
      <c r="C67" s="662"/>
      <c r="D67" s="662"/>
      <c r="E67" s="662"/>
      <c r="F67" s="226">
        <v>20</v>
      </c>
      <c r="G67" s="226" t="s">
        <v>353</v>
      </c>
      <c r="H67" s="192"/>
      <c r="I67" s="193"/>
    </row>
    <row r="68" spans="1:9" ht="17.850000000000001" customHeight="1">
      <c r="B68" s="662" t="s">
        <v>390</v>
      </c>
      <c r="C68" s="662"/>
      <c r="D68" s="662"/>
      <c r="E68" s="662"/>
      <c r="F68" s="226">
        <v>3</v>
      </c>
      <c r="G68" s="226" t="s">
        <v>353</v>
      </c>
      <c r="H68" s="192"/>
      <c r="I68" s="193"/>
    </row>
    <row r="69" spans="1:9" ht="17.850000000000001" customHeight="1">
      <c r="B69" s="662" t="s">
        <v>391</v>
      </c>
      <c r="C69" s="662"/>
      <c r="D69" s="662"/>
      <c r="E69" s="662"/>
      <c r="F69" s="226">
        <v>0</v>
      </c>
      <c r="G69" s="226" t="s">
        <v>353</v>
      </c>
      <c r="H69" s="192"/>
      <c r="I69" s="193"/>
    </row>
    <row r="70" spans="1:9" ht="17.850000000000001" customHeight="1">
      <c r="B70" s="662" t="s">
        <v>392</v>
      </c>
      <c r="C70" s="662"/>
      <c r="D70" s="662"/>
      <c r="E70" s="662"/>
      <c r="F70" s="226">
        <v>0</v>
      </c>
      <c r="G70" s="226" t="s">
        <v>353</v>
      </c>
      <c r="H70" s="192"/>
      <c r="I70" s="193"/>
    </row>
    <row r="71" spans="1:9" ht="17.850000000000001" customHeight="1">
      <c r="B71" s="662" t="s">
        <v>393</v>
      </c>
      <c r="C71" s="662"/>
      <c r="D71" s="662"/>
      <c r="E71" s="662"/>
      <c r="F71" s="226">
        <v>2</v>
      </c>
      <c r="G71" s="226" t="s">
        <v>353</v>
      </c>
      <c r="H71" s="192"/>
      <c r="I71" s="193"/>
    </row>
    <row r="72" spans="1:9" ht="31.35" customHeight="1">
      <c r="A72" s="645" t="s">
        <v>394</v>
      </c>
      <c r="B72" s="645"/>
      <c r="C72" s="645"/>
      <c r="D72" s="645"/>
      <c r="E72" s="645"/>
      <c r="F72" s="226">
        <v>0</v>
      </c>
      <c r="G72" s="226" t="s">
        <v>353</v>
      </c>
      <c r="H72" s="230">
        <v>0</v>
      </c>
      <c r="I72" s="226" t="s">
        <v>430</v>
      </c>
    </row>
    <row r="73" spans="1:9" ht="17.850000000000001" customHeight="1">
      <c r="A73" s="662" t="s">
        <v>395</v>
      </c>
      <c r="B73" s="662"/>
      <c r="C73" s="662"/>
      <c r="D73" s="662"/>
      <c r="E73" s="662"/>
      <c r="F73" s="226">
        <v>10</v>
      </c>
      <c r="G73" s="226" t="s">
        <v>353</v>
      </c>
      <c r="H73" s="230">
        <f>F73/25</f>
        <v>0.4</v>
      </c>
      <c r="I73" s="226" t="s">
        <v>430</v>
      </c>
    </row>
  </sheetData>
  <mergeCells count="77">
    <mergeCell ref="A2:I2"/>
    <mergeCell ref="B69:E69"/>
    <mergeCell ref="B70:E70"/>
    <mergeCell ref="B71:E71"/>
    <mergeCell ref="A72:E72"/>
    <mergeCell ref="B47:I47"/>
    <mergeCell ref="B48:I48"/>
    <mergeCell ref="B49:I49"/>
    <mergeCell ref="A50:C50"/>
    <mergeCell ref="D50:I50"/>
    <mergeCell ref="A43:A49"/>
    <mergeCell ref="B43:I43"/>
    <mergeCell ref="B44:I44"/>
    <mergeCell ref="B45:I45"/>
    <mergeCell ref="B46:I46"/>
    <mergeCell ref="A40:C40"/>
    <mergeCell ref="A73:E73"/>
    <mergeCell ref="D51:I52"/>
    <mergeCell ref="A62:F62"/>
    <mergeCell ref="A64:G64"/>
    <mergeCell ref="A65:E65"/>
    <mergeCell ref="B66:E66"/>
    <mergeCell ref="A51:C52"/>
    <mergeCell ref="B67:E67"/>
    <mergeCell ref="B68:E68"/>
    <mergeCell ref="D53:I53"/>
    <mergeCell ref="A55:B56"/>
    <mergeCell ref="C55:I55"/>
    <mergeCell ref="C56:I56"/>
    <mergeCell ref="A57:B58"/>
    <mergeCell ref="C57:I57"/>
    <mergeCell ref="C58:I58"/>
    <mergeCell ref="D40:I40"/>
    <mergeCell ref="A41:C41"/>
    <mergeCell ref="D41:I41"/>
    <mergeCell ref="A42:G42"/>
    <mergeCell ref="A30:I30"/>
    <mergeCell ref="B31:G31"/>
    <mergeCell ref="A34:G34"/>
    <mergeCell ref="A35:A39"/>
    <mergeCell ref="B35:I35"/>
    <mergeCell ref="B36:I36"/>
    <mergeCell ref="B37:I37"/>
    <mergeCell ref="B38:I38"/>
    <mergeCell ref="B39:I39"/>
    <mergeCell ref="B29:G29"/>
    <mergeCell ref="A18:I18"/>
    <mergeCell ref="A19:B19"/>
    <mergeCell ref="C19:I19"/>
    <mergeCell ref="A21:D21"/>
    <mergeCell ref="A22:A23"/>
    <mergeCell ref="B22:G23"/>
    <mergeCell ref="H22:I22"/>
    <mergeCell ref="A24:I24"/>
    <mergeCell ref="B25:G25"/>
    <mergeCell ref="B26:G26"/>
    <mergeCell ref="A27:I27"/>
    <mergeCell ref="B28:G28"/>
    <mergeCell ref="A14:E14"/>
    <mergeCell ref="F14:I14"/>
    <mergeCell ref="A15:E15"/>
    <mergeCell ref="F15:I15"/>
    <mergeCell ref="A16:E16"/>
    <mergeCell ref="F16:I16"/>
    <mergeCell ref="A9:C9"/>
    <mergeCell ref="D9:I9"/>
    <mergeCell ref="A11:I11"/>
    <mergeCell ref="A12:I12"/>
    <mergeCell ref="A13:E13"/>
    <mergeCell ref="F13:I13"/>
    <mergeCell ref="A8:C8"/>
    <mergeCell ref="D8:I8"/>
    <mergeCell ref="A5:I5"/>
    <mergeCell ref="A6:C6"/>
    <mergeCell ref="D6:I6"/>
    <mergeCell ref="A7:C7"/>
    <mergeCell ref="D7:I7"/>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270" t="s">
        <v>321</v>
      </c>
    </row>
    <row r="5" spans="1:9" ht="17.850000000000001" customHeight="1">
      <c r="A5" s="724" t="s">
        <v>166</v>
      </c>
      <c r="B5" s="724"/>
      <c r="C5" s="724"/>
      <c r="D5" s="724"/>
      <c r="E5" s="724"/>
      <c r="F5" s="724"/>
      <c r="G5" s="724"/>
      <c r="H5" s="724"/>
    </row>
    <row r="6" spans="1:9" ht="17.850000000000001" customHeight="1">
      <c r="A6" s="725" t="s">
        <v>143</v>
      </c>
      <c r="B6" s="726"/>
      <c r="C6" s="726"/>
      <c r="D6" s="726">
        <v>3</v>
      </c>
      <c r="E6" s="726"/>
      <c r="F6" s="726"/>
      <c r="G6" s="726"/>
      <c r="H6" s="727"/>
    </row>
    <row r="7" spans="1:9" ht="17.850000000000001" customHeight="1">
      <c r="A7" s="725" t="s">
        <v>142</v>
      </c>
      <c r="B7" s="726"/>
      <c r="C7" s="726"/>
      <c r="D7" s="637" t="s">
        <v>468</v>
      </c>
      <c r="E7" s="637"/>
      <c r="F7" s="637"/>
      <c r="G7" s="637"/>
      <c r="H7" s="638"/>
    </row>
    <row r="8" spans="1:9" ht="17.850000000000001" customHeight="1">
      <c r="A8" s="725" t="s">
        <v>146</v>
      </c>
      <c r="B8" s="726"/>
      <c r="C8" s="726"/>
      <c r="D8" s="728" t="s">
        <v>399</v>
      </c>
      <c r="E8" s="728"/>
      <c r="F8" s="728"/>
      <c r="G8" s="728"/>
      <c r="H8" s="729"/>
    </row>
    <row r="9" spans="1:9" ht="17.850000000000001" customHeight="1">
      <c r="A9" s="725" t="s">
        <v>325</v>
      </c>
      <c r="B9" s="726"/>
      <c r="C9" s="726"/>
      <c r="D9" s="728" t="s">
        <v>469</v>
      </c>
      <c r="E9" s="728"/>
      <c r="F9" s="728"/>
      <c r="G9" s="728"/>
      <c r="H9" s="729"/>
    </row>
    <row r="10" spans="1:9" ht="10.35" customHeight="1"/>
    <row r="11" spans="1:9" ht="15" customHeight="1">
      <c r="A11" s="730" t="s">
        <v>3</v>
      </c>
      <c r="B11" s="730"/>
      <c r="C11" s="730"/>
      <c r="D11" s="730"/>
      <c r="E11" s="730"/>
      <c r="F11" s="730"/>
      <c r="G11" s="730"/>
      <c r="H11" s="730"/>
    </row>
    <row r="12" spans="1:9" ht="17.850000000000001" customHeight="1">
      <c r="A12" s="722" t="s">
        <v>2631</v>
      </c>
      <c r="B12" s="722"/>
      <c r="C12" s="722"/>
      <c r="D12" s="722"/>
      <c r="E12" s="722"/>
      <c r="F12" s="722"/>
      <c r="G12" s="722"/>
      <c r="H12" s="722"/>
    </row>
    <row r="13" spans="1:9" ht="17.850000000000001" customHeight="1">
      <c r="A13" s="725" t="s">
        <v>8</v>
      </c>
      <c r="B13" s="726"/>
      <c r="C13" s="726"/>
      <c r="D13" s="726"/>
      <c r="E13" s="726" t="s">
        <v>9</v>
      </c>
      <c r="F13" s="726"/>
      <c r="G13" s="726"/>
      <c r="H13" s="727"/>
    </row>
    <row r="14" spans="1:9" ht="17.850000000000001" customHeight="1">
      <c r="A14" s="725" t="s">
        <v>327</v>
      </c>
      <c r="B14" s="726"/>
      <c r="C14" s="726"/>
      <c r="D14" s="726"/>
      <c r="E14" s="726" t="s">
        <v>328</v>
      </c>
      <c r="F14" s="726"/>
      <c r="G14" s="726"/>
      <c r="H14" s="727"/>
    </row>
    <row r="15" spans="1:9" ht="17.850000000000001" customHeight="1">
      <c r="A15" s="725" t="s">
        <v>329</v>
      </c>
      <c r="B15" s="726"/>
      <c r="C15" s="726"/>
      <c r="D15" s="726"/>
      <c r="E15" s="732">
        <v>1</v>
      </c>
      <c r="F15" s="733"/>
      <c r="G15" s="733"/>
      <c r="H15" s="734"/>
    </row>
    <row r="16" spans="1:9" ht="17.850000000000001" customHeight="1">
      <c r="A16" s="725" t="s">
        <v>13</v>
      </c>
      <c r="B16" s="726"/>
      <c r="C16" s="726"/>
      <c r="D16" s="726"/>
      <c r="E16" s="726" t="s">
        <v>14</v>
      </c>
      <c r="F16" s="726"/>
      <c r="G16" s="726"/>
      <c r="H16" s="727"/>
    </row>
    <row r="17" spans="1:8" ht="10.35" customHeight="1"/>
    <row r="18" spans="1:8" ht="15" customHeight="1">
      <c r="A18" s="730" t="s">
        <v>331</v>
      </c>
      <c r="B18" s="730"/>
      <c r="C18" s="730"/>
      <c r="D18" s="730"/>
      <c r="E18" s="730"/>
      <c r="F18" s="730"/>
      <c r="G18" s="730"/>
      <c r="H18" s="730"/>
    </row>
    <row r="19" spans="1:8" ht="31.35" customHeight="1">
      <c r="A19" s="735" t="s">
        <v>332</v>
      </c>
      <c r="B19" s="735"/>
      <c r="C19" s="736" t="s">
        <v>470</v>
      </c>
      <c r="D19" s="736"/>
      <c r="E19" s="736"/>
      <c r="F19" s="736"/>
      <c r="G19" s="736"/>
      <c r="H19" s="737"/>
    </row>
    <row r="20" spans="1:8" ht="10.35" customHeight="1"/>
    <row r="21" spans="1:8" ht="15" customHeight="1">
      <c r="A21" s="731" t="s">
        <v>334</v>
      </c>
      <c r="B21" s="731"/>
      <c r="C21" s="731"/>
      <c r="D21" s="731"/>
    </row>
    <row r="22" spans="1:8">
      <c r="A22" s="741" t="s">
        <v>31</v>
      </c>
      <c r="B22" s="742" t="s">
        <v>32</v>
      </c>
      <c r="C22" s="742"/>
      <c r="D22" s="742"/>
      <c r="E22" s="742"/>
      <c r="F22" s="742"/>
      <c r="G22" s="742" t="s">
        <v>335</v>
      </c>
      <c r="H22" s="743"/>
    </row>
    <row r="23" spans="1:8" ht="27" customHeight="1">
      <c r="A23" s="741"/>
      <c r="B23" s="742"/>
      <c r="C23" s="742"/>
      <c r="D23" s="742"/>
      <c r="E23" s="742"/>
      <c r="F23" s="742"/>
      <c r="G23" s="296" t="s">
        <v>336</v>
      </c>
      <c r="H23" s="297" t="s">
        <v>35</v>
      </c>
    </row>
    <row r="24" spans="1:8" ht="17.850000000000001" customHeight="1">
      <c r="A24" s="741" t="s">
        <v>36</v>
      </c>
      <c r="B24" s="742"/>
      <c r="C24" s="742"/>
      <c r="D24" s="742"/>
      <c r="E24" s="742"/>
      <c r="F24" s="742"/>
      <c r="G24" s="742"/>
      <c r="H24" s="743"/>
    </row>
    <row r="25" spans="1:8" ht="64.5" customHeight="1">
      <c r="A25" s="296" t="s">
        <v>471</v>
      </c>
      <c r="B25" s="736" t="s">
        <v>472</v>
      </c>
      <c r="C25" s="736"/>
      <c r="D25" s="736"/>
      <c r="E25" s="736"/>
      <c r="F25" s="736"/>
      <c r="G25" s="296" t="s">
        <v>50</v>
      </c>
      <c r="H25" s="224" t="s">
        <v>269</v>
      </c>
    </row>
    <row r="26" spans="1:8" ht="48" customHeight="1">
      <c r="A26" s="296" t="s">
        <v>474</v>
      </c>
      <c r="B26" s="736" t="s">
        <v>475</v>
      </c>
      <c r="C26" s="736"/>
      <c r="D26" s="736"/>
      <c r="E26" s="736"/>
      <c r="F26" s="736"/>
      <c r="G26" s="296" t="s">
        <v>50</v>
      </c>
      <c r="H26" s="224" t="s">
        <v>269</v>
      </c>
    </row>
    <row r="27" spans="1:8" ht="17.850000000000001" customHeight="1">
      <c r="A27" s="741" t="s">
        <v>341</v>
      </c>
      <c r="B27" s="742"/>
      <c r="C27" s="742"/>
      <c r="D27" s="742"/>
      <c r="E27" s="742"/>
      <c r="F27" s="742"/>
      <c r="G27" s="742"/>
      <c r="H27" s="743"/>
    </row>
    <row r="28" spans="1:8" ht="69.599999999999994" customHeight="1">
      <c r="A28" s="296" t="s">
        <v>476</v>
      </c>
      <c r="B28" s="736" t="s">
        <v>477</v>
      </c>
      <c r="C28" s="736"/>
      <c r="D28" s="736"/>
      <c r="E28" s="736"/>
      <c r="F28" s="736"/>
      <c r="G28" s="296" t="s">
        <v>100</v>
      </c>
      <c r="H28" s="224" t="s">
        <v>269</v>
      </c>
    </row>
    <row r="29" spans="1:8" ht="17.850000000000001" customHeight="1">
      <c r="A29" s="741" t="s">
        <v>348</v>
      </c>
      <c r="B29" s="742"/>
      <c r="C29" s="742"/>
      <c r="D29" s="742"/>
      <c r="E29" s="742"/>
      <c r="F29" s="742"/>
      <c r="G29" s="742"/>
      <c r="H29" s="743"/>
    </row>
    <row r="30" spans="1:8" ht="43.8" customHeight="1">
      <c r="A30" s="296" t="s">
        <v>478</v>
      </c>
      <c r="B30" s="736" t="s">
        <v>479</v>
      </c>
      <c r="C30" s="736"/>
      <c r="D30" s="736"/>
      <c r="E30" s="736"/>
      <c r="F30" s="736"/>
      <c r="G30" s="296" t="s">
        <v>127</v>
      </c>
      <c r="H30" s="224" t="s">
        <v>269</v>
      </c>
    </row>
    <row r="31" spans="1:8" ht="10.35" customHeight="1"/>
    <row r="32" spans="1:8" ht="15" customHeight="1">
      <c r="A32" s="270" t="s">
        <v>351</v>
      </c>
    </row>
    <row r="33" spans="1:13" s="270" customFormat="1" ht="17.850000000000001" customHeight="1">
      <c r="A33" s="744" t="s">
        <v>352</v>
      </c>
      <c r="B33" s="744"/>
      <c r="C33" s="744"/>
      <c r="D33" s="744"/>
      <c r="E33" s="744"/>
      <c r="F33" s="744"/>
      <c r="G33" s="117">
        <v>20</v>
      </c>
      <c r="H33" s="298" t="s">
        <v>353</v>
      </c>
    </row>
    <row r="34" spans="1:13" s="270" customFormat="1" ht="32.25" customHeight="1">
      <c r="A34" s="738" t="s">
        <v>354</v>
      </c>
      <c r="B34" s="737" t="s">
        <v>480</v>
      </c>
      <c r="C34" s="735"/>
      <c r="D34" s="735"/>
      <c r="E34" s="735"/>
      <c r="F34" s="735"/>
      <c r="G34" s="735"/>
      <c r="H34" s="735"/>
      <c r="I34" s="127"/>
      <c r="J34" s="127"/>
      <c r="K34" s="127"/>
      <c r="L34" s="127"/>
      <c r="M34" s="127"/>
    </row>
    <row r="35" spans="1:13" s="270" customFormat="1" ht="33.6" customHeight="1">
      <c r="A35" s="739"/>
      <c r="B35" s="737" t="s">
        <v>481</v>
      </c>
      <c r="C35" s="735"/>
      <c r="D35" s="735"/>
      <c r="E35" s="735"/>
      <c r="F35" s="735"/>
      <c r="G35" s="735"/>
      <c r="H35" s="735"/>
      <c r="I35" s="127"/>
      <c r="J35" s="127"/>
      <c r="K35" s="127"/>
      <c r="L35" s="127"/>
      <c r="M35" s="127"/>
    </row>
    <row r="36" spans="1:13" s="270" customFormat="1" ht="17.850000000000001" customHeight="1">
      <c r="A36" s="739"/>
      <c r="B36" s="253" t="s">
        <v>482</v>
      </c>
      <c r="C36" s="254"/>
      <c r="D36" s="254"/>
      <c r="E36" s="254"/>
      <c r="F36" s="254"/>
      <c r="G36" s="118"/>
      <c r="H36" s="299"/>
      <c r="I36" s="127"/>
      <c r="J36" s="127"/>
      <c r="K36" s="127"/>
      <c r="L36" s="127"/>
      <c r="M36" s="127"/>
    </row>
    <row r="37" spans="1:13" ht="21" customHeight="1">
      <c r="A37" s="740"/>
      <c r="B37" s="736" t="s">
        <v>483</v>
      </c>
      <c r="C37" s="726"/>
      <c r="D37" s="726"/>
      <c r="E37" s="726"/>
      <c r="F37" s="726"/>
      <c r="G37" s="726"/>
      <c r="H37" s="727"/>
    </row>
    <row r="38" spans="1:13">
      <c r="A38" s="745" t="s">
        <v>361</v>
      </c>
      <c r="B38" s="745"/>
      <c r="C38" s="746"/>
      <c r="D38" s="728" t="s">
        <v>484</v>
      </c>
      <c r="E38" s="728"/>
      <c r="F38" s="728"/>
      <c r="G38" s="728"/>
      <c r="H38" s="729"/>
    </row>
    <row r="39" spans="1:13" ht="52.5" customHeight="1">
      <c r="A39" s="747" t="s">
        <v>363</v>
      </c>
      <c r="B39" s="747"/>
      <c r="C39" s="748"/>
      <c r="D39" s="749" t="s">
        <v>485</v>
      </c>
      <c r="E39" s="750"/>
      <c r="F39" s="750"/>
      <c r="G39" s="750"/>
      <c r="H39" s="750"/>
      <c r="I39" s="211"/>
    </row>
    <row r="40" spans="1:13" s="270" customFormat="1" ht="17.850000000000001" customHeight="1">
      <c r="A40" s="744" t="s">
        <v>364</v>
      </c>
      <c r="B40" s="744"/>
      <c r="C40" s="744"/>
      <c r="D40" s="744"/>
      <c r="E40" s="744"/>
      <c r="F40" s="744"/>
      <c r="G40" s="117">
        <v>25</v>
      </c>
      <c r="H40" s="298" t="s">
        <v>353</v>
      </c>
    </row>
    <row r="41" spans="1:13" s="270" customFormat="1" ht="17.850000000000001" customHeight="1">
      <c r="A41" s="738" t="s">
        <v>354</v>
      </c>
      <c r="B41" s="727" t="s">
        <v>486</v>
      </c>
      <c r="C41" s="716"/>
      <c r="D41" s="716"/>
      <c r="E41" s="716"/>
      <c r="F41" s="716"/>
      <c r="G41" s="716"/>
      <c r="H41" s="716"/>
      <c r="I41" s="127"/>
    </row>
    <row r="42" spans="1:13" s="270" customFormat="1" ht="17.850000000000001" customHeight="1">
      <c r="A42" s="739"/>
      <c r="B42" s="727" t="s">
        <v>487</v>
      </c>
      <c r="C42" s="716"/>
      <c r="D42" s="716"/>
      <c r="E42" s="716"/>
      <c r="F42" s="716"/>
      <c r="G42" s="716"/>
      <c r="H42" s="716"/>
      <c r="I42" s="127"/>
    </row>
    <row r="43" spans="1:13" s="270" customFormat="1" ht="17.850000000000001" customHeight="1">
      <c r="A43" s="739"/>
      <c r="B43" s="727" t="s">
        <v>488</v>
      </c>
      <c r="C43" s="716"/>
      <c r="D43" s="716"/>
      <c r="E43" s="716"/>
      <c r="F43" s="716"/>
      <c r="G43" s="716"/>
      <c r="H43" s="716"/>
      <c r="I43" s="126"/>
    </row>
    <row r="44" spans="1:13" ht="16.5" customHeight="1">
      <c r="A44" s="740"/>
      <c r="B44" s="737" t="s">
        <v>489</v>
      </c>
      <c r="C44" s="735"/>
      <c r="D44" s="735"/>
      <c r="E44" s="735"/>
      <c r="F44" s="735"/>
      <c r="G44" s="735"/>
      <c r="H44" s="735"/>
      <c r="I44" s="211"/>
    </row>
    <row r="45" spans="1:13">
      <c r="A45" s="745" t="s">
        <v>361</v>
      </c>
      <c r="B45" s="745"/>
      <c r="C45" s="746"/>
      <c r="D45" s="728" t="s">
        <v>490</v>
      </c>
      <c r="E45" s="728"/>
      <c r="F45" s="728"/>
      <c r="G45" s="728"/>
      <c r="H45" s="729"/>
      <c r="I45" s="126"/>
    </row>
    <row r="46" spans="1:13" ht="45" customHeight="1">
      <c r="A46" s="747" t="s">
        <v>363</v>
      </c>
      <c r="B46" s="747"/>
      <c r="C46" s="748"/>
      <c r="D46" s="737" t="s">
        <v>491</v>
      </c>
      <c r="E46" s="735"/>
      <c r="F46" s="735"/>
      <c r="G46" s="735"/>
      <c r="H46" s="735"/>
      <c r="I46" s="211"/>
    </row>
    <row r="47" spans="1:13" ht="10.35" customHeight="1">
      <c r="I47" s="126"/>
    </row>
    <row r="48" spans="1:13" ht="15" customHeight="1">
      <c r="A48" s="270" t="s">
        <v>378</v>
      </c>
    </row>
    <row r="49" spans="1:9" ht="28.5" customHeight="1">
      <c r="A49" s="751" t="s">
        <v>379</v>
      </c>
      <c r="B49" s="751"/>
      <c r="C49" s="752" t="s">
        <v>492</v>
      </c>
      <c r="D49" s="753"/>
      <c r="E49" s="753"/>
      <c r="F49" s="753"/>
      <c r="G49" s="753"/>
      <c r="H49" s="753"/>
      <c r="I49" s="126"/>
    </row>
    <row r="50" spans="1:9" ht="28.5" customHeight="1">
      <c r="A50" s="724"/>
      <c r="B50" s="724"/>
      <c r="C50" s="754" t="s">
        <v>493</v>
      </c>
      <c r="D50" s="755"/>
      <c r="E50" s="755"/>
      <c r="F50" s="755"/>
      <c r="G50" s="755"/>
      <c r="H50" s="755"/>
      <c r="I50" s="300"/>
    </row>
    <row r="51" spans="1:9" ht="28.5" customHeight="1">
      <c r="A51" s="751" t="s">
        <v>494</v>
      </c>
      <c r="B51" s="751"/>
      <c r="C51" s="752" t="s">
        <v>495</v>
      </c>
      <c r="D51" s="753"/>
      <c r="E51" s="753"/>
      <c r="F51" s="753"/>
      <c r="G51" s="753"/>
      <c r="H51" s="753"/>
      <c r="I51" s="300"/>
    </row>
    <row r="52" spans="1:9" ht="30" customHeight="1">
      <c r="A52" s="724"/>
      <c r="B52" s="724"/>
      <c r="C52" s="756" t="s">
        <v>496</v>
      </c>
      <c r="D52" s="757"/>
      <c r="E52" s="757"/>
      <c r="F52" s="757"/>
      <c r="G52" s="757"/>
      <c r="H52" s="757"/>
      <c r="I52" s="211"/>
    </row>
    <row r="53" spans="1:9" ht="10.35" customHeight="1"/>
    <row r="54" spans="1:9" ht="15" customHeight="1">
      <c r="A54" s="270" t="s">
        <v>384</v>
      </c>
      <c r="B54" s="270"/>
      <c r="C54" s="270"/>
      <c r="D54" s="270"/>
      <c r="E54" s="270"/>
      <c r="F54" s="270"/>
    </row>
    <row r="55" spans="1:9" ht="16.2">
      <c r="A55" s="716" t="s">
        <v>385</v>
      </c>
      <c r="B55" s="716"/>
      <c r="C55" s="716"/>
      <c r="D55" s="716"/>
      <c r="E55" s="716"/>
      <c r="F55" s="716"/>
      <c r="G55" s="225">
        <v>0</v>
      </c>
      <c r="H55" s="301" t="s">
        <v>497</v>
      </c>
    </row>
    <row r="56" spans="1:9" ht="16.2">
      <c r="A56" s="716" t="s">
        <v>386</v>
      </c>
      <c r="B56" s="716"/>
      <c r="C56" s="716"/>
      <c r="D56" s="716"/>
      <c r="E56" s="716"/>
      <c r="F56" s="716"/>
      <c r="G56" s="225">
        <v>3</v>
      </c>
      <c r="H56" s="301" t="s">
        <v>497</v>
      </c>
    </row>
    <row r="57" spans="1:9">
      <c r="A57" s="254"/>
      <c r="B57" s="254"/>
      <c r="C57" s="254"/>
      <c r="D57" s="254"/>
      <c r="E57" s="254"/>
      <c r="F57" s="254"/>
      <c r="G57" s="118"/>
      <c r="H57" s="301"/>
    </row>
    <row r="58" spans="1:9">
      <c r="A58" s="758" t="s">
        <v>387</v>
      </c>
      <c r="B58" s="758"/>
      <c r="C58" s="758"/>
      <c r="D58" s="758"/>
      <c r="E58" s="758"/>
      <c r="F58" s="758"/>
      <c r="G58" s="299"/>
      <c r="H58" s="118"/>
    </row>
    <row r="59" spans="1:9" ht="17.850000000000001" customHeight="1">
      <c r="A59" s="735" t="s">
        <v>388</v>
      </c>
      <c r="B59" s="735"/>
      <c r="C59" s="735"/>
      <c r="D59" s="735"/>
      <c r="E59" s="301">
        <f>SUM(E60:E65)</f>
        <v>49</v>
      </c>
      <c r="F59" s="301" t="s">
        <v>353</v>
      </c>
      <c r="G59" s="302">
        <f>E59/25</f>
        <v>1.96</v>
      </c>
      <c r="H59" s="301" t="s">
        <v>497</v>
      </c>
    </row>
    <row r="60" spans="1:9" ht="17.850000000000001" customHeight="1">
      <c r="A60" s="127" t="s">
        <v>145</v>
      </c>
      <c r="B60" s="716" t="s">
        <v>148</v>
      </c>
      <c r="C60" s="716"/>
      <c r="D60" s="716"/>
      <c r="E60" s="301">
        <v>20</v>
      </c>
      <c r="F60" s="301" t="s">
        <v>353</v>
      </c>
      <c r="G60" s="214" t="s">
        <v>498</v>
      </c>
      <c r="H60" s="215"/>
    </row>
    <row r="61" spans="1:9" ht="17.850000000000001" customHeight="1">
      <c r="B61" s="716" t="s">
        <v>389</v>
      </c>
      <c r="C61" s="716"/>
      <c r="D61" s="716"/>
      <c r="E61" s="301">
        <v>25</v>
      </c>
      <c r="F61" s="301" t="s">
        <v>353</v>
      </c>
      <c r="G61" s="214" t="s">
        <v>498</v>
      </c>
      <c r="H61" s="215"/>
    </row>
    <row r="62" spans="1:9" ht="17.850000000000001" customHeight="1">
      <c r="B62" s="716" t="s">
        <v>390</v>
      </c>
      <c r="C62" s="716"/>
      <c r="D62" s="716"/>
      <c r="E62" s="301">
        <v>2</v>
      </c>
      <c r="F62" s="301" t="s">
        <v>353</v>
      </c>
      <c r="G62" s="214"/>
      <c r="H62" s="215"/>
    </row>
    <row r="63" spans="1:9" ht="17.850000000000001" customHeight="1">
      <c r="B63" s="716" t="s">
        <v>391</v>
      </c>
      <c r="C63" s="716"/>
      <c r="D63" s="716"/>
      <c r="E63" s="301">
        <v>0</v>
      </c>
      <c r="F63" s="301" t="s">
        <v>353</v>
      </c>
      <c r="G63" s="214"/>
      <c r="H63" s="215"/>
    </row>
    <row r="64" spans="1:9" ht="17.850000000000001" customHeight="1">
      <c r="B64" s="716" t="s">
        <v>392</v>
      </c>
      <c r="C64" s="716"/>
      <c r="D64" s="716"/>
      <c r="E64" s="301">
        <v>0</v>
      </c>
      <c r="F64" s="301" t="s">
        <v>353</v>
      </c>
      <c r="G64" s="214"/>
      <c r="H64" s="215"/>
    </row>
    <row r="65" spans="1:9" ht="17.850000000000001" customHeight="1">
      <c r="B65" s="716" t="s">
        <v>393</v>
      </c>
      <c r="C65" s="716"/>
      <c r="D65" s="716"/>
      <c r="E65" s="301">
        <v>2</v>
      </c>
      <c r="F65" s="301" t="s">
        <v>353</v>
      </c>
      <c r="G65" s="214"/>
      <c r="H65" s="215"/>
    </row>
    <row r="66" spans="1:9" ht="31.35" customHeight="1">
      <c r="A66" s="735" t="s">
        <v>394</v>
      </c>
      <c r="B66" s="735"/>
      <c r="C66" s="735"/>
      <c r="D66" s="735"/>
      <c r="E66" s="301">
        <v>0</v>
      </c>
      <c r="F66" s="301" t="s">
        <v>353</v>
      </c>
      <c r="G66" s="302">
        <v>0</v>
      </c>
      <c r="H66" s="301" t="s">
        <v>497</v>
      </c>
    </row>
    <row r="67" spans="1:9" ht="17.850000000000001" customHeight="1">
      <c r="A67" s="716" t="s">
        <v>395</v>
      </c>
      <c r="B67" s="716"/>
      <c r="C67" s="716"/>
      <c r="D67" s="716"/>
      <c r="E67" s="301">
        <f>G67*25</f>
        <v>26</v>
      </c>
      <c r="F67" s="301" t="s">
        <v>353</v>
      </c>
      <c r="G67" s="302">
        <f>D6-G66-G59</f>
        <v>1.04</v>
      </c>
      <c r="H67" s="301" t="s">
        <v>497</v>
      </c>
    </row>
    <row r="68" spans="1:9" ht="10.35" customHeight="1"/>
    <row r="71" spans="1:9">
      <c r="A71" s="127" t="s">
        <v>396</v>
      </c>
    </row>
    <row r="72" spans="1:9" ht="16.2">
      <c r="A72" s="722" t="s">
        <v>499</v>
      </c>
      <c r="B72" s="722"/>
      <c r="C72" s="722"/>
      <c r="D72" s="722"/>
      <c r="E72" s="722"/>
      <c r="F72" s="722"/>
      <c r="G72" s="722"/>
      <c r="H72" s="722"/>
      <c r="I72" s="722"/>
    </row>
    <row r="73" spans="1:9">
      <c r="A73" s="127" t="s">
        <v>397</v>
      </c>
    </row>
    <row r="75" spans="1:9" ht="14.1" customHeight="1">
      <c r="A75" s="759" t="s">
        <v>398</v>
      </c>
      <c r="B75" s="759"/>
      <c r="C75" s="759"/>
      <c r="D75" s="759"/>
      <c r="E75" s="759"/>
      <c r="F75" s="759"/>
      <c r="G75" s="759"/>
      <c r="H75" s="759"/>
      <c r="I75" s="759"/>
    </row>
    <row r="76" spans="1:9">
      <c r="A76" s="759"/>
      <c r="B76" s="759"/>
      <c r="C76" s="759"/>
      <c r="D76" s="759"/>
      <c r="E76" s="759"/>
      <c r="F76" s="759"/>
      <c r="G76" s="759"/>
      <c r="H76" s="759"/>
      <c r="I76" s="759"/>
    </row>
    <row r="77" spans="1:9">
      <c r="A77" s="759"/>
      <c r="B77" s="759"/>
      <c r="C77" s="759"/>
      <c r="D77" s="759"/>
      <c r="E77" s="759"/>
      <c r="F77" s="759"/>
      <c r="G77" s="759"/>
      <c r="H77" s="759"/>
      <c r="I77" s="759"/>
    </row>
  </sheetData>
  <mergeCells count="73">
    <mergeCell ref="B65:D65"/>
    <mergeCell ref="A66:D66"/>
    <mergeCell ref="A67:D67"/>
    <mergeCell ref="A72:I72"/>
    <mergeCell ref="A75:I77"/>
    <mergeCell ref="B64:D64"/>
    <mergeCell ref="A51:B52"/>
    <mergeCell ref="C51:H51"/>
    <mergeCell ref="C52:H52"/>
    <mergeCell ref="A55:F55"/>
    <mergeCell ref="A56:F56"/>
    <mergeCell ref="A58:F58"/>
    <mergeCell ref="A59:D59"/>
    <mergeCell ref="B60:D60"/>
    <mergeCell ref="B61:D61"/>
    <mergeCell ref="B62:D62"/>
    <mergeCell ref="B63:D63"/>
    <mergeCell ref="A45:C45"/>
    <mergeCell ref="D45:H45"/>
    <mergeCell ref="A46:C46"/>
    <mergeCell ref="D46:H46"/>
    <mergeCell ref="A49:B50"/>
    <mergeCell ref="C49:H49"/>
    <mergeCell ref="C50:H50"/>
    <mergeCell ref="A38:C38"/>
    <mergeCell ref="D38:H38"/>
    <mergeCell ref="A39:C39"/>
    <mergeCell ref="A40:F40"/>
    <mergeCell ref="D39:H39"/>
    <mergeCell ref="A41:A44"/>
    <mergeCell ref="B41:H41"/>
    <mergeCell ref="B42:H42"/>
    <mergeCell ref="B43:H43"/>
    <mergeCell ref="B44:H44"/>
    <mergeCell ref="A34:A37"/>
    <mergeCell ref="B34:H34"/>
    <mergeCell ref="B35:H35"/>
    <mergeCell ref="B37:H37"/>
    <mergeCell ref="A22:A23"/>
    <mergeCell ref="B22:F23"/>
    <mergeCell ref="G22:H22"/>
    <mergeCell ref="A24:H24"/>
    <mergeCell ref="B25:F25"/>
    <mergeCell ref="B26:F26"/>
    <mergeCell ref="A27:H27"/>
    <mergeCell ref="B28:F28"/>
    <mergeCell ref="A29:H29"/>
    <mergeCell ref="B30:F30"/>
    <mergeCell ref="A33:F33"/>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Normal="100" workbookViewId="0"/>
  </sheetViews>
  <sheetFormatPr defaultColWidth="8.77734375" defaultRowHeight="13.8"/>
  <cols>
    <col min="1" max="1" width="10.4414062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500</v>
      </c>
      <c r="B5" s="633"/>
      <c r="C5" s="633"/>
      <c r="D5" s="633"/>
      <c r="E5" s="633"/>
      <c r="F5" s="633"/>
      <c r="G5" s="633"/>
      <c r="H5" s="633"/>
    </row>
    <row r="6" spans="1:9" ht="17.850000000000001" customHeight="1">
      <c r="A6" s="665" t="s">
        <v>143</v>
      </c>
      <c r="B6" s="686"/>
      <c r="C6" s="686"/>
      <c r="D6" s="686">
        <v>4</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469</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330</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ht="13.8" customHeight="1">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29.25" customHeight="1">
      <c r="A25" s="245" t="s">
        <v>502</v>
      </c>
      <c r="B25" s="675" t="s">
        <v>503</v>
      </c>
      <c r="C25" s="675"/>
      <c r="D25" s="675"/>
      <c r="E25" s="675"/>
      <c r="F25" s="675"/>
      <c r="G25" s="245" t="s">
        <v>50</v>
      </c>
      <c r="H25" s="246" t="s">
        <v>52</v>
      </c>
      <c r="I25" s="106"/>
    </row>
    <row r="26" spans="1:9" ht="29.25" customHeight="1">
      <c r="A26" s="245" t="s">
        <v>504</v>
      </c>
      <c r="B26" s="760" t="s">
        <v>2618</v>
      </c>
      <c r="C26" s="761"/>
      <c r="D26" s="761"/>
      <c r="E26" s="761"/>
      <c r="F26" s="761"/>
      <c r="G26" s="245" t="s">
        <v>73</v>
      </c>
      <c r="H26" s="246" t="s">
        <v>40</v>
      </c>
      <c r="I26" s="106"/>
    </row>
    <row r="27" spans="1:9" ht="17.850000000000001" customHeight="1">
      <c r="A27" s="672" t="s">
        <v>341</v>
      </c>
      <c r="B27" s="673"/>
      <c r="C27" s="673"/>
      <c r="D27" s="673"/>
      <c r="E27" s="673"/>
      <c r="F27" s="673"/>
      <c r="G27" s="673"/>
      <c r="H27" s="674"/>
      <c r="I27" s="106"/>
    </row>
    <row r="28" spans="1:9" ht="36.75" customHeight="1">
      <c r="A28" s="245" t="s">
        <v>505</v>
      </c>
      <c r="B28" s="675" t="s">
        <v>506</v>
      </c>
      <c r="C28" s="675"/>
      <c r="D28" s="675"/>
      <c r="E28" s="675"/>
      <c r="F28" s="675"/>
      <c r="G28" s="245" t="s">
        <v>94</v>
      </c>
      <c r="H28" s="246" t="s">
        <v>52</v>
      </c>
      <c r="I28" s="106"/>
    </row>
    <row r="29" spans="1:9" ht="28.5" customHeight="1">
      <c r="A29" s="245" t="s">
        <v>507</v>
      </c>
      <c r="B29" s="760" t="s">
        <v>508</v>
      </c>
      <c r="C29" s="761"/>
      <c r="D29" s="761"/>
      <c r="E29" s="761"/>
      <c r="F29" s="761"/>
      <c r="G29" s="245" t="s">
        <v>102</v>
      </c>
      <c r="H29" s="246" t="s">
        <v>40</v>
      </c>
      <c r="I29" s="106"/>
    </row>
    <row r="30" spans="1:9" ht="17.850000000000001" customHeight="1">
      <c r="A30" s="672" t="s">
        <v>348</v>
      </c>
      <c r="B30" s="673"/>
      <c r="C30" s="673"/>
      <c r="D30" s="673"/>
      <c r="E30" s="673"/>
      <c r="F30" s="673"/>
      <c r="G30" s="673"/>
      <c r="H30" s="674"/>
      <c r="I30" s="106"/>
    </row>
    <row r="31" spans="1:9" ht="29.25" customHeight="1">
      <c r="A31" s="245" t="s">
        <v>509</v>
      </c>
      <c r="B31" s="675" t="s">
        <v>133</v>
      </c>
      <c r="C31" s="675"/>
      <c r="D31" s="675"/>
      <c r="E31" s="675"/>
      <c r="F31" s="675"/>
      <c r="G31" s="245" t="s">
        <v>132</v>
      </c>
      <c r="H31" s="246" t="s">
        <v>52</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15</v>
      </c>
      <c r="H34" s="251" t="s">
        <v>353</v>
      </c>
      <c r="I34" s="106"/>
    </row>
    <row r="35" spans="1:9" ht="27.6" customHeight="1">
      <c r="A35" s="762" t="s">
        <v>354</v>
      </c>
      <c r="B35" s="668" t="s">
        <v>510</v>
      </c>
      <c r="C35" s="669"/>
      <c r="D35" s="669"/>
      <c r="E35" s="669"/>
      <c r="F35" s="669"/>
      <c r="G35" s="669"/>
      <c r="H35" s="669"/>
      <c r="I35" s="106"/>
    </row>
    <row r="36" spans="1:9" ht="28.05" customHeight="1">
      <c r="A36" s="654"/>
      <c r="B36" s="668" t="s">
        <v>511</v>
      </c>
      <c r="C36" s="669"/>
      <c r="D36" s="669"/>
      <c r="E36" s="669"/>
      <c r="F36" s="669"/>
      <c r="G36" s="669"/>
      <c r="H36" s="669"/>
      <c r="I36" s="106"/>
    </row>
    <row r="37" spans="1:9" ht="25.05" customHeight="1">
      <c r="A37" s="654"/>
      <c r="B37" s="666" t="s">
        <v>512</v>
      </c>
      <c r="C37" s="667"/>
      <c r="D37" s="667"/>
      <c r="E37" s="667"/>
      <c r="F37" s="667"/>
      <c r="G37" s="667"/>
      <c r="H37" s="667"/>
      <c r="I37" s="68"/>
    </row>
    <row r="38" spans="1:9" ht="25.05" customHeight="1">
      <c r="A38" s="654"/>
      <c r="B38" s="666" t="s">
        <v>513</v>
      </c>
      <c r="C38" s="667"/>
      <c r="D38" s="667"/>
      <c r="E38" s="667"/>
      <c r="F38" s="667"/>
      <c r="G38" s="667"/>
      <c r="H38" s="667"/>
      <c r="I38" s="68"/>
    </row>
    <row r="39" spans="1:9" ht="25.05" customHeight="1">
      <c r="A39" s="654"/>
      <c r="B39" s="666" t="s">
        <v>514</v>
      </c>
      <c r="C39" s="667"/>
      <c r="D39" s="667"/>
      <c r="E39" s="667"/>
      <c r="F39" s="667"/>
      <c r="G39" s="667"/>
      <c r="H39" s="667"/>
      <c r="I39" s="68"/>
    </row>
    <row r="40" spans="1:9" ht="25.05" customHeight="1">
      <c r="A40" s="654"/>
      <c r="B40" s="666" t="s">
        <v>515</v>
      </c>
      <c r="C40" s="667"/>
      <c r="D40" s="667"/>
      <c r="E40" s="667"/>
      <c r="F40" s="667"/>
      <c r="G40" s="667"/>
      <c r="H40" s="667"/>
      <c r="I40" s="68"/>
    </row>
    <row r="41" spans="1:9" ht="25.05" customHeight="1">
      <c r="A41" s="655"/>
      <c r="B41" s="666" t="s">
        <v>516</v>
      </c>
      <c r="C41" s="667"/>
      <c r="D41" s="667"/>
      <c r="E41" s="667"/>
      <c r="F41" s="667"/>
      <c r="G41" s="667"/>
      <c r="H41" s="667"/>
      <c r="I41" s="68"/>
    </row>
    <row r="42" spans="1:9" ht="21.6" customHeight="1">
      <c r="A42" s="682" t="s">
        <v>361</v>
      </c>
      <c r="B42" s="689"/>
      <c r="C42" s="689"/>
      <c r="D42" s="689" t="s">
        <v>517</v>
      </c>
      <c r="E42" s="689"/>
      <c r="F42" s="689"/>
      <c r="G42" s="689"/>
      <c r="H42" s="690"/>
      <c r="I42" s="106"/>
    </row>
    <row r="43" spans="1:9" ht="41.25" customHeight="1">
      <c r="A43" s="681" t="s">
        <v>363</v>
      </c>
      <c r="B43" s="687"/>
      <c r="C43" s="687"/>
      <c r="D43" s="668" t="s">
        <v>518</v>
      </c>
      <c r="E43" s="669"/>
      <c r="F43" s="669"/>
      <c r="G43" s="669"/>
      <c r="H43" s="669"/>
      <c r="I43" s="110"/>
    </row>
    <row r="44" spans="1:9" s="243" customFormat="1" ht="17.850000000000001" customHeight="1">
      <c r="A44" s="679" t="s">
        <v>364</v>
      </c>
      <c r="B44" s="679"/>
      <c r="C44" s="679"/>
      <c r="D44" s="679"/>
      <c r="E44" s="679"/>
      <c r="F44" s="679"/>
      <c r="G44" s="159">
        <v>15</v>
      </c>
      <c r="H44" s="251" t="s">
        <v>353</v>
      </c>
      <c r="I44" s="135"/>
    </row>
    <row r="45" spans="1:9" ht="20.100000000000001" customHeight="1">
      <c r="A45" s="762" t="s">
        <v>354</v>
      </c>
      <c r="B45" s="700" t="s">
        <v>519</v>
      </c>
      <c r="C45" s="700"/>
      <c r="D45" s="700"/>
      <c r="E45" s="700"/>
      <c r="F45" s="700"/>
      <c r="G45" s="700"/>
      <c r="H45" s="701"/>
      <c r="I45" s="106"/>
    </row>
    <row r="46" spans="1:9" ht="20.100000000000001" customHeight="1">
      <c r="A46" s="654"/>
      <c r="B46" s="700" t="s">
        <v>520</v>
      </c>
      <c r="C46" s="700"/>
      <c r="D46" s="700"/>
      <c r="E46" s="700"/>
      <c r="F46" s="700"/>
      <c r="G46" s="700"/>
      <c r="H46" s="701"/>
      <c r="I46" s="106"/>
    </row>
    <row r="47" spans="1:9" ht="20.100000000000001" customHeight="1">
      <c r="A47" s="654"/>
      <c r="B47" s="700" t="s">
        <v>521</v>
      </c>
      <c r="C47" s="700"/>
      <c r="D47" s="700"/>
      <c r="E47" s="700"/>
      <c r="F47" s="700"/>
      <c r="G47" s="700"/>
      <c r="H47" s="701"/>
      <c r="I47" s="106"/>
    </row>
    <row r="48" spans="1:9" ht="20.100000000000001" customHeight="1">
      <c r="A48" s="654"/>
      <c r="B48" s="700" t="s">
        <v>522</v>
      </c>
      <c r="C48" s="700"/>
      <c r="D48" s="700"/>
      <c r="E48" s="700"/>
      <c r="F48" s="700"/>
      <c r="G48" s="700"/>
      <c r="H48" s="701"/>
      <c r="I48" s="106"/>
    </row>
    <row r="49" spans="1:9" ht="20.100000000000001" customHeight="1">
      <c r="A49" s="654"/>
      <c r="B49" s="700" t="s">
        <v>523</v>
      </c>
      <c r="C49" s="700"/>
      <c r="D49" s="700"/>
      <c r="E49" s="700"/>
      <c r="F49" s="700"/>
      <c r="G49" s="700"/>
      <c r="H49" s="701"/>
      <c r="I49" s="106"/>
    </row>
    <row r="50" spans="1:9" ht="20.100000000000001" customHeight="1">
      <c r="A50" s="654"/>
      <c r="B50" s="700" t="s">
        <v>524</v>
      </c>
      <c r="C50" s="700"/>
      <c r="D50" s="700"/>
      <c r="E50" s="700"/>
      <c r="F50" s="700"/>
      <c r="G50" s="700"/>
      <c r="H50" s="701"/>
      <c r="I50" s="106"/>
    </row>
    <row r="51" spans="1:9" ht="20.100000000000001" customHeight="1">
      <c r="A51" s="655"/>
      <c r="B51" s="700" t="s">
        <v>525</v>
      </c>
      <c r="C51" s="700"/>
      <c r="D51" s="700"/>
      <c r="E51" s="700"/>
      <c r="F51" s="700"/>
      <c r="G51" s="700"/>
      <c r="H51" s="701"/>
      <c r="I51" s="106"/>
    </row>
    <row r="52" spans="1:9" ht="19.5" customHeight="1">
      <c r="A52" s="682" t="s">
        <v>361</v>
      </c>
      <c r="B52" s="689"/>
      <c r="C52" s="689"/>
      <c r="D52" s="689" t="s">
        <v>526</v>
      </c>
      <c r="E52" s="689"/>
      <c r="F52" s="689"/>
      <c r="G52" s="689"/>
      <c r="H52" s="690"/>
      <c r="I52" s="106"/>
    </row>
    <row r="53" spans="1:9" ht="45" customHeight="1">
      <c r="A53" s="681" t="s">
        <v>363</v>
      </c>
      <c r="B53" s="687"/>
      <c r="C53" s="687"/>
      <c r="D53" s="687" t="s">
        <v>527</v>
      </c>
      <c r="E53" s="687"/>
      <c r="F53" s="687"/>
      <c r="G53" s="687"/>
      <c r="H53" s="687"/>
      <c r="I53" s="694"/>
    </row>
    <row r="54" spans="1:9" s="243" customFormat="1" ht="24" customHeight="1">
      <c r="A54" s="679" t="s">
        <v>528</v>
      </c>
      <c r="B54" s="679"/>
      <c r="C54" s="679"/>
      <c r="D54" s="679"/>
      <c r="E54" s="679"/>
      <c r="F54" s="679"/>
      <c r="G54" s="159">
        <v>25</v>
      </c>
      <c r="H54" s="251" t="s">
        <v>353</v>
      </c>
      <c r="I54" s="135"/>
    </row>
    <row r="55" spans="1:9" ht="29.25" customHeight="1">
      <c r="A55" s="762" t="s">
        <v>354</v>
      </c>
      <c r="B55" s="700" t="s">
        <v>529</v>
      </c>
      <c r="C55" s="700"/>
      <c r="D55" s="700"/>
      <c r="E55" s="700"/>
      <c r="F55" s="700"/>
      <c r="G55" s="700"/>
      <c r="H55" s="701"/>
      <c r="I55" s="106"/>
    </row>
    <row r="56" spans="1:9" ht="34.5" customHeight="1">
      <c r="A56" s="654"/>
      <c r="B56" s="668" t="s">
        <v>530</v>
      </c>
      <c r="C56" s="669"/>
      <c r="D56" s="669"/>
      <c r="E56" s="669"/>
      <c r="F56" s="669"/>
      <c r="G56" s="669"/>
      <c r="H56" s="669"/>
      <c r="I56" s="106"/>
    </row>
    <row r="57" spans="1:9" ht="25.05" customHeight="1">
      <c r="A57" s="654"/>
      <c r="B57" s="700" t="s">
        <v>531</v>
      </c>
      <c r="C57" s="700"/>
      <c r="D57" s="700"/>
      <c r="E57" s="700"/>
      <c r="F57" s="700"/>
      <c r="G57" s="700"/>
      <c r="H57" s="701"/>
      <c r="I57" s="106"/>
    </row>
    <row r="58" spans="1:9" ht="25.05" customHeight="1">
      <c r="A58" s="654"/>
      <c r="B58" s="700" t="s">
        <v>532</v>
      </c>
      <c r="C58" s="700"/>
      <c r="D58" s="700"/>
      <c r="E58" s="700"/>
      <c r="F58" s="700"/>
      <c r="G58" s="700"/>
      <c r="H58" s="701"/>
      <c r="I58" s="106"/>
    </row>
    <row r="59" spans="1:9" ht="25.05" customHeight="1">
      <c r="A59" s="654"/>
      <c r="B59" s="700" t="s">
        <v>533</v>
      </c>
      <c r="C59" s="700"/>
      <c r="D59" s="700"/>
      <c r="E59" s="700"/>
      <c r="F59" s="700"/>
      <c r="G59" s="700"/>
      <c r="H59" s="701"/>
      <c r="I59" s="106"/>
    </row>
    <row r="60" spans="1:9" ht="25.05" customHeight="1">
      <c r="A60" s="654"/>
      <c r="B60" s="700" t="s">
        <v>534</v>
      </c>
      <c r="C60" s="700"/>
      <c r="D60" s="700"/>
      <c r="E60" s="700"/>
      <c r="F60" s="700"/>
      <c r="G60" s="700"/>
      <c r="H60" s="701"/>
      <c r="I60" s="106"/>
    </row>
    <row r="61" spans="1:9" ht="24" customHeight="1">
      <c r="A61" s="682" t="s">
        <v>361</v>
      </c>
      <c r="B61" s="689"/>
      <c r="C61" s="689"/>
      <c r="D61" s="689" t="s">
        <v>526</v>
      </c>
      <c r="E61" s="689"/>
      <c r="F61" s="689"/>
      <c r="G61" s="689"/>
      <c r="H61" s="690"/>
      <c r="I61" s="106"/>
    </row>
    <row r="62" spans="1:9" ht="30" customHeight="1">
      <c r="A62" s="681" t="s">
        <v>363</v>
      </c>
      <c r="B62" s="687"/>
      <c r="C62" s="687"/>
      <c r="D62" s="687" t="s">
        <v>535</v>
      </c>
      <c r="E62" s="687"/>
      <c r="F62" s="687"/>
      <c r="G62" s="687"/>
      <c r="H62" s="687"/>
      <c r="I62" s="694"/>
    </row>
    <row r="63" spans="1:9" ht="10.35" customHeight="1">
      <c r="I63" s="106"/>
    </row>
    <row r="64" spans="1:9" ht="15" customHeight="1">
      <c r="A64" s="243" t="s">
        <v>378</v>
      </c>
      <c r="I64" s="106"/>
    </row>
    <row r="65" spans="1:9" ht="27" customHeight="1">
      <c r="A65" s="667" t="s">
        <v>379</v>
      </c>
      <c r="B65" s="665"/>
      <c r="C65" s="668" t="s">
        <v>536</v>
      </c>
      <c r="D65" s="669"/>
      <c r="E65" s="669"/>
      <c r="F65" s="669"/>
      <c r="G65" s="669"/>
      <c r="H65" s="669"/>
      <c r="I65" s="106"/>
    </row>
    <row r="66" spans="1:9" ht="32.25" customHeight="1">
      <c r="A66" s="667"/>
      <c r="B66" s="665"/>
      <c r="C66" s="675" t="s">
        <v>537</v>
      </c>
      <c r="D66" s="675"/>
      <c r="E66" s="675"/>
      <c r="F66" s="675"/>
      <c r="G66" s="675"/>
      <c r="H66" s="668"/>
      <c r="I66" s="106"/>
    </row>
    <row r="67" spans="1:9" ht="31.5" customHeight="1">
      <c r="A67" s="667"/>
      <c r="B67" s="665"/>
      <c r="C67" s="675" t="s">
        <v>538</v>
      </c>
      <c r="D67" s="675"/>
      <c r="E67" s="675"/>
      <c r="F67" s="675"/>
      <c r="G67" s="675"/>
      <c r="H67" s="668"/>
      <c r="I67" s="106"/>
    </row>
    <row r="68" spans="1:9" ht="32.25" customHeight="1">
      <c r="A68" s="702" t="s">
        <v>382</v>
      </c>
      <c r="B68" s="763"/>
      <c r="C68" s="675" t="s">
        <v>539</v>
      </c>
      <c r="D68" s="675"/>
      <c r="E68" s="675"/>
      <c r="F68" s="675"/>
      <c r="G68" s="675"/>
      <c r="H68" s="668"/>
      <c r="I68" s="106"/>
    </row>
    <row r="69" spans="1:9" ht="48.75" customHeight="1">
      <c r="A69" s="633"/>
      <c r="B69" s="704"/>
      <c r="C69" s="675" t="s">
        <v>540</v>
      </c>
      <c r="D69" s="675"/>
      <c r="E69" s="675"/>
      <c r="F69" s="675"/>
      <c r="G69" s="675"/>
      <c r="H69" s="668"/>
      <c r="I69" s="106"/>
    </row>
    <row r="70" spans="1:9" ht="10.35" customHeight="1"/>
    <row r="71" spans="1:9" ht="15" customHeight="1">
      <c r="A71" s="243" t="s">
        <v>384</v>
      </c>
      <c r="B71" s="243"/>
      <c r="C71" s="243"/>
      <c r="D71" s="243"/>
      <c r="E71" s="243"/>
      <c r="F71" s="243"/>
    </row>
    <row r="72" spans="1:9" ht="16.2">
      <c r="A72" s="667" t="s">
        <v>385</v>
      </c>
      <c r="B72" s="667"/>
      <c r="C72" s="667"/>
      <c r="D72" s="667"/>
      <c r="E72" s="667"/>
      <c r="F72" s="667"/>
      <c r="G72" s="185">
        <v>2</v>
      </c>
      <c r="H72" s="186" t="s">
        <v>430</v>
      </c>
    </row>
    <row r="73" spans="1:9" ht="16.2">
      <c r="A73" s="667" t="s">
        <v>386</v>
      </c>
      <c r="B73" s="667"/>
      <c r="C73" s="667"/>
      <c r="D73" s="667"/>
      <c r="E73" s="667"/>
      <c r="F73" s="667"/>
      <c r="G73" s="185">
        <v>2</v>
      </c>
      <c r="H73" s="186" t="s">
        <v>430</v>
      </c>
    </row>
    <row r="74" spans="1:9">
      <c r="A74" s="249"/>
      <c r="B74" s="249"/>
      <c r="C74" s="249"/>
      <c r="D74" s="249"/>
      <c r="E74" s="249"/>
      <c r="F74" s="249"/>
      <c r="G74" s="188"/>
      <c r="H74" s="186"/>
    </row>
    <row r="75" spans="1:9">
      <c r="A75" s="685" t="s">
        <v>387</v>
      </c>
      <c r="B75" s="685"/>
      <c r="C75" s="685"/>
      <c r="D75" s="685"/>
      <c r="E75" s="685"/>
      <c r="F75" s="685"/>
      <c r="G75" s="190"/>
      <c r="H75" s="188"/>
    </row>
    <row r="76" spans="1:9" ht="17.850000000000001" customHeight="1">
      <c r="A76" s="669" t="s">
        <v>388</v>
      </c>
      <c r="B76" s="669"/>
      <c r="C76" s="669"/>
      <c r="D76" s="669"/>
      <c r="E76" s="186">
        <f>SUM(E77:E82)</f>
        <v>62</v>
      </c>
      <c r="F76" s="186" t="s">
        <v>353</v>
      </c>
      <c r="G76" s="191">
        <f>E76/25</f>
        <v>2.48</v>
      </c>
      <c r="H76" s="186" t="s">
        <v>430</v>
      </c>
    </row>
    <row r="77" spans="1:9" ht="17.850000000000001" customHeight="1">
      <c r="A77" s="107" t="s">
        <v>145</v>
      </c>
      <c r="B77" s="667" t="s">
        <v>148</v>
      </c>
      <c r="C77" s="667"/>
      <c r="D77" s="667"/>
      <c r="E77" s="186">
        <v>15</v>
      </c>
      <c r="F77" s="186" t="s">
        <v>353</v>
      </c>
      <c r="G77" s="192"/>
      <c r="H77" s="193"/>
    </row>
    <row r="78" spans="1:9" ht="17.850000000000001" customHeight="1">
      <c r="B78" s="667" t="s">
        <v>389</v>
      </c>
      <c r="C78" s="667"/>
      <c r="D78" s="667"/>
      <c r="E78" s="186">
        <v>40</v>
      </c>
      <c r="F78" s="186" t="s">
        <v>353</v>
      </c>
      <c r="G78" s="192"/>
      <c r="H78" s="193"/>
    </row>
    <row r="79" spans="1:9" ht="17.850000000000001" customHeight="1">
      <c r="B79" s="667" t="s">
        <v>390</v>
      </c>
      <c r="C79" s="667"/>
      <c r="D79" s="667"/>
      <c r="E79" s="186">
        <v>2</v>
      </c>
      <c r="F79" s="186" t="s">
        <v>353</v>
      </c>
      <c r="G79" s="192"/>
      <c r="H79" s="193"/>
    </row>
    <row r="80" spans="1:9" ht="17.850000000000001" customHeight="1">
      <c r="B80" s="667" t="s">
        <v>391</v>
      </c>
      <c r="C80" s="667"/>
      <c r="D80" s="667"/>
      <c r="E80" s="186">
        <v>0</v>
      </c>
      <c r="F80" s="186" t="s">
        <v>353</v>
      </c>
      <c r="G80" s="192"/>
      <c r="H80" s="193"/>
    </row>
    <row r="81" spans="1:9" ht="17.850000000000001" customHeight="1">
      <c r="B81" s="667" t="s">
        <v>392</v>
      </c>
      <c r="C81" s="667"/>
      <c r="D81" s="667"/>
      <c r="E81" s="186">
        <v>0</v>
      </c>
      <c r="F81" s="186" t="s">
        <v>353</v>
      </c>
      <c r="G81" s="192"/>
      <c r="H81" s="193"/>
    </row>
    <row r="82" spans="1:9" ht="17.850000000000001" customHeight="1">
      <c r="B82" s="667" t="s">
        <v>393</v>
      </c>
      <c r="C82" s="667"/>
      <c r="D82" s="667"/>
      <c r="E82" s="186">
        <v>5</v>
      </c>
      <c r="F82" s="186" t="s">
        <v>353</v>
      </c>
      <c r="G82" s="192"/>
      <c r="H82" s="193"/>
    </row>
    <row r="83" spans="1:9" ht="31.35" customHeight="1">
      <c r="A83" s="669" t="s">
        <v>394</v>
      </c>
      <c r="B83" s="669"/>
      <c r="C83" s="669"/>
      <c r="D83" s="669"/>
      <c r="E83" s="186">
        <v>0</v>
      </c>
      <c r="F83" s="186" t="s">
        <v>353</v>
      </c>
      <c r="G83" s="191">
        <v>0</v>
      </c>
      <c r="H83" s="186" t="s">
        <v>430</v>
      </c>
    </row>
    <row r="84" spans="1:9" ht="17.850000000000001" customHeight="1">
      <c r="A84" s="667" t="s">
        <v>395</v>
      </c>
      <c r="B84" s="667"/>
      <c r="C84" s="667"/>
      <c r="D84" s="667"/>
      <c r="E84" s="186">
        <f>G84*25</f>
        <v>38</v>
      </c>
      <c r="F84" s="186" t="s">
        <v>353</v>
      </c>
      <c r="G84" s="191">
        <f>D6-G83-G76</f>
        <v>1.52</v>
      </c>
      <c r="H84" s="186" t="s">
        <v>430</v>
      </c>
    </row>
    <row r="85" spans="1:9" ht="10.35" customHeight="1"/>
    <row r="88" spans="1:9">
      <c r="A88" s="107" t="s">
        <v>396</v>
      </c>
    </row>
    <row r="89" spans="1:9" ht="16.2">
      <c r="A89" s="631" t="s">
        <v>431</v>
      </c>
      <c r="B89" s="631"/>
      <c r="C89" s="631"/>
      <c r="D89" s="631"/>
      <c r="E89" s="631"/>
      <c r="F89" s="631"/>
      <c r="G89" s="631"/>
      <c r="H89" s="631"/>
      <c r="I89" s="631"/>
    </row>
    <row r="90" spans="1:9">
      <c r="A90" s="107" t="s">
        <v>397</v>
      </c>
    </row>
    <row r="92" spans="1:9">
      <c r="A92" s="663" t="s">
        <v>398</v>
      </c>
      <c r="B92" s="663"/>
      <c r="C92" s="663"/>
      <c r="D92" s="663"/>
      <c r="E92" s="663"/>
      <c r="F92" s="663"/>
      <c r="G92" s="663"/>
      <c r="H92" s="663"/>
      <c r="I92" s="663"/>
    </row>
    <row r="93" spans="1:9">
      <c r="A93" s="663"/>
      <c r="B93" s="663"/>
      <c r="C93" s="663"/>
      <c r="D93" s="663"/>
      <c r="E93" s="663"/>
      <c r="F93" s="663"/>
      <c r="G93" s="663"/>
      <c r="H93" s="663"/>
      <c r="I93" s="663"/>
    </row>
    <row r="94" spans="1:9">
      <c r="A94" s="663"/>
      <c r="B94" s="663"/>
      <c r="C94" s="663"/>
      <c r="D94" s="663"/>
      <c r="E94" s="663"/>
      <c r="F94" s="663"/>
      <c r="G94" s="663"/>
      <c r="H94" s="663"/>
      <c r="I94" s="663"/>
    </row>
  </sheetData>
  <mergeCells count="94">
    <mergeCell ref="C66:H66"/>
    <mergeCell ref="C67:H67"/>
    <mergeCell ref="A68:B69"/>
    <mergeCell ref="C68:H68"/>
    <mergeCell ref="C69:H69"/>
    <mergeCell ref="A89:I89"/>
    <mergeCell ref="D43:H43"/>
    <mergeCell ref="B79:D79"/>
    <mergeCell ref="B80:D80"/>
    <mergeCell ref="B81:D81"/>
    <mergeCell ref="B82:D82"/>
    <mergeCell ref="A83:D83"/>
    <mergeCell ref="A84:D84"/>
    <mergeCell ref="A72:F72"/>
    <mergeCell ref="A73:F73"/>
    <mergeCell ref="A75:F75"/>
    <mergeCell ref="A76:D76"/>
    <mergeCell ref="B77:D77"/>
    <mergeCell ref="B78:D78"/>
    <mergeCell ref="A65:B67"/>
    <mergeCell ref="C65:H65"/>
    <mergeCell ref="A61:C61"/>
    <mergeCell ref="D61:H61"/>
    <mergeCell ref="A62:C62"/>
    <mergeCell ref="D62:I62"/>
    <mergeCell ref="A52:C52"/>
    <mergeCell ref="D52:H52"/>
    <mergeCell ref="A53:C53"/>
    <mergeCell ref="D53:I53"/>
    <mergeCell ref="A54:F54"/>
    <mergeCell ref="A55:A60"/>
    <mergeCell ref="B55:H55"/>
    <mergeCell ref="B56:H56"/>
    <mergeCell ref="B57:H57"/>
    <mergeCell ref="B58:H58"/>
    <mergeCell ref="B59:H59"/>
    <mergeCell ref="B60:H60"/>
    <mergeCell ref="B46:H46"/>
    <mergeCell ref="B47:H47"/>
    <mergeCell ref="B48:H48"/>
    <mergeCell ref="A42:C42"/>
    <mergeCell ref="D42:H42"/>
    <mergeCell ref="A43:C43"/>
    <mergeCell ref="A44:F44"/>
    <mergeCell ref="A45:A51"/>
    <mergeCell ref="B45:H45"/>
    <mergeCell ref="B49:H49"/>
    <mergeCell ref="B50:H50"/>
    <mergeCell ref="B51:H51"/>
    <mergeCell ref="A34:F34"/>
    <mergeCell ref="A35:A41"/>
    <mergeCell ref="B35:H35"/>
    <mergeCell ref="B36:H36"/>
    <mergeCell ref="B37:H37"/>
    <mergeCell ref="B38:H38"/>
    <mergeCell ref="B39:H39"/>
    <mergeCell ref="B40:H40"/>
    <mergeCell ref="B41:H41"/>
    <mergeCell ref="B29:F29"/>
    <mergeCell ref="A30:H30"/>
    <mergeCell ref="B31:F31"/>
    <mergeCell ref="A21:D21"/>
    <mergeCell ref="A22:A23"/>
    <mergeCell ref="B22:F23"/>
    <mergeCell ref="G22:H22"/>
    <mergeCell ref="A24:H24"/>
    <mergeCell ref="B25:F25"/>
    <mergeCell ref="A15:D15"/>
    <mergeCell ref="E15:H15"/>
    <mergeCell ref="B26:F26"/>
    <mergeCell ref="A27:H27"/>
    <mergeCell ref="B28:F28"/>
    <mergeCell ref="A2:I2"/>
    <mergeCell ref="A5:H5"/>
    <mergeCell ref="A6:C6"/>
    <mergeCell ref="D6:H6"/>
    <mergeCell ref="A7:C7"/>
    <mergeCell ref="D7:H7"/>
    <mergeCell ref="A92:I94"/>
    <mergeCell ref="A8:C8"/>
    <mergeCell ref="D8:H8"/>
    <mergeCell ref="A9:C9"/>
    <mergeCell ref="D9:H9"/>
    <mergeCell ref="A11:H11"/>
    <mergeCell ref="A12:H12"/>
    <mergeCell ref="A16:D16"/>
    <mergeCell ref="E16:H16"/>
    <mergeCell ref="A18:H18"/>
    <mergeCell ref="A19:B19"/>
    <mergeCell ref="C19:H19"/>
    <mergeCell ref="A13:D13"/>
    <mergeCell ref="E13:H13"/>
    <mergeCell ref="A14:D14"/>
    <mergeCell ref="E14:H14"/>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workbookViewId="0"/>
  </sheetViews>
  <sheetFormatPr defaultColWidth="8.77734375" defaultRowHeight="13.8"/>
  <cols>
    <col min="1" max="1" width="9.44140625" style="107" customWidth="1"/>
    <col min="2" max="2" width="11.5546875" style="107" customWidth="1"/>
    <col min="3" max="3" width="5.5546875" style="107" customWidth="1"/>
    <col min="4" max="4" width="21.5546875" style="107" customWidth="1"/>
    <col min="5" max="5" width="9.44140625" style="107" customWidth="1"/>
    <col min="6" max="6" width="8.5546875" style="107" customWidth="1"/>
    <col min="7" max="7" width="12.5546875" style="107" customWidth="1"/>
    <col min="8" max="8" width="9.5546875" style="107" customWidth="1"/>
    <col min="9" max="9" width="2.55468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169</v>
      </c>
      <c r="B5" s="633"/>
      <c r="C5" s="633"/>
      <c r="D5" s="633"/>
      <c r="E5" s="633"/>
      <c r="F5" s="633"/>
      <c r="G5" s="633"/>
      <c r="H5" s="633"/>
    </row>
    <row r="6" spans="1:9" ht="17.55" customHeight="1">
      <c r="A6" s="665" t="s">
        <v>143</v>
      </c>
      <c r="B6" s="686"/>
      <c r="C6" s="686"/>
      <c r="D6" s="686">
        <v>1</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9" t="s">
        <v>326</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330</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6.6"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6" customHeight="1">
      <c r="A25" s="245" t="s">
        <v>541</v>
      </c>
      <c r="B25" s="675" t="s">
        <v>2200</v>
      </c>
      <c r="C25" s="675"/>
      <c r="D25" s="675"/>
      <c r="E25" s="675"/>
      <c r="F25" s="675"/>
      <c r="G25" s="245" t="s">
        <v>542</v>
      </c>
      <c r="H25" s="183" t="s">
        <v>441</v>
      </c>
    </row>
    <row r="26" spans="1:9" ht="17.850000000000001" customHeight="1">
      <c r="A26" s="672" t="s">
        <v>348</v>
      </c>
      <c r="B26" s="673"/>
      <c r="C26" s="673"/>
      <c r="D26" s="673"/>
      <c r="E26" s="673"/>
      <c r="F26" s="673"/>
      <c r="G26" s="673"/>
      <c r="H26" s="674"/>
    </row>
    <row r="27" spans="1:9" ht="33" customHeight="1">
      <c r="A27" s="245" t="s">
        <v>543</v>
      </c>
      <c r="B27" s="675" t="s">
        <v>2619</v>
      </c>
      <c r="C27" s="675"/>
      <c r="D27" s="675"/>
      <c r="E27" s="675"/>
      <c r="F27" s="675"/>
      <c r="G27" s="245" t="s">
        <v>544</v>
      </c>
      <c r="H27" s="183" t="s">
        <v>441</v>
      </c>
    </row>
    <row r="28" spans="1:9" ht="38.1" customHeight="1">
      <c r="A28" s="245" t="s">
        <v>545</v>
      </c>
      <c r="B28" s="675" t="s">
        <v>2201</v>
      </c>
      <c r="C28" s="675"/>
      <c r="D28" s="675"/>
      <c r="E28" s="675"/>
      <c r="F28" s="675"/>
      <c r="G28" s="245" t="s">
        <v>132</v>
      </c>
      <c r="H28" s="183" t="s">
        <v>441</v>
      </c>
    </row>
    <row r="29" spans="1:9" ht="10.35" customHeight="1"/>
    <row r="30" spans="1:9" ht="15" customHeight="1">
      <c r="A30" s="243" t="s">
        <v>351</v>
      </c>
    </row>
    <row r="31" spans="1:9" s="243" customFormat="1" ht="17.850000000000001" customHeight="1">
      <c r="A31" s="679" t="s">
        <v>352</v>
      </c>
      <c r="B31" s="679"/>
      <c r="C31" s="679"/>
      <c r="D31" s="679"/>
      <c r="E31" s="679"/>
      <c r="F31" s="679"/>
      <c r="G31" s="159">
        <v>15</v>
      </c>
      <c r="H31" s="251" t="s">
        <v>353</v>
      </c>
    </row>
    <row r="32" spans="1:9" ht="20.100000000000001" customHeight="1">
      <c r="A32" s="653" t="s">
        <v>354</v>
      </c>
      <c r="B32" s="666" t="s">
        <v>546</v>
      </c>
      <c r="C32" s="667"/>
      <c r="D32" s="667"/>
      <c r="E32" s="667"/>
      <c r="F32" s="667"/>
      <c r="G32" s="667"/>
      <c r="H32" s="667"/>
      <c r="I32" s="106"/>
    </row>
    <row r="33" spans="1:9" ht="20.100000000000001" customHeight="1">
      <c r="A33" s="654"/>
      <c r="B33" s="668" t="s">
        <v>547</v>
      </c>
      <c r="C33" s="669"/>
      <c r="D33" s="669"/>
      <c r="E33" s="669"/>
      <c r="F33" s="669"/>
      <c r="G33" s="669"/>
      <c r="H33" s="669"/>
    </row>
    <row r="34" spans="1:9" ht="20.100000000000001" customHeight="1">
      <c r="A34" s="654"/>
      <c r="B34" s="690" t="s">
        <v>548</v>
      </c>
      <c r="C34" s="764"/>
      <c r="D34" s="764"/>
      <c r="E34" s="764"/>
      <c r="F34" s="764"/>
      <c r="G34" s="764"/>
      <c r="H34" s="764"/>
    </row>
    <row r="35" spans="1:9" ht="20.100000000000001" customHeight="1">
      <c r="A35" s="654"/>
      <c r="B35" s="668" t="s">
        <v>549</v>
      </c>
      <c r="C35" s="669"/>
      <c r="D35" s="669"/>
      <c r="E35" s="669"/>
      <c r="F35" s="669"/>
      <c r="G35" s="669"/>
      <c r="H35" s="669"/>
    </row>
    <row r="36" spans="1:9" ht="20.100000000000001" customHeight="1">
      <c r="A36" s="654"/>
      <c r="B36" s="668" t="s">
        <v>550</v>
      </c>
      <c r="C36" s="669"/>
      <c r="D36" s="669"/>
      <c r="E36" s="669"/>
      <c r="F36" s="669"/>
      <c r="G36" s="669"/>
      <c r="H36" s="669"/>
    </row>
    <row r="37" spans="1:9" ht="20.100000000000001" customHeight="1">
      <c r="A37" s="654"/>
      <c r="B37" s="668" t="s">
        <v>551</v>
      </c>
      <c r="C37" s="669"/>
      <c r="D37" s="669"/>
      <c r="E37" s="669"/>
      <c r="F37" s="669"/>
      <c r="G37" s="669"/>
      <c r="H37" s="669"/>
    </row>
    <row r="38" spans="1:9" ht="20.100000000000001" customHeight="1">
      <c r="A38" s="655"/>
      <c r="B38" s="668" t="s">
        <v>2696</v>
      </c>
      <c r="C38" s="669"/>
      <c r="D38" s="669"/>
      <c r="E38" s="669"/>
      <c r="F38" s="669"/>
      <c r="G38" s="669"/>
      <c r="H38" s="669"/>
    </row>
    <row r="39" spans="1:9" ht="26.1" customHeight="1">
      <c r="A39" s="682" t="s">
        <v>361</v>
      </c>
      <c r="B39" s="689"/>
      <c r="C39" s="689"/>
      <c r="D39" s="689" t="s">
        <v>552</v>
      </c>
      <c r="E39" s="689"/>
      <c r="F39" s="689"/>
      <c r="G39" s="689"/>
      <c r="H39" s="690"/>
    </row>
    <row r="40" spans="1:9" ht="32.549999999999997" customHeight="1">
      <c r="A40" s="681" t="s">
        <v>363</v>
      </c>
      <c r="B40" s="687"/>
      <c r="C40" s="687"/>
      <c r="D40" s="687" t="s">
        <v>553</v>
      </c>
      <c r="E40" s="687"/>
      <c r="F40" s="687"/>
      <c r="G40" s="687"/>
      <c r="H40" s="687"/>
      <c r="I40" s="694"/>
    </row>
    <row r="41" spans="1:9" ht="10.35" customHeight="1"/>
    <row r="42" spans="1:9" ht="15" customHeight="1">
      <c r="A42" s="243" t="s">
        <v>378</v>
      </c>
    </row>
    <row r="43" spans="1:9" ht="21.6" customHeight="1">
      <c r="A43" s="667" t="s">
        <v>379</v>
      </c>
      <c r="B43" s="665"/>
      <c r="C43" s="668" t="s">
        <v>554</v>
      </c>
      <c r="D43" s="669"/>
      <c r="E43" s="669"/>
      <c r="F43" s="669"/>
      <c r="G43" s="669"/>
      <c r="H43" s="669"/>
    </row>
    <row r="44" spans="1:9" ht="24.6" customHeight="1">
      <c r="A44" s="667"/>
      <c r="B44" s="665"/>
      <c r="C44" s="675" t="s">
        <v>555</v>
      </c>
      <c r="D44" s="675"/>
      <c r="E44" s="675"/>
      <c r="F44" s="675"/>
      <c r="G44" s="675"/>
      <c r="H44" s="668"/>
    </row>
    <row r="45" spans="1:9" ht="32.549999999999997" customHeight="1">
      <c r="A45" s="667"/>
      <c r="B45" s="665"/>
      <c r="C45" s="675" t="s">
        <v>556</v>
      </c>
      <c r="D45" s="675"/>
      <c r="E45" s="675"/>
      <c r="F45" s="675"/>
      <c r="G45" s="675"/>
      <c r="H45" s="668"/>
    </row>
    <row r="46" spans="1:9" ht="32.1" customHeight="1">
      <c r="A46" s="702" t="s">
        <v>382</v>
      </c>
      <c r="B46" s="703"/>
      <c r="C46" s="675" t="s">
        <v>557</v>
      </c>
      <c r="D46" s="675"/>
      <c r="E46" s="675"/>
      <c r="F46" s="675"/>
      <c r="G46" s="675"/>
      <c r="H46" s="668"/>
    </row>
    <row r="47" spans="1:9" ht="33" customHeight="1">
      <c r="A47" s="633"/>
      <c r="B47" s="704"/>
      <c r="C47" s="675" t="s">
        <v>558</v>
      </c>
      <c r="D47" s="675"/>
      <c r="E47" s="675"/>
      <c r="F47" s="675"/>
      <c r="G47" s="675"/>
      <c r="H47" s="668"/>
    </row>
    <row r="48" spans="1:9" ht="10.35" customHeight="1"/>
    <row r="49" spans="1:8" ht="15" customHeight="1">
      <c r="A49" s="243" t="s">
        <v>384</v>
      </c>
      <c r="B49" s="243"/>
      <c r="C49" s="243"/>
      <c r="D49" s="243"/>
      <c r="E49" s="243"/>
      <c r="F49" s="243"/>
    </row>
    <row r="50" spans="1:8" ht="16.2">
      <c r="A50" s="667" t="s">
        <v>385</v>
      </c>
      <c r="B50" s="667"/>
      <c r="C50" s="667"/>
      <c r="D50" s="667"/>
      <c r="E50" s="667"/>
      <c r="F50" s="667"/>
      <c r="G50" s="185">
        <v>0.5</v>
      </c>
      <c r="H50" s="186" t="s">
        <v>430</v>
      </c>
    </row>
    <row r="51" spans="1:8" ht="16.2">
      <c r="A51" s="667" t="s">
        <v>386</v>
      </c>
      <c r="B51" s="667"/>
      <c r="C51" s="667"/>
      <c r="D51" s="667"/>
      <c r="E51" s="667"/>
      <c r="F51" s="667"/>
      <c r="G51" s="185">
        <v>0.5</v>
      </c>
      <c r="H51" s="186" t="s">
        <v>430</v>
      </c>
    </row>
    <row r="52" spans="1:8">
      <c r="A52" s="249"/>
      <c r="B52" s="249"/>
      <c r="C52" s="249"/>
      <c r="D52" s="249"/>
      <c r="E52" s="249"/>
      <c r="F52" s="249"/>
      <c r="G52" s="188"/>
      <c r="H52" s="186"/>
    </row>
    <row r="53" spans="1:8">
      <c r="A53" s="685" t="s">
        <v>387</v>
      </c>
      <c r="B53" s="685"/>
      <c r="C53" s="685"/>
      <c r="D53" s="685"/>
      <c r="E53" s="685"/>
      <c r="F53" s="685"/>
      <c r="G53" s="190"/>
      <c r="H53" s="188"/>
    </row>
    <row r="54" spans="1:8" ht="17.850000000000001" customHeight="1">
      <c r="A54" s="669" t="s">
        <v>388</v>
      </c>
      <c r="B54" s="669"/>
      <c r="C54" s="669"/>
      <c r="D54" s="669"/>
      <c r="E54" s="186">
        <f>SUM(E55:E60)</f>
        <v>19</v>
      </c>
      <c r="F54" s="186" t="s">
        <v>353</v>
      </c>
      <c r="G54" s="191">
        <f>E54/25</f>
        <v>0.76</v>
      </c>
      <c r="H54" s="186" t="s">
        <v>430</v>
      </c>
    </row>
    <row r="55" spans="1:8" ht="17.850000000000001" customHeight="1">
      <c r="A55" s="107" t="s">
        <v>145</v>
      </c>
      <c r="B55" s="667" t="s">
        <v>148</v>
      </c>
      <c r="C55" s="667"/>
      <c r="D55" s="667"/>
      <c r="E55" s="186">
        <v>15</v>
      </c>
      <c r="F55" s="186" t="s">
        <v>353</v>
      </c>
      <c r="G55" s="192"/>
      <c r="H55" s="193"/>
    </row>
    <row r="56" spans="1:8" ht="17.850000000000001" customHeight="1">
      <c r="B56" s="667" t="s">
        <v>389</v>
      </c>
      <c r="C56" s="667"/>
      <c r="D56" s="667"/>
      <c r="E56" s="186">
        <v>0</v>
      </c>
      <c r="F56" s="186" t="s">
        <v>353</v>
      </c>
      <c r="G56" s="192"/>
      <c r="H56" s="193"/>
    </row>
    <row r="57" spans="1:8" ht="17.850000000000001" customHeight="1">
      <c r="B57" s="667" t="s">
        <v>390</v>
      </c>
      <c r="C57" s="667"/>
      <c r="D57" s="667"/>
      <c r="E57" s="186">
        <v>2</v>
      </c>
      <c r="F57" s="186" t="s">
        <v>353</v>
      </c>
      <c r="G57" s="192"/>
      <c r="H57" s="193"/>
    </row>
    <row r="58" spans="1:8" ht="17.850000000000001" customHeight="1">
      <c r="B58" s="667" t="s">
        <v>391</v>
      </c>
      <c r="C58" s="667"/>
      <c r="D58" s="667"/>
      <c r="E58" s="186">
        <v>0</v>
      </c>
      <c r="F58" s="186" t="s">
        <v>353</v>
      </c>
      <c r="G58" s="192"/>
      <c r="H58" s="193"/>
    </row>
    <row r="59" spans="1:8" ht="17.850000000000001" customHeight="1">
      <c r="B59" s="667" t="s">
        <v>392</v>
      </c>
      <c r="C59" s="667"/>
      <c r="D59" s="667"/>
      <c r="E59" s="186">
        <v>0</v>
      </c>
      <c r="F59" s="186" t="s">
        <v>353</v>
      </c>
      <c r="G59" s="192"/>
      <c r="H59" s="193"/>
    </row>
    <row r="60" spans="1:8" ht="17.850000000000001" customHeight="1">
      <c r="B60" s="667" t="s">
        <v>393</v>
      </c>
      <c r="C60" s="667"/>
      <c r="D60" s="667"/>
      <c r="E60" s="186">
        <v>2</v>
      </c>
      <c r="F60" s="186" t="s">
        <v>353</v>
      </c>
      <c r="G60" s="192"/>
      <c r="H60" s="193"/>
    </row>
    <row r="61" spans="1:8" ht="31.35" customHeight="1">
      <c r="A61" s="669" t="s">
        <v>394</v>
      </c>
      <c r="B61" s="669"/>
      <c r="C61" s="669"/>
      <c r="D61" s="669"/>
      <c r="E61" s="186">
        <v>0</v>
      </c>
      <c r="F61" s="186" t="s">
        <v>353</v>
      </c>
      <c r="G61" s="191">
        <v>0</v>
      </c>
      <c r="H61" s="186" t="s">
        <v>430</v>
      </c>
    </row>
    <row r="62" spans="1:8" ht="17.850000000000001" customHeight="1">
      <c r="A62" s="667" t="s">
        <v>395</v>
      </c>
      <c r="B62" s="667"/>
      <c r="C62" s="667"/>
      <c r="D62" s="667"/>
      <c r="E62" s="186">
        <f>G62*25</f>
        <v>6</v>
      </c>
      <c r="F62" s="186" t="s">
        <v>353</v>
      </c>
      <c r="G62" s="191">
        <f>D6-G61-G54</f>
        <v>0.24</v>
      </c>
      <c r="H62" s="186" t="s">
        <v>430</v>
      </c>
    </row>
    <row r="63" spans="1:8" ht="10.35" customHeight="1"/>
    <row r="66" spans="1:9">
      <c r="A66" s="107" t="s">
        <v>396</v>
      </c>
    </row>
    <row r="67" spans="1:9" ht="16.2">
      <c r="A67" s="631" t="s">
        <v>431</v>
      </c>
      <c r="B67" s="631"/>
      <c r="C67" s="631"/>
      <c r="D67" s="631"/>
      <c r="E67" s="631"/>
      <c r="F67" s="631"/>
      <c r="G67" s="631"/>
      <c r="H67" s="631"/>
      <c r="I67" s="631"/>
    </row>
    <row r="68" spans="1:9">
      <c r="A68" s="107" t="s">
        <v>397</v>
      </c>
    </row>
    <row r="70" spans="1:9">
      <c r="A70" s="663"/>
      <c r="B70" s="663"/>
      <c r="C70" s="663"/>
      <c r="D70" s="663"/>
      <c r="E70" s="663"/>
      <c r="F70" s="663"/>
      <c r="G70" s="663"/>
      <c r="H70" s="663"/>
      <c r="I70" s="663"/>
    </row>
  </sheetData>
  <mergeCells count="66">
    <mergeCell ref="B55:D55"/>
    <mergeCell ref="A67:I67"/>
    <mergeCell ref="A70:I70"/>
    <mergeCell ref="B57:D57"/>
    <mergeCell ref="B58:D58"/>
    <mergeCell ref="B59:D59"/>
    <mergeCell ref="B60:D60"/>
    <mergeCell ref="A61:D61"/>
    <mergeCell ref="A62:D62"/>
    <mergeCell ref="A39:C39"/>
    <mergeCell ref="D39:H39"/>
    <mergeCell ref="A40:C40"/>
    <mergeCell ref="D40:I40"/>
    <mergeCell ref="B56:D56"/>
    <mergeCell ref="A43:B45"/>
    <mergeCell ref="C43:H43"/>
    <mergeCell ref="C44:H44"/>
    <mergeCell ref="C45:H45"/>
    <mergeCell ref="A46:B47"/>
    <mergeCell ref="C46:H46"/>
    <mergeCell ref="C47:H47"/>
    <mergeCell ref="A50:F50"/>
    <mergeCell ref="A51:F51"/>
    <mergeCell ref="A53:F53"/>
    <mergeCell ref="A54:D54"/>
    <mergeCell ref="A26:H26"/>
    <mergeCell ref="B27:F27"/>
    <mergeCell ref="B28:F28"/>
    <mergeCell ref="A31:F31"/>
    <mergeCell ref="A32:A38"/>
    <mergeCell ref="B32:H32"/>
    <mergeCell ref="B33:H33"/>
    <mergeCell ref="B34:H34"/>
    <mergeCell ref="B35:H35"/>
    <mergeCell ref="B36:H36"/>
    <mergeCell ref="B37:H37"/>
    <mergeCell ref="B38:H38"/>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6"/>
  <sheetViews>
    <sheetView zoomScaleNormal="100" workbookViewId="0"/>
  </sheetViews>
  <sheetFormatPr defaultColWidth="8.77734375" defaultRowHeight="21" customHeight="1"/>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2" spans="1:9" s="243" customFormat="1" ht="21" customHeight="1">
      <c r="A2" s="632" t="s">
        <v>320</v>
      </c>
      <c r="B2" s="632"/>
      <c r="C2" s="632"/>
      <c r="D2" s="632"/>
      <c r="E2" s="632"/>
      <c r="F2" s="632"/>
      <c r="G2" s="632"/>
      <c r="H2" s="632"/>
      <c r="I2" s="632"/>
    </row>
    <row r="4" spans="1:9" ht="21" customHeight="1">
      <c r="A4" s="243" t="s">
        <v>321</v>
      </c>
    </row>
    <row r="5" spans="1:9" ht="17.55" customHeight="1">
      <c r="A5" s="633" t="s">
        <v>170</v>
      </c>
      <c r="B5" s="633"/>
      <c r="C5" s="633"/>
      <c r="D5" s="633"/>
      <c r="E5" s="633"/>
      <c r="F5" s="633"/>
      <c r="G5" s="633"/>
      <c r="H5" s="633"/>
    </row>
    <row r="6" spans="1:9" ht="17.55" customHeight="1">
      <c r="A6" s="634" t="s">
        <v>143</v>
      </c>
      <c r="B6" s="635"/>
      <c r="C6" s="635"/>
      <c r="D6" s="635">
        <v>5</v>
      </c>
      <c r="E6" s="635"/>
      <c r="F6" s="635"/>
      <c r="G6" s="635"/>
      <c r="H6" s="636"/>
    </row>
    <row r="7" spans="1:9" ht="17.55" customHeight="1">
      <c r="A7" s="634" t="s">
        <v>142</v>
      </c>
      <c r="B7" s="635"/>
      <c r="C7" s="635"/>
      <c r="D7" s="637" t="s">
        <v>501</v>
      </c>
      <c r="E7" s="637"/>
      <c r="F7" s="637"/>
      <c r="G7" s="637"/>
      <c r="H7" s="638"/>
    </row>
    <row r="8" spans="1:9" ht="17.55" customHeight="1">
      <c r="A8" s="634" t="s">
        <v>146</v>
      </c>
      <c r="B8" s="635"/>
      <c r="C8" s="635"/>
      <c r="D8" s="639" t="s">
        <v>324</v>
      </c>
      <c r="E8" s="639"/>
      <c r="F8" s="639"/>
      <c r="G8" s="639"/>
      <c r="H8" s="640"/>
    </row>
    <row r="9" spans="1:9" ht="17.55" customHeight="1">
      <c r="A9" s="634" t="s">
        <v>325</v>
      </c>
      <c r="B9" s="635"/>
      <c r="C9" s="635"/>
      <c r="D9" s="639" t="s">
        <v>326</v>
      </c>
      <c r="E9" s="639"/>
      <c r="F9" s="639"/>
      <c r="G9" s="639"/>
      <c r="H9" s="640"/>
    </row>
    <row r="11" spans="1:9" ht="21" customHeight="1">
      <c r="A11" s="641" t="s">
        <v>3</v>
      </c>
      <c r="B11" s="641"/>
      <c r="C11" s="641"/>
      <c r="D11" s="641"/>
      <c r="E11" s="641"/>
      <c r="F11" s="641"/>
      <c r="G11" s="641"/>
      <c r="H11" s="641"/>
    </row>
    <row r="12" spans="1:9" ht="17.55" customHeight="1">
      <c r="A12" s="631" t="s">
        <v>2631</v>
      </c>
      <c r="B12" s="631"/>
      <c r="C12" s="631"/>
      <c r="D12" s="631"/>
      <c r="E12" s="631"/>
      <c r="F12" s="631"/>
      <c r="G12" s="631"/>
      <c r="H12" s="631"/>
    </row>
    <row r="13" spans="1:9" ht="17.55" customHeight="1">
      <c r="A13" s="634" t="s">
        <v>8</v>
      </c>
      <c r="B13" s="635"/>
      <c r="C13" s="635"/>
      <c r="D13" s="635"/>
      <c r="E13" s="635" t="s">
        <v>9</v>
      </c>
      <c r="F13" s="635"/>
      <c r="G13" s="635"/>
      <c r="H13" s="636"/>
    </row>
    <row r="14" spans="1:9" ht="17.55" customHeight="1">
      <c r="A14" s="634" t="s">
        <v>327</v>
      </c>
      <c r="B14" s="635"/>
      <c r="C14" s="635"/>
      <c r="D14" s="635"/>
      <c r="E14" s="635" t="s">
        <v>328</v>
      </c>
      <c r="F14" s="635"/>
      <c r="G14" s="635"/>
      <c r="H14" s="636"/>
    </row>
    <row r="15" spans="1:9" ht="17.55" customHeight="1">
      <c r="A15" s="634" t="s">
        <v>329</v>
      </c>
      <c r="B15" s="635"/>
      <c r="C15" s="635"/>
      <c r="D15" s="635"/>
      <c r="E15" s="642" t="s">
        <v>559</v>
      </c>
      <c r="F15" s="642"/>
      <c r="G15" s="642"/>
      <c r="H15" s="643"/>
    </row>
    <row r="16" spans="1:9" ht="17.55" customHeight="1">
      <c r="A16" s="634" t="s">
        <v>13</v>
      </c>
      <c r="B16" s="635"/>
      <c r="C16" s="635"/>
      <c r="D16" s="635"/>
      <c r="E16" s="635" t="s">
        <v>14</v>
      </c>
      <c r="F16" s="635"/>
      <c r="G16" s="635"/>
      <c r="H16" s="636"/>
    </row>
    <row r="18" spans="1:10" ht="21" customHeight="1">
      <c r="A18" s="641" t="s">
        <v>331</v>
      </c>
      <c r="B18" s="641"/>
      <c r="C18" s="641"/>
      <c r="D18" s="641"/>
      <c r="E18" s="641"/>
      <c r="F18" s="641"/>
      <c r="G18" s="641"/>
      <c r="H18" s="641"/>
    </row>
    <row r="19" spans="1:10" ht="39" customHeight="1">
      <c r="A19" s="645" t="s">
        <v>332</v>
      </c>
      <c r="B19" s="645"/>
      <c r="C19" s="644" t="s">
        <v>560</v>
      </c>
      <c r="D19" s="644"/>
      <c r="E19" s="644"/>
      <c r="F19" s="644"/>
      <c r="G19" s="644"/>
      <c r="H19" s="646"/>
    </row>
    <row r="21" spans="1:10" ht="21" customHeight="1">
      <c r="A21" s="647" t="s">
        <v>334</v>
      </c>
      <c r="B21" s="647"/>
      <c r="C21" s="647"/>
      <c r="D21" s="647"/>
    </row>
    <row r="22" spans="1:10" ht="21" customHeight="1">
      <c r="A22" s="648" t="s">
        <v>31</v>
      </c>
      <c r="B22" s="649" t="s">
        <v>32</v>
      </c>
      <c r="C22" s="649"/>
      <c r="D22" s="649"/>
      <c r="E22" s="649"/>
      <c r="F22" s="649"/>
      <c r="G22" s="649" t="s">
        <v>335</v>
      </c>
      <c r="H22" s="650"/>
    </row>
    <row r="23" spans="1:10" ht="40.950000000000003" customHeight="1">
      <c r="A23" s="648"/>
      <c r="B23" s="649"/>
      <c r="C23" s="649"/>
      <c r="D23" s="649"/>
      <c r="E23" s="649"/>
      <c r="F23" s="649"/>
      <c r="G23" s="256" t="s">
        <v>336</v>
      </c>
      <c r="H23" s="257" t="s">
        <v>35</v>
      </c>
    </row>
    <row r="24" spans="1:10" ht="21" customHeight="1">
      <c r="A24" s="648" t="s">
        <v>36</v>
      </c>
      <c r="B24" s="649"/>
      <c r="C24" s="649"/>
      <c r="D24" s="649"/>
      <c r="E24" s="649"/>
      <c r="F24" s="649"/>
      <c r="G24" s="649"/>
      <c r="H24" s="650"/>
      <c r="J24" s="106"/>
    </row>
    <row r="25" spans="1:10" ht="36.6" customHeight="1">
      <c r="A25" s="255" t="s">
        <v>561</v>
      </c>
      <c r="B25" s="710" t="s">
        <v>562</v>
      </c>
      <c r="C25" s="711"/>
      <c r="D25" s="711"/>
      <c r="E25" s="711"/>
      <c r="F25" s="711"/>
      <c r="G25" s="290" t="s">
        <v>55</v>
      </c>
      <c r="H25" s="224" t="s">
        <v>40</v>
      </c>
      <c r="I25" s="106"/>
      <c r="J25" s="303"/>
    </row>
    <row r="26" spans="1:10" ht="47.1" customHeight="1">
      <c r="A26" s="255" t="s">
        <v>563</v>
      </c>
      <c r="B26" s="710" t="s">
        <v>564</v>
      </c>
      <c r="C26" s="711"/>
      <c r="D26" s="711"/>
      <c r="E26" s="711"/>
      <c r="F26" s="711"/>
      <c r="G26" s="290" t="s">
        <v>59</v>
      </c>
      <c r="H26" s="224" t="s">
        <v>40</v>
      </c>
      <c r="I26" s="106"/>
      <c r="J26" s="303"/>
    </row>
    <row r="27" spans="1:10" ht="21" customHeight="1">
      <c r="A27" s="648" t="s">
        <v>341</v>
      </c>
      <c r="B27" s="649"/>
      <c r="C27" s="649"/>
      <c r="D27" s="649"/>
      <c r="E27" s="649"/>
      <c r="F27" s="649"/>
      <c r="G27" s="649"/>
      <c r="H27" s="650"/>
      <c r="I27" s="106"/>
      <c r="J27" s="106"/>
    </row>
    <row r="28" spans="1:10" ht="37.5" customHeight="1">
      <c r="A28" s="255" t="s">
        <v>565</v>
      </c>
      <c r="B28" s="646" t="s">
        <v>566</v>
      </c>
      <c r="C28" s="645"/>
      <c r="D28" s="645"/>
      <c r="E28" s="645"/>
      <c r="F28" s="705"/>
      <c r="G28" s="290" t="s">
        <v>86</v>
      </c>
      <c r="H28" s="224" t="s">
        <v>40</v>
      </c>
      <c r="I28" s="106"/>
      <c r="J28" s="304"/>
    </row>
    <row r="29" spans="1:10" ht="33" customHeight="1">
      <c r="A29" s="255" t="s">
        <v>567</v>
      </c>
      <c r="B29" s="646" t="s">
        <v>568</v>
      </c>
      <c r="C29" s="645"/>
      <c r="D29" s="645"/>
      <c r="E29" s="645"/>
      <c r="F29" s="645"/>
      <c r="G29" s="290" t="s">
        <v>90</v>
      </c>
      <c r="H29" s="224" t="s">
        <v>40</v>
      </c>
      <c r="I29" s="106"/>
      <c r="J29" s="304"/>
    </row>
    <row r="30" spans="1:10" ht="21" customHeight="1">
      <c r="A30" s="648" t="s">
        <v>348</v>
      </c>
      <c r="B30" s="649"/>
      <c r="C30" s="649"/>
      <c r="D30" s="649"/>
      <c r="E30" s="649"/>
      <c r="F30" s="649"/>
      <c r="G30" s="649"/>
      <c r="H30" s="650"/>
      <c r="I30" s="106"/>
      <c r="J30" s="106"/>
    </row>
    <row r="31" spans="1:10" ht="32.549999999999997" customHeight="1">
      <c r="A31" s="255" t="s">
        <v>569</v>
      </c>
      <c r="B31" s="644" t="s">
        <v>570</v>
      </c>
      <c r="C31" s="644"/>
      <c r="D31" s="644"/>
      <c r="E31" s="644"/>
      <c r="F31" s="644"/>
      <c r="G31" s="290" t="s">
        <v>121</v>
      </c>
      <c r="H31" s="224" t="s">
        <v>40</v>
      </c>
      <c r="I31" s="106"/>
      <c r="J31" s="110"/>
    </row>
    <row r="32" spans="1:10" ht="21" customHeight="1">
      <c r="I32" s="106"/>
    </row>
    <row r="33" spans="1:9" ht="21" customHeight="1">
      <c r="A33" s="243" t="s">
        <v>351</v>
      </c>
      <c r="I33" s="106"/>
    </row>
    <row r="34" spans="1:9" s="243" customFormat="1" ht="21" customHeight="1">
      <c r="A34" s="651" t="s">
        <v>352</v>
      </c>
      <c r="B34" s="651"/>
      <c r="C34" s="651"/>
      <c r="D34" s="651"/>
      <c r="E34" s="651"/>
      <c r="F34" s="651"/>
      <c r="G34" s="108">
        <v>15</v>
      </c>
      <c r="H34" s="259" t="s">
        <v>353</v>
      </c>
      <c r="I34" s="106"/>
    </row>
    <row r="35" spans="1:9" ht="43.05" customHeight="1">
      <c r="A35" s="653" t="s">
        <v>354</v>
      </c>
      <c r="B35" s="714" t="s">
        <v>571</v>
      </c>
      <c r="C35" s="715"/>
      <c r="D35" s="715"/>
      <c r="E35" s="715"/>
      <c r="F35" s="715"/>
      <c r="G35" s="715"/>
      <c r="H35" s="715"/>
      <c r="I35" s="106"/>
    </row>
    <row r="36" spans="1:9" ht="21" customHeight="1">
      <c r="A36" s="654"/>
      <c r="B36" s="714" t="s">
        <v>572</v>
      </c>
      <c r="C36" s="715"/>
      <c r="D36" s="715"/>
      <c r="E36" s="715"/>
      <c r="F36" s="715"/>
      <c r="G36" s="715"/>
      <c r="H36" s="715"/>
      <c r="I36" s="106"/>
    </row>
    <row r="37" spans="1:9" ht="21" customHeight="1">
      <c r="A37" s="654"/>
      <c r="B37" s="765" t="s">
        <v>573</v>
      </c>
      <c r="C37" s="702"/>
      <c r="D37" s="702"/>
      <c r="E37" s="702"/>
      <c r="F37" s="702"/>
      <c r="G37" s="702"/>
      <c r="H37" s="702"/>
      <c r="I37" s="106"/>
    </row>
    <row r="38" spans="1:9" ht="32.1" customHeight="1">
      <c r="A38" s="654"/>
      <c r="B38" s="646" t="s">
        <v>574</v>
      </c>
      <c r="C38" s="645"/>
      <c r="D38" s="645"/>
      <c r="E38" s="645"/>
      <c r="F38" s="645"/>
      <c r="G38" s="645"/>
      <c r="H38" s="645"/>
      <c r="I38" s="106"/>
    </row>
    <row r="39" spans="1:9" ht="30" customHeight="1">
      <c r="A39" s="654"/>
      <c r="B39" s="677" t="s">
        <v>575</v>
      </c>
      <c r="C39" s="678"/>
      <c r="D39" s="678"/>
      <c r="E39" s="678"/>
      <c r="F39" s="678"/>
      <c r="G39" s="678"/>
      <c r="H39" s="678"/>
      <c r="I39" s="106"/>
    </row>
    <row r="40" spans="1:9" ht="21" customHeight="1">
      <c r="A40" s="654"/>
      <c r="B40" s="646" t="s">
        <v>576</v>
      </c>
      <c r="C40" s="645"/>
      <c r="D40" s="645"/>
      <c r="E40" s="645"/>
      <c r="F40" s="645"/>
      <c r="G40" s="645"/>
      <c r="H40" s="645"/>
      <c r="I40" s="106"/>
    </row>
    <row r="41" spans="1:9" ht="21" customHeight="1">
      <c r="A41" s="652" t="s">
        <v>361</v>
      </c>
      <c r="B41" s="639"/>
      <c r="C41" s="639"/>
      <c r="D41" s="636" t="s">
        <v>577</v>
      </c>
      <c r="E41" s="662"/>
      <c r="F41" s="662"/>
      <c r="G41" s="662"/>
      <c r="H41" s="662"/>
      <c r="I41" s="106"/>
    </row>
    <row r="42" spans="1:9" ht="39.6" customHeight="1">
      <c r="A42" s="656" t="s">
        <v>363</v>
      </c>
      <c r="B42" s="637"/>
      <c r="C42" s="637"/>
      <c r="D42" s="637" t="s">
        <v>578</v>
      </c>
      <c r="E42" s="637"/>
      <c r="F42" s="637"/>
      <c r="G42" s="637"/>
      <c r="H42" s="637"/>
      <c r="I42" s="694"/>
    </row>
    <row r="43" spans="1:9" s="243" customFormat="1" ht="21" customHeight="1">
      <c r="A43" s="651" t="s">
        <v>528</v>
      </c>
      <c r="B43" s="651"/>
      <c r="C43" s="651"/>
      <c r="D43" s="651"/>
      <c r="E43" s="651"/>
      <c r="F43" s="651"/>
      <c r="G43" s="108">
        <v>45</v>
      </c>
      <c r="H43" s="259" t="s">
        <v>353</v>
      </c>
      <c r="I43" s="135"/>
    </row>
    <row r="44" spans="1:9" ht="57.6" customHeight="1">
      <c r="A44" s="653" t="s">
        <v>354</v>
      </c>
      <c r="B44" s="714" t="s">
        <v>579</v>
      </c>
      <c r="C44" s="715"/>
      <c r="D44" s="715"/>
      <c r="E44" s="715"/>
      <c r="F44" s="715"/>
      <c r="G44" s="715"/>
      <c r="H44" s="715"/>
      <c r="I44" s="110"/>
    </row>
    <row r="45" spans="1:9" ht="30" customHeight="1">
      <c r="A45" s="654"/>
      <c r="B45" s="714" t="s">
        <v>580</v>
      </c>
      <c r="C45" s="715"/>
      <c r="D45" s="715"/>
      <c r="E45" s="715"/>
      <c r="F45" s="715"/>
      <c r="G45" s="715"/>
      <c r="H45" s="715"/>
      <c r="I45" s="110"/>
    </row>
    <row r="46" spans="1:9" ht="30" customHeight="1">
      <c r="A46" s="654"/>
      <c r="B46" s="714" t="s">
        <v>581</v>
      </c>
      <c r="C46" s="715"/>
      <c r="D46" s="715"/>
      <c r="E46" s="715"/>
      <c r="F46" s="715"/>
      <c r="G46" s="715"/>
      <c r="H46" s="715"/>
      <c r="I46" s="110"/>
    </row>
    <row r="47" spans="1:9" ht="30" customHeight="1">
      <c r="A47" s="654"/>
      <c r="B47" s="714" t="s">
        <v>582</v>
      </c>
      <c r="C47" s="715"/>
      <c r="D47" s="715"/>
      <c r="E47" s="715"/>
      <c r="F47" s="715"/>
      <c r="G47" s="715"/>
      <c r="H47" s="715"/>
      <c r="I47" s="110"/>
    </row>
    <row r="48" spans="1:9" ht="30" customHeight="1">
      <c r="A48" s="654"/>
      <c r="B48" s="714" t="s">
        <v>583</v>
      </c>
      <c r="C48" s="715"/>
      <c r="D48" s="715"/>
      <c r="E48" s="715"/>
      <c r="F48" s="715"/>
      <c r="G48" s="715"/>
      <c r="H48" s="715"/>
      <c r="I48" s="110"/>
    </row>
    <row r="49" spans="1:9" ht="40.5" customHeight="1">
      <c r="A49" s="654"/>
      <c r="B49" s="714" t="s">
        <v>584</v>
      </c>
      <c r="C49" s="715"/>
      <c r="D49" s="715"/>
      <c r="E49" s="715"/>
      <c r="F49" s="715"/>
      <c r="G49" s="715"/>
      <c r="H49" s="715"/>
      <c r="I49" s="110"/>
    </row>
    <row r="50" spans="1:9" ht="30" customHeight="1">
      <c r="A50" s="654"/>
      <c r="B50" s="714" t="s">
        <v>585</v>
      </c>
      <c r="C50" s="715"/>
      <c r="D50" s="715"/>
      <c r="E50" s="715"/>
      <c r="F50" s="715"/>
      <c r="G50" s="715"/>
      <c r="H50" s="715"/>
      <c r="I50" s="110"/>
    </row>
    <row r="51" spans="1:9" ht="46.05" customHeight="1">
      <c r="A51" s="654"/>
      <c r="B51" s="646" t="s">
        <v>586</v>
      </c>
      <c r="C51" s="645"/>
      <c r="D51" s="645"/>
      <c r="E51" s="645"/>
      <c r="F51" s="645"/>
      <c r="G51" s="645"/>
      <c r="H51" s="645"/>
      <c r="I51" s="110"/>
    </row>
    <row r="52" spans="1:9" ht="27.6" customHeight="1">
      <c r="A52" s="652" t="s">
        <v>361</v>
      </c>
      <c r="B52" s="639"/>
      <c r="C52" s="639"/>
      <c r="D52" s="636" t="s">
        <v>594</v>
      </c>
      <c r="E52" s="662"/>
      <c r="F52" s="662"/>
      <c r="G52" s="662"/>
      <c r="H52" s="662"/>
      <c r="I52" s="110"/>
    </row>
    <row r="53" spans="1:9" ht="43.5" customHeight="1">
      <c r="A53" s="656" t="s">
        <v>363</v>
      </c>
      <c r="B53" s="637"/>
      <c r="C53" s="637"/>
      <c r="D53" s="646" t="s">
        <v>587</v>
      </c>
      <c r="E53" s="645"/>
      <c r="F53" s="645"/>
      <c r="G53" s="645"/>
      <c r="H53" s="645"/>
      <c r="I53" s="110"/>
    </row>
    <row r="54" spans="1:9" ht="21" customHeight="1">
      <c r="I54" s="110"/>
    </row>
    <row r="55" spans="1:9" ht="21" customHeight="1">
      <c r="A55" s="243" t="s">
        <v>378</v>
      </c>
      <c r="I55" s="110"/>
    </row>
    <row r="56" spans="1:9" ht="21" customHeight="1">
      <c r="A56" s="702" t="s">
        <v>379</v>
      </c>
      <c r="B56" s="703"/>
      <c r="C56" s="768" t="s">
        <v>588</v>
      </c>
      <c r="D56" s="769"/>
      <c r="E56" s="769"/>
      <c r="F56" s="769"/>
      <c r="G56" s="769"/>
      <c r="H56" s="769"/>
    </row>
    <row r="57" spans="1:9" ht="31.5" customHeight="1">
      <c r="A57" s="766"/>
      <c r="B57" s="767"/>
      <c r="C57" s="646" t="s">
        <v>589</v>
      </c>
      <c r="D57" s="645"/>
      <c r="E57" s="645"/>
      <c r="F57" s="645"/>
      <c r="G57" s="645"/>
      <c r="H57" s="645"/>
      <c r="I57" s="110"/>
    </row>
    <row r="58" spans="1:9" ht="30.6" customHeight="1">
      <c r="A58" s="633"/>
      <c r="B58" s="704"/>
      <c r="C58" s="646" t="s">
        <v>590</v>
      </c>
      <c r="D58" s="645"/>
      <c r="E58" s="645"/>
      <c r="F58" s="645"/>
      <c r="G58" s="645"/>
      <c r="H58" s="645"/>
      <c r="I58" s="110"/>
    </row>
    <row r="59" spans="1:9" ht="39.6" customHeight="1">
      <c r="A59" s="702" t="s">
        <v>382</v>
      </c>
      <c r="B59" s="702"/>
      <c r="C59" s="644" t="s">
        <v>591</v>
      </c>
      <c r="D59" s="644"/>
      <c r="E59" s="644"/>
      <c r="F59" s="644"/>
      <c r="G59" s="644"/>
      <c r="H59" s="646"/>
      <c r="I59" s="260"/>
    </row>
    <row r="60" spans="1:9" ht="29.55" customHeight="1">
      <c r="A60" s="766"/>
      <c r="B60" s="766"/>
      <c r="C60" s="714" t="s">
        <v>592</v>
      </c>
      <c r="D60" s="715"/>
      <c r="E60" s="715"/>
      <c r="F60" s="715"/>
      <c r="G60" s="715"/>
      <c r="H60" s="715"/>
      <c r="I60" s="260"/>
    </row>
    <row r="61" spans="1:9" ht="21" customHeight="1">
      <c r="A61" s="633"/>
      <c r="B61" s="633"/>
      <c r="C61" s="646" t="s">
        <v>593</v>
      </c>
      <c r="D61" s="645"/>
      <c r="E61" s="645"/>
      <c r="F61" s="645"/>
      <c r="G61" s="645"/>
      <c r="H61" s="645"/>
      <c r="I61" s="260"/>
    </row>
    <row r="63" spans="1:9" ht="21" customHeight="1">
      <c r="A63" s="243" t="s">
        <v>384</v>
      </c>
      <c r="B63" s="243"/>
      <c r="C63" s="243"/>
      <c r="D63" s="243"/>
      <c r="E63" s="243"/>
      <c r="F63" s="243"/>
    </row>
    <row r="64" spans="1:9" ht="21" customHeight="1">
      <c r="A64" s="662" t="s">
        <v>385</v>
      </c>
      <c r="B64" s="662"/>
      <c r="C64" s="662"/>
      <c r="D64" s="662"/>
      <c r="E64" s="662"/>
      <c r="F64" s="662"/>
      <c r="G64" s="225">
        <v>5</v>
      </c>
      <c r="H64" s="226" t="s">
        <v>430</v>
      </c>
    </row>
    <row r="65" spans="1:8" ht="21" customHeight="1">
      <c r="A65" s="662" t="s">
        <v>386</v>
      </c>
      <c r="B65" s="662"/>
      <c r="C65" s="662"/>
      <c r="D65" s="662"/>
      <c r="E65" s="662"/>
      <c r="F65" s="662"/>
      <c r="G65" s="225">
        <v>0</v>
      </c>
      <c r="H65" s="226" t="s">
        <v>430</v>
      </c>
    </row>
    <row r="66" spans="1:8" ht="21" customHeight="1">
      <c r="A66" s="258"/>
      <c r="B66" s="258"/>
      <c r="C66" s="258"/>
      <c r="D66" s="258"/>
      <c r="E66" s="258"/>
      <c r="F66" s="258"/>
      <c r="G66" s="228"/>
      <c r="H66" s="226"/>
    </row>
    <row r="67" spans="1:8" ht="21" customHeight="1">
      <c r="A67" s="664" t="s">
        <v>387</v>
      </c>
      <c r="B67" s="664"/>
      <c r="C67" s="664"/>
      <c r="D67" s="664"/>
      <c r="E67" s="664"/>
      <c r="F67" s="664"/>
      <c r="G67" s="229"/>
      <c r="H67" s="228"/>
    </row>
    <row r="68" spans="1:8" ht="21" customHeight="1">
      <c r="A68" s="645" t="s">
        <v>388</v>
      </c>
      <c r="B68" s="645"/>
      <c r="C68" s="645"/>
      <c r="D68" s="645"/>
      <c r="E68" s="226">
        <f>SUM(E69:E74)</f>
        <v>65</v>
      </c>
      <c r="F68" s="226" t="s">
        <v>353</v>
      </c>
      <c r="G68" s="230">
        <f>E68/25</f>
        <v>2.6</v>
      </c>
      <c r="H68" s="226" t="s">
        <v>430</v>
      </c>
    </row>
    <row r="69" spans="1:8" ht="21" customHeight="1">
      <c r="A69" s="107" t="s">
        <v>145</v>
      </c>
      <c r="B69" s="662" t="s">
        <v>148</v>
      </c>
      <c r="C69" s="662"/>
      <c r="D69" s="662"/>
      <c r="E69" s="226">
        <v>15</v>
      </c>
      <c r="F69" s="226" t="s">
        <v>353</v>
      </c>
      <c r="G69" s="192"/>
      <c r="H69" s="193"/>
    </row>
    <row r="70" spans="1:8" ht="21" customHeight="1">
      <c r="B70" s="662" t="s">
        <v>389</v>
      </c>
      <c r="C70" s="662"/>
      <c r="D70" s="662"/>
      <c r="E70" s="226">
        <v>45</v>
      </c>
      <c r="F70" s="226" t="s">
        <v>353</v>
      </c>
      <c r="G70" s="192"/>
      <c r="H70" s="193"/>
    </row>
    <row r="71" spans="1:8" ht="21" customHeight="1">
      <c r="B71" s="662" t="s">
        <v>390</v>
      </c>
      <c r="C71" s="662"/>
      <c r="D71" s="662"/>
      <c r="E71" s="226">
        <v>3</v>
      </c>
      <c r="F71" s="226" t="s">
        <v>353</v>
      </c>
      <c r="G71" s="192"/>
      <c r="H71" s="193"/>
    </row>
    <row r="72" spans="1:8" ht="21" customHeight="1">
      <c r="B72" s="662" t="s">
        <v>391</v>
      </c>
      <c r="C72" s="662"/>
      <c r="D72" s="662"/>
      <c r="E72" s="226">
        <v>0</v>
      </c>
      <c r="F72" s="226" t="s">
        <v>353</v>
      </c>
      <c r="G72" s="192"/>
      <c r="H72" s="193"/>
    </row>
    <row r="73" spans="1:8" ht="21" customHeight="1">
      <c r="B73" s="662" t="s">
        <v>392</v>
      </c>
      <c r="C73" s="662"/>
      <c r="D73" s="662"/>
      <c r="E73" s="226">
        <v>0</v>
      </c>
      <c r="F73" s="226" t="s">
        <v>353</v>
      </c>
      <c r="G73" s="192"/>
      <c r="H73" s="193"/>
    </row>
    <row r="74" spans="1:8" ht="21" customHeight="1">
      <c r="B74" s="662" t="s">
        <v>393</v>
      </c>
      <c r="C74" s="662"/>
      <c r="D74" s="662"/>
      <c r="E74" s="226">
        <v>2</v>
      </c>
      <c r="F74" s="226" t="s">
        <v>353</v>
      </c>
      <c r="G74" s="192"/>
      <c r="H74" s="193"/>
    </row>
    <row r="75" spans="1:8" ht="21" customHeight="1">
      <c r="A75" s="645" t="s">
        <v>394</v>
      </c>
      <c r="B75" s="645"/>
      <c r="C75" s="645"/>
      <c r="D75" s="645"/>
      <c r="E75" s="226">
        <v>0</v>
      </c>
      <c r="F75" s="226" t="s">
        <v>353</v>
      </c>
      <c r="G75" s="230">
        <v>0</v>
      </c>
      <c r="H75" s="226" t="s">
        <v>430</v>
      </c>
    </row>
    <row r="76" spans="1:8" ht="21" customHeight="1">
      <c r="A76" s="662" t="s">
        <v>395</v>
      </c>
      <c r="B76" s="662"/>
      <c r="C76" s="662"/>
      <c r="D76" s="662"/>
      <c r="E76" s="226">
        <f>G76*25</f>
        <v>60</v>
      </c>
      <c r="F76" s="226" t="s">
        <v>353</v>
      </c>
      <c r="G76" s="230">
        <f>D6-G75-G68</f>
        <v>2.4</v>
      </c>
      <c r="H76" s="226" t="s">
        <v>430</v>
      </c>
    </row>
    <row r="80" spans="1:8" ht="21" customHeight="1">
      <c r="A80" s="107" t="s">
        <v>396</v>
      </c>
    </row>
    <row r="81" spans="1:9" ht="21" customHeight="1">
      <c r="A81" s="631" t="s">
        <v>431</v>
      </c>
      <c r="B81" s="631"/>
      <c r="C81" s="631"/>
      <c r="D81" s="631"/>
      <c r="E81" s="631"/>
      <c r="F81" s="631"/>
      <c r="G81" s="631"/>
      <c r="H81" s="631"/>
      <c r="I81" s="631"/>
    </row>
    <row r="82" spans="1:9" ht="21" customHeight="1">
      <c r="A82" s="107" t="s">
        <v>397</v>
      </c>
    </row>
    <row r="84" spans="1:9" ht="21" customHeight="1">
      <c r="A84" s="663" t="s">
        <v>398</v>
      </c>
      <c r="B84" s="663"/>
      <c r="C84" s="663"/>
      <c r="D84" s="663"/>
      <c r="E84" s="663"/>
      <c r="F84" s="663"/>
      <c r="G84" s="663"/>
      <c r="H84" s="663"/>
      <c r="I84" s="663"/>
    </row>
    <row r="85" spans="1:9" ht="21" customHeight="1">
      <c r="A85" s="663"/>
      <c r="B85" s="663"/>
      <c r="C85" s="663"/>
      <c r="D85" s="663"/>
      <c r="E85" s="663"/>
      <c r="F85" s="663"/>
      <c r="G85" s="663"/>
      <c r="H85" s="663"/>
      <c r="I85" s="663"/>
    </row>
    <row r="86" spans="1:9" ht="21" customHeight="1">
      <c r="A86" s="663"/>
      <c r="B86" s="663"/>
      <c r="C86" s="663"/>
      <c r="D86" s="663"/>
      <c r="E86" s="663"/>
      <c r="F86" s="663"/>
      <c r="G86" s="663"/>
      <c r="H86" s="663"/>
      <c r="I86" s="663"/>
    </row>
  </sheetData>
  <mergeCells count="83">
    <mergeCell ref="A84:I86"/>
    <mergeCell ref="A67:F67"/>
    <mergeCell ref="A68:D68"/>
    <mergeCell ref="B69:D69"/>
    <mergeCell ref="B70:D70"/>
    <mergeCell ref="B71:D71"/>
    <mergeCell ref="B72:D72"/>
    <mergeCell ref="B73:D73"/>
    <mergeCell ref="B74:D74"/>
    <mergeCell ref="A75:D75"/>
    <mergeCell ref="A76:D76"/>
    <mergeCell ref="A81:I81"/>
    <mergeCell ref="A65:F65"/>
    <mergeCell ref="A53:C53"/>
    <mergeCell ref="D53:H53"/>
    <mergeCell ref="A56:B58"/>
    <mergeCell ref="C56:H56"/>
    <mergeCell ref="C57:H57"/>
    <mergeCell ref="C58:H58"/>
    <mergeCell ref="A59:B61"/>
    <mergeCell ref="C59:H59"/>
    <mergeCell ref="C60:H60"/>
    <mergeCell ref="C61:H61"/>
    <mergeCell ref="A64:F64"/>
    <mergeCell ref="B48:H48"/>
    <mergeCell ref="B49:H49"/>
    <mergeCell ref="B50:H50"/>
    <mergeCell ref="B51:H51"/>
    <mergeCell ref="A52:C52"/>
    <mergeCell ref="D52:H52"/>
    <mergeCell ref="A44:A51"/>
    <mergeCell ref="B44:H44"/>
    <mergeCell ref="B45:H45"/>
    <mergeCell ref="B46:H46"/>
    <mergeCell ref="B47:H47"/>
    <mergeCell ref="A41:C41"/>
    <mergeCell ref="D41:H41"/>
    <mergeCell ref="A42:C42"/>
    <mergeCell ref="D42:I42"/>
    <mergeCell ref="A43:F43"/>
    <mergeCell ref="A34:F34"/>
    <mergeCell ref="A35:A40"/>
    <mergeCell ref="B35:H35"/>
    <mergeCell ref="B36:H36"/>
    <mergeCell ref="B37:H37"/>
    <mergeCell ref="B38:H38"/>
    <mergeCell ref="B39:H39"/>
    <mergeCell ref="B40:H40"/>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4"/>
  <sheetViews>
    <sheetView zoomScaleNormal="100" zoomScaleSheetLayoutView="80" workbookViewId="0"/>
  </sheetViews>
  <sheetFormatPr defaultColWidth="8.77734375" defaultRowHeight="46.05" customHeight="1"/>
  <cols>
    <col min="1" max="1" width="9.21875" style="271" customWidth="1"/>
    <col min="2" max="2" width="11.77734375" style="271" customWidth="1"/>
    <col min="3" max="3" width="5.77734375" style="271" customWidth="1"/>
    <col min="4" max="4" width="21.77734375" style="271" customWidth="1"/>
    <col min="5" max="5" width="9.21875" style="271" customWidth="1"/>
    <col min="6" max="6" width="8.77734375" style="271" customWidth="1"/>
    <col min="7" max="7" width="12.77734375" style="271" customWidth="1"/>
    <col min="8" max="8" width="9.77734375" style="271" customWidth="1"/>
    <col min="9" max="10" width="8.77734375" style="271"/>
    <col min="11" max="12" width="8.77734375" style="272"/>
    <col min="13" max="16382" width="8.77734375" style="271"/>
    <col min="16383" max="16384" width="11.5546875" style="271" customWidth="1"/>
  </cols>
  <sheetData>
    <row r="1" spans="1:12" ht="14.4"/>
    <row r="2" spans="1:12" s="273" customFormat="1" ht="14.4">
      <c r="A2" s="606" t="s">
        <v>320</v>
      </c>
      <c r="B2" s="606"/>
      <c r="C2" s="606"/>
      <c r="D2" s="606"/>
      <c r="E2" s="606"/>
      <c r="F2" s="606"/>
      <c r="G2" s="606"/>
      <c r="H2" s="606"/>
      <c r="K2" s="272"/>
      <c r="L2" s="272"/>
    </row>
    <row r="3" spans="1:12" ht="14.4"/>
    <row r="4" spans="1:12" ht="17.55" customHeight="1">
      <c r="A4" s="273" t="s">
        <v>321</v>
      </c>
    </row>
    <row r="5" spans="1:12" s="305" customFormat="1" ht="17.55" customHeight="1">
      <c r="A5" s="607" t="s">
        <v>179</v>
      </c>
      <c r="B5" s="607"/>
      <c r="C5" s="607"/>
      <c r="D5" s="607"/>
      <c r="E5" s="607"/>
      <c r="F5" s="607"/>
      <c r="G5" s="607"/>
      <c r="H5" s="607"/>
      <c r="K5" s="272"/>
      <c r="L5" s="272"/>
    </row>
    <row r="6" spans="1:12" ht="17.55" customHeight="1">
      <c r="A6" s="608" t="s">
        <v>143</v>
      </c>
      <c r="B6" s="608"/>
      <c r="C6" s="608"/>
      <c r="D6" s="609">
        <v>5</v>
      </c>
      <c r="E6" s="609"/>
      <c r="F6" s="609"/>
      <c r="G6" s="609"/>
      <c r="H6" s="609"/>
    </row>
    <row r="7" spans="1:12" ht="17.55" customHeight="1">
      <c r="A7" s="608" t="s">
        <v>142</v>
      </c>
      <c r="B7" s="608"/>
      <c r="C7" s="608"/>
      <c r="D7" s="610" t="s">
        <v>323</v>
      </c>
      <c r="E7" s="610"/>
      <c r="F7" s="610"/>
      <c r="G7" s="610"/>
      <c r="H7" s="610"/>
    </row>
    <row r="8" spans="1:12" ht="17.55" customHeight="1">
      <c r="A8" s="608" t="s">
        <v>146</v>
      </c>
      <c r="B8" s="608"/>
      <c r="C8" s="608"/>
      <c r="D8" s="611" t="s">
        <v>399</v>
      </c>
      <c r="E8" s="611"/>
      <c r="F8" s="611"/>
      <c r="G8" s="611"/>
      <c r="H8" s="611"/>
    </row>
    <row r="9" spans="1:12" ht="17.55" customHeight="1">
      <c r="A9" s="608" t="s">
        <v>325</v>
      </c>
      <c r="B9" s="608"/>
      <c r="C9" s="608"/>
      <c r="D9" s="611" t="s">
        <v>635</v>
      </c>
      <c r="E9" s="611"/>
      <c r="F9" s="611"/>
      <c r="G9" s="611"/>
      <c r="H9" s="611"/>
    </row>
    <row r="10" spans="1:12" ht="14.4"/>
    <row r="11" spans="1:12" ht="17.55" customHeight="1">
      <c r="A11" s="612" t="s">
        <v>3</v>
      </c>
      <c r="B11" s="612"/>
      <c r="C11" s="612"/>
      <c r="D11" s="612"/>
      <c r="E11" s="612"/>
      <c r="F11" s="612"/>
      <c r="G11" s="612"/>
      <c r="H11" s="612"/>
    </row>
    <row r="12" spans="1:12" s="305" customFormat="1" ht="17.55" customHeight="1">
      <c r="A12" s="605" t="s">
        <v>2631</v>
      </c>
      <c r="B12" s="605"/>
      <c r="C12" s="605"/>
      <c r="D12" s="605"/>
      <c r="E12" s="605"/>
      <c r="F12" s="605"/>
      <c r="G12" s="605"/>
      <c r="H12" s="605"/>
      <c r="K12" s="272"/>
      <c r="L12" s="272"/>
    </row>
    <row r="13" spans="1:12" ht="17.55" customHeight="1">
      <c r="A13" s="608" t="s">
        <v>8</v>
      </c>
      <c r="B13" s="608"/>
      <c r="C13" s="608"/>
      <c r="D13" s="608"/>
      <c r="E13" s="609" t="s">
        <v>9</v>
      </c>
      <c r="F13" s="609"/>
      <c r="G13" s="609"/>
      <c r="H13" s="609"/>
    </row>
    <row r="14" spans="1:12" ht="17.55" customHeight="1">
      <c r="A14" s="608" t="s">
        <v>327</v>
      </c>
      <c r="B14" s="608"/>
      <c r="C14" s="608"/>
      <c r="D14" s="608"/>
      <c r="E14" s="609" t="s">
        <v>328</v>
      </c>
      <c r="F14" s="609"/>
      <c r="G14" s="609"/>
      <c r="H14" s="609"/>
    </row>
    <row r="15" spans="1:12" ht="17.55" customHeight="1">
      <c r="A15" s="608" t="s">
        <v>329</v>
      </c>
      <c r="B15" s="608"/>
      <c r="C15" s="608"/>
      <c r="D15" s="608"/>
      <c r="E15" s="614" t="s">
        <v>595</v>
      </c>
      <c r="F15" s="614"/>
      <c r="G15" s="614"/>
      <c r="H15" s="614"/>
    </row>
    <row r="16" spans="1:12" ht="17.55" customHeight="1">
      <c r="A16" s="608" t="s">
        <v>13</v>
      </c>
      <c r="B16" s="608"/>
      <c r="C16" s="608"/>
      <c r="D16" s="608"/>
      <c r="E16" s="609" t="s">
        <v>14</v>
      </c>
      <c r="F16" s="609"/>
      <c r="G16" s="609"/>
      <c r="H16" s="609"/>
    </row>
    <row r="17" spans="1:8" ht="14.4"/>
    <row r="18" spans="1:8" ht="23.1" customHeight="1">
      <c r="A18" s="612" t="s">
        <v>331</v>
      </c>
      <c r="B18" s="612"/>
      <c r="C18" s="612"/>
      <c r="D18" s="612"/>
      <c r="E18" s="612"/>
      <c r="F18" s="612"/>
      <c r="G18" s="612"/>
      <c r="H18" s="612"/>
    </row>
    <row r="19" spans="1:8" ht="46.05" customHeight="1">
      <c r="A19" s="615" t="s">
        <v>332</v>
      </c>
      <c r="B19" s="615"/>
      <c r="C19" s="616" t="s">
        <v>333</v>
      </c>
      <c r="D19" s="616"/>
      <c r="E19" s="616"/>
      <c r="F19" s="616"/>
      <c r="G19" s="616"/>
      <c r="H19" s="616"/>
    </row>
    <row r="20" spans="1:8" ht="14.4"/>
    <row r="21" spans="1:8" ht="17.55" customHeight="1">
      <c r="A21" s="613" t="s">
        <v>334</v>
      </c>
      <c r="B21" s="613"/>
      <c r="C21" s="613"/>
      <c r="D21" s="613"/>
    </row>
    <row r="22" spans="1:8" ht="19.05" customHeight="1">
      <c r="A22" s="618" t="s">
        <v>31</v>
      </c>
      <c r="B22" s="619" t="s">
        <v>32</v>
      </c>
      <c r="C22" s="619"/>
      <c r="D22" s="619"/>
      <c r="E22" s="619"/>
      <c r="F22" s="619"/>
      <c r="G22" s="620" t="s">
        <v>335</v>
      </c>
      <c r="H22" s="620"/>
    </row>
    <row r="23" spans="1:8" ht="25.5" customHeight="1">
      <c r="A23" s="618"/>
      <c r="B23" s="619"/>
      <c r="C23" s="619"/>
      <c r="D23" s="619"/>
      <c r="E23" s="619"/>
      <c r="F23" s="619"/>
      <c r="G23" s="274" t="s">
        <v>336</v>
      </c>
      <c r="H23" s="275" t="s">
        <v>35</v>
      </c>
    </row>
    <row r="24" spans="1:8" ht="21" customHeight="1">
      <c r="A24" s="621" t="s">
        <v>36</v>
      </c>
      <c r="B24" s="621"/>
      <c r="C24" s="621"/>
      <c r="D24" s="621"/>
      <c r="E24" s="621"/>
      <c r="F24" s="621"/>
      <c r="G24" s="621"/>
      <c r="H24" s="621"/>
    </row>
    <row r="25" spans="1:8" ht="35.549999999999997" customHeight="1">
      <c r="A25" s="274" t="s">
        <v>596</v>
      </c>
      <c r="B25" s="617" t="s">
        <v>597</v>
      </c>
      <c r="C25" s="617"/>
      <c r="D25" s="617"/>
      <c r="E25" s="617"/>
      <c r="F25" s="617"/>
      <c r="G25" s="274" t="s">
        <v>37</v>
      </c>
      <c r="H25" s="276" t="s">
        <v>52</v>
      </c>
    </row>
    <row r="26" spans="1:8" ht="46.05" customHeight="1">
      <c r="A26" s="274" t="s">
        <v>598</v>
      </c>
      <c r="B26" s="617" t="s">
        <v>599</v>
      </c>
      <c r="C26" s="617"/>
      <c r="D26" s="617"/>
      <c r="E26" s="617"/>
      <c r="F26" s="617"/>
      <c r="G26" s="274" t="s">
        <v>37</v>
      </c>
      <c r="H26" s="276" t="s">
        <v>52</v>
      </c>
    </row>
    <row r="27" spans="1:8" ht="23.55" customHeight="1">
      <c r="A27" s="621" t="s">
        <v>341</v>
      </c>
      <c r="B27" s="621"/>
      <c r="C27" s="621"/>
      <c r="D27" s="621"/>
      <c r="E27" s="621"/>
      <c r="F27" s="621"/>
      <c r="G27" s="621"/>
      <c r="H27" s="621"/>
    </row>
    <row r="28" spans="1:8" ht="46.05" customHeight="1">
      <c r="A28" s="274" t="s">
        <v>600</v>
      </c>
      <c r="B28" s="617" t="s">
        <v>601</v>
      </c>
      <c r="C28" s="617"/>
      <c r="D28" s="617"/>
      <c r="E28" s="617"/>
      <c r="F28" s="617"/>
      <c r="G28" s="274" t="s">
        <v>90</v>
      </c>
      <c r="H28" s="276" t="s">
        <v>52</v>
      </c>
    </row>
    <row r="29" spans="1:8" ht="55.05" customHeight="1">
      <c r="A29" s="274" t="s">
        <v>602</v>
      </c>
      <c r="B29" s="617" t="s">
        <v>603</v>
      </c>
      <c r="C29" s="617"/>
      <c r="D29" s="617"/>
      <c r="E29" s="617"/>
      <c r="F29" s="617"/>
      <c r="G29" s="274" t="s">
        <v>84</v>
      </c>
      <c r="H29" s="276" t="s">
        <v>52</v>
      </c>
    </row>
    <row r="30" spans="1:8" ht="46.05" customHeight="1">
      <c r="A30" s="274" t="s">
        <v>604</v>
      </c>
      <c r="B30" s="617" t="s">
        <v>605</v>
      </c>
      <c r="C30" s="617"/>
      <c r="D30" s="617"/>
      <c r="E30" s="617"/>
      <c r="F30" s="617"/>
      <c r="G30" s="274" t="s">
        <v>84</v>
      </c>
      <c r="H30" s="276" t="s">
        <v>52</v>
      </c>
    </row>
    <row r="31" spans="1:8" ht="21" customHeight="1">
      <c r="A31" s="621" t="s">
        <v>348</v>
      </c>
      <c r="B31" s="621"/>
      <c r="C31" s="621"/>
      <c r="D31" s="621"/>
      <c r="E31" s="621"/>
      <c r="F31" s="621"/>
      <c r="G31" s="621"/>
      <c r="H31" s="621"/>
    </row>
    <row r="32" spans="1:8" ht="46.05" customHeight="1">
      <c r="A32" s="274" t="s">
        <v>606</v>
      </c>
      <c r="B32" s="617" t="s">
        <v>607</v>
      </c>
      <c r="C32" s="617"/>
      <c r="D32" s="617"/>
      <c r="E32" s="617"/>
      <c r="F32" s="617"/>
      <c r="G32" s="274" t="s">
        <v>121</v>
      </c>
      <c r="H32" s="276" t="s">
        <v>52</v>
      </c>
    </row>
    <row r="33" spans="1:12" ht="14.4"/>
    <row r="34" spans="1:12" ht="19.05" customHeight="1">
      <c r="A34" s="273" t="s">
        <v>351</v>
      </c>
    </row>
    <row r="35" spans="1:12" ht="21" customHeight="1">
      <c r="A35" s="622" t="s">
        <v>352</v>
      </c>
      <c r="B35" s="622"/>
      <c r="C35" s="622"/>
      <c r="D35" s="622"/>
      <c r="E35" s="622"/>
      <c r="F35" s="622"/>
      <c r="G35" s="277">
        <v>15</v>
      </c>
      <c r="H35" s="278" t="s">
        <v>353</v>
      </c>
      <c r="I35" s="273"/>
      <c r="J35" s="273"/>
    </row>
    <row r="36" spans="1:12" ht="34.049999999999997" customHeight="1">
      <c r="A36" s="623" t="s">
        <v>354</v>
      </c>
      <c r="B36" s="624" t="s">
        <v>608</v>
      </c>
      <c r="C36" s="624"/>
      <c r="D36" s="624"/>
      <c r="E36" s="624"/>
      <c r="F36" s="624"/>
      <c r="G36" s="624"/>
      <c r="H36" s="624"/>
    </row>
    <row r="37" spans="1:12" s="273" customFormat="1" ht="35.1" customHeight="1">
      <c r="A37" s="623"/>
      <c r="B37" s="616" t="s">
        <v>609</v>
      </c>
      <c r="C37" s="616"/>
      <c r="D37" s="616"/>
      <c r="E37" s="616"/>
      <c r="F37" s="616"/>
      <c r="G37" s="616"/>
      <c r="H37" s="616"/>
      <c r="I37" s="271"/>
      <c r="J37" s="271"/>
      <c r="K37" s="272"/>
      <c r="L37" s="272"/>
    </row>
    <row r="38" spans="1:12" ht="31.05" customHeight="1">
      <c r="A38" s="623"/>
      <c r="B38" s="616" t="s">
        <v>610</v>
      </c>
      <c r="C38" s="616"/>
      <c r="D38" s="616"/>
      <c r="E38" s="616"/>
      <c r="F38" s="616"/>
      <c r="G38" s="616"/>
      <c r="H38" s="616"/>
    </row>
    <row r="39" spans="1:12" ht="46.05" customHeight="1">
      <c r="A39" s="623"/>
      <c r="B39" s="616" t="s">
        <v>611</v>
      </c>
      <c r="C39" s="616"/>
      <c r="D39" s="616"/>
      <c r="E39" s="616"/>
      <c r="F39" s="616"/>
      <c r="G39" s="616"/>
      <c r="H39" s="616"/>
    </row>
    <row r="40" spans="1:12" ht="32.1" customHeight="1">
      <c r="A40" s="623"/>
      <c r="B40" s="616" t="s">
        <v>612</v>
      </c>
      <c r="C40" s="616"/>
      <c r="D40" s="616"/>
      <c r="E40" s="616"/>
      <c r="F40" s="616"/>
      <c r="G40" s="616"/>
      <c r="H40" s="616"/>
    </row>
    <row r="41" spans="1:12" ht="31.5" customHeight="1">
      <c r="A41" s="623"/>
      <c r="B41" s="616" t="s">
        <v>613</v>
      </c>
      <c r="C41" s="616"/>
      <c r="D41" s="616"/>
      <c r="E41" s="616"/>
      <c r="F41" s="616"/>
      <c r="G41" s="616"/>
      <c r="H41" s="616"/>
    </row>
    <row r="42" spans="1:12" ht="32.549999999999997" customHeight="1">
      <c r="A42" s="623"/>
      <c r="B42" s="616" t="s">
        <v>614</v>
      </c>
      <c r="C42" s="616"/>
      <c r="D42" s="616"/>
      <c r="E42" s="616"/>
      <c r="F42" s="616"/>
      <c r="G42" s="616"/>
      <c r="H42" s="616"/>
    </row>
    <row r="43" spans="1:12" ht="20.100000000000001" customHeight="1">
      <c r="A43" s="625" t="s">
        <v>361</v>
      </c>
      <c r="B43" s="625"/>
      <c r="C43" s="625"/>
      <c r="D43" s="611" t="s">
        <v>615</v>
      </c>
      <c r="E43" s="611"/>
      <c r="F43" s="611"/>
      <c r="G43" s="611"/>
      <c r="H43" s="611"/>
    </row>
    <row r="44" spans="1:12" ht="40.5" customHeight="1">
      <c r="A44" s="623" t="s">
        <v>363</v>
      </c>
      <c r="B44" s="623"/>
      <c r="C44" s="623"/>
      <c r="D44" s="610" t="s">
        <v>2641</v>
      </c>
      <c r="E44" s="610"/>
      <c r="F44" s="610"/>
      <c r="G44" s="610"/>
      <c r="H44" s="610"/>
    </row>
    <row r="45" spans="1:12" ht="20.55" customHeight="1">
      <c r="A45" s="622" t="s">
        <v>364</v>
      </c>
      <c r="B45" s="622"/>
      <c r="C45" s="622"/>
      <c r="D45" s="622"/>
      <c r="E45" s="622"/>
      <c r="F45" s="622"/>
      <c r="G45" s="277">
        <v>15</v>
      </c>
      <c r="H45" s="278" t="s">
        <v>353</v>
      </c>
      <c r="I45" s="273"/>
      <c r="J45" s="273"/>
    </row>
    <row r="46" spans="1:12" ht="25.05" customHeight="1">
      <c r="A46" s="623" t="s">
        <v>354</v>
      </c>
      <c r="B46" s="624" t="s">
        <v>616</v>
      </c>
      <c r="C46" s="624"/>
      <c r="D46" s="624"/>
      <c r="E46" s="624"/>
      <c r="F46" s="624"/>
      <c r="G46" s="624"/>
      <c r="H46" s="624"/>
    </row>
    <row r="47" spans="1:12" ht="25.05" customHeight="1">
      <c r="A47" s="623"/>
      <c r="B47" s="624" t="s">
        <v>617</v>
      </c>
      <c r="C47" s="624"/>
      <c r="D47" s="624"/>
      <c r="E47" s="624"/>
      <c r="F47" s="624"/>
      <c r="G47" s="624"/>
      <c r="H47" s="624"/>
    </row>
    <row r="48" spans="1:12" ht="35.1" customHeight="1">
      <c r="A48" s="623"/>
      <c r="B48" s="624" t="s">
        <v>618</v>
      </c>
      <c r="C48" s="624"/>
      <c r="D48" s="624"/>
      <c r="E48" s="624"/>
      <c r="F48" s="624"/>
      <c r="G48" s="624"/>
      <c r="H48" s="624"/>
    </row>
    <row r="49" spans="1:10 16383:16384" ht="30" customHeight="1">
      <c r="A49" s="623"/>
      <c r="B49" s="624" t="s">
        <v>619</v>
      </c>
      <c r="C49" s="624"/>
      <c r="D49" s="624"/>
      <c r="E49" s="624"/>
      <c r="F49" s="624"/>
      <c r="G49" s="624"/>
      <c r="H49" s="624"/>
    </row>
    <row r="50" spans="1:10 16383:16384" ht="30.6" customHeight="1">
      <c r="A50" s="623"/>
      <c r="B50" s="624" t="s">
        <v>620</v>
      </c>
      <c r="C50" s="624"/>
      <c r="D50" s="624"/>
      <c r="E50" s="624"/>
      <c r="F50" s="624"/>
      <c r="G50" s="624"/>
      <c r="H50" s="624"/>
    </row>
    <row r="51" spans="1:10 16383:16384" ht="20.100000000000001" customHeight="1">
      <c r="A51" s="625" t="s">
        <v>361</v>
      </c>
      <c r="B51" s="625"/>
      <c r="C51" s="625"/>
      <c r="D51" s="611" t="s">
        <v>621</v>
      </c>
      <c r="E51" s="611"/>
      <c r="F51" s="611"/>
      <c r="G51" s="611"/>
      <c r="H51" s="611"/>
    </row>
    <row r="52" spans="1:10 16383:16384" ht="34.5" customHeight="1">
      <c r="A52" s="623" t="s">
        <v>363</v>
      </c>
      <c r="B52" s="623"/>
      <c r="C52" s="623"/>
      <c r="D52" s="610" t="s">
        <v>2642</v>
      </c>
      <c r="E52" s="610"/>
      <c r="F52" s="610"/>
      <c r="G52" s="610"/>
      <c r="H52" s="610"/>
    </row>
    <row r="53" spans="1:10 16383:16384" ht="19.5" customHeight="1">
      <c r="A53" s="622" t="s">
        <v>416</v>
      </c>
      <c r="B53" s="622"/>
      <c r="C53" s="622"/>
      <c r="D53" s="622"/>
      <c r="E53" s="622"/>
      <c r="F53" s="622"/>
      <c r="G53" s="277">
        <v>15</v>
      </c>
      <c r="H53" s="278" t="s">
        <v>353</v>
      </c>
      <c r="I53" s="273"/>
      <c r="J53" s="273"/>
      <c r="XFC53" s="272"/>
      <c r="XFD53" s="272"/>
    </row>
    <row r="54" spans="1:10 16383:16384" ht="20.100000000000001" customHeight="1">
      <c r="A54" s="771" t="s">
        <v>354</v>
      </c>
      <c r="B54" s="624" t="s">
        <v>622</v>
      </c>
      <c r="C54" s="624"/>
      <c r="D54" s="624"/>
      <c r="E54" s="624"/>
      <c r="F54" s="624"/>
      <c r="G54" s="624"/>
      <c r="H54" s="624"/>
      <c r="XFC54" s="272"/>
      <c r="XFD54" s="272"/>
    </row>
    <row r="55" spans="1:10 16383:16384" ht="20.100000000000001" customHeight="1">
      <c r="A55" s="771"/>
      <c r="B55" s="624" t="s">
        <v>623</v>
      </c>
      <c r="C55" s="624"/>
      <c r="D55" s="624"/>
      <c r="E55" s="624"/>
      <c r="F55" s="624"/>
      <c r="G55" s="624"/>
      <c r="H55" s="624"/>
      <c r="XFC55" s="272"/>
      <c r="XFD55" s="272"/>
    </row>
    <row r="56" spans="1:10 16383:16384" ht="29.55" customHeight="1">
      <c r="A56" s="771"/>
      <c r="B56" s="624" t="s">
        <v>624</v>
      </c>
      <c r="C56" s="624"/>
      <c r="D56" s="624"/>
      <c r="E56" s="624"/>
      <c r="F56" s="624"/>
      <c r="G56" s="624"/>
      <c r="H56" s="624"/>
      <c r="XFC56" s="272"/>
      <c r="XFD56" s="272"/>
    </row>
    <row r="57" spans="1:10 16383:16384" ht="20.100000000000001" customHeight="1">
      <c r="A57" s="771"/>
      <c r="B57" s="624" t="s">
        <v>625</v>
      </c>
      <c r="C57" s="624"/>
      <c r="D57" s="624"/>
      <c r="E57" s="624"/>
      <c r="F57" s="624"/>
      <c r="G57" s="624"/>
      <c r="H57" s="624"/>
      <c r="XFC57" s="272"/>
      <c r="XFD57" s="272"/>
    </row>
    <row r="58" spans="1:10 16383:16384" ht="30.6" customHeight="1">
      <c r="A58" s="771"/>
      <c r="B58" s="624" t="s">
        <v>626</v>
      </c>
      <c r="C58" s="624"/>
      <c r="D58" s="624"/>
      <c r="E58" s="624"/>
      <c r="F58" s="624"/>
      <c r="G58" s="624"/>
      <c r="H58" s="624"/>
      <c r="XFC58" s="272"/>
      <c r="XFD58" s="272"/>
    </row>
    <row r="59" spans="1:10 16383:16384" ht="19.5" customHeight="1">
      <c r="A59" s="625" t="s">
        <v>361</v>
      </c>
      <c r="B59" s="625"/>
      <c r="C59" s="625"/>
      <c r="D59" s="611" t="s">
        <v>627</v>
      </c>
      <c r="E59" s="611"/>
      <c r="F59" s="611"/>
      <c r="G59" s="611"/>
      <c r="H59" s="611"/>
      <c r="XFC59" s="272"/>
      <c r="XFD59" s="272"/>
    </row>
    <row r="60" spans="1:10 16383:16384" ht="46.05" customHeight="1">
      <c r="A60" s="623" t="s">
        <v>363</v>
      </c>
      <c r="B60" s="623"/>
      <c r="C60" s="623"/>
      <c r="D60" s="610" t="s">
        <v>2643</v>
      </c>
      <c r="E60" s="610"/>
      <c r="F60" s="610"/>
      <c r="G60" s="610"/>
      <c r="H60" s="610"/>
      <c r="XFC60" s="272"/>
      <c r="XFD60" s="272"/>
    </row>
    <row r="61" spans="1:10 16383:16384" ht="21" customHeight="1">
      <c r="A61" s="622" t="s">
        <v>528</v>
      </c>
      <c r="B61" s="622"/>
      <c r="C61" s="622"/>
      <c r="D61" s="622"/>
      <c r="E61" s="622"/>
      <c r="F61" s="622"/>
      <c r="G61" s="277">
        <v>15</v>
      </c>
      <c r="H61" s="278" t="s">
        <v>353</v>
      </c>
      <c r="I61" s="273"/>
      <c r="J61" s="273"/>
      <c r="XFC61" s="272"/>
      <c r="XFD61" s="272"/>
    </row>
    <row r="62" spans="1:10 16383:16384" ht="20.100000000000001" customHeight="1">
      <c r="A62" s="623" t="s">
        <v>354</v>
      </c>
      <c r="B62" s="624" t="s">
        <v>628</v>
      </c>
      <c r="C62" s="624"/>
      <c r="D62" s="624"/>
      <c r="E62" s="624"/>
      <c r="F62" s="624"/>
      <c r="G62" s="624"/>
      <c r="H62" s="624"/>
      <c r="XFC62" s="272"/>
      <c r="XFD62" s="272"/>
    </row>
    <row r="63" spans="1:10 16383:16384" ht="20.100000000000001" customHeight="1">
      <c r="A63" s="623"/>
      <c r="B63" s="624" t="s">
        <v>629</v>
      </c>
      <c r="C63" s="624"/>
      <c r="D63" s="624"/>
      <c r="E63" s="624"/>
      <c r="F63" s="624"/>
      <c r="G63" s="624"/>
      <c r="H63" s="624"/>
      <c r="XFC63" s="272"/>
      <c r="XFD63" s="272"/>
    </row>
    <row r="64" spans="1:10 16383:16384" ht="20.100000000000001" customHeight="1">
      <c r="A64" s="623"/>
      <c r="B64" s="624" t="s">
        <v>630</v>
      </c>
      <c r="C64" s="624"/>
      <c r="D64" s="624"/>
      <c r="E64" s="624"/>
      <c r="F64" s="624"/>
      <c r="G64" s="624"/>
      <c r="H64" s="624"/>
      <c r="XFC64" s="272"/>
      <c r="XFD64" s="272"/>
    </row>
    <row r="65" spans="1:12 16383:16384" ht="20.100000000000001" customHeight="1">
      <c r="A65" s="623"/>
      <c r="B65" s="624" t="s">
        <v>631</v>
      </c>
      <c r="C65" s="624"/>
      <c r="D65" s="624"/>
      <c r="E65" s="624"/>
      <c r="F65" s="624"/>
      <c r="G65" s="624"/>
      <c r="H65" s="624"/>
      <c r="XFC65" s="272"/>
      <c r="XFD65" s="272"/>
    </row>
    <row r="66" spans="1:12 16383:16384" ht="21.6" customHeight="1">
      <c r="A66" s="625" t="s">
        <v>361</v>
      </c>
      <c r="B66" s="625"/>
      <c r="C66" s="625"/>
      <c r="D66" s="611" t="s">
        <v>632</v>
      </c>
      <c r="E66" s="611"/>
      <c r="F66" s="611"/>
      <c r="G66" s="611"/>
      <c r="H66" s="611"/>
      <c r="XFC66" s="272"/>
      <c r="XFD66" s="272"/>
    </row>
    <row r="67" spans="1:12 16383:16384" ht="46.05" customHeight="1">
      <c r="A67" s="623" t="s">
        <v>363</v>
      </c>
      <c r="B67" s="623"/>
      <c r="C67" s="623"/>
      <c r="D67" s="610" t="s">
        <v>633</v>
      </c>
      <c r="E67" s="610"/>
      <c r="F67" s="610"/>
      <c r="G67" s="610"/>
      <c r="H67" s="610"/>
      <c r="XFC67" s="272"/>
      <c r="XFD67" s="272"/>
    </row>
    <row r="68" spans="1:12 16383:16384" ht="14.4"/>
    <row r="69" spans="1:12 16383:16384" ht="18" customHeight="1">
      <c r="A69" s="273" t="s">
        <v>378</v>
      </c>
      <c r="XFC69" s="273"/>
      <c r="XFD69" s="273"/>
    </row>
    <row r="70" spans="1:12 16383:16384" ht="30.6" customHeight="1">
      <c r="A70" s="608" t="s">
        <v>379</v>
      </c>
      <c r="B70" s="608"/>
      <c r="C70" s="616" t="s">
        <v>380</v>
      </c>
      <c r="D70" s="616"/>
      <c r="E70" s="616"/>
      <c r="F70" s="616"/>
      <c r="G70" s="616"/>
      <c r="H70" s="616"/>
    </row>
    <row r="71" spans="1:12 16383:16384" ht="20.100000000000001" customHeight="1">
      <c r="A71" s="608"/>
      <c r="B71" s="608"/>
      <c r="C71" s="624" t="s">
        <v>381</v>
      </c>
      <c r="D71" s="624"/>
      <c r="E71" s="624"/>
      <c r="F71" s="624"/>
      <c r="G71" s="624"/>
      <c r="H71" s="624"/>
    </row>
    <row r="72" spans="1:12 16383:16384" ht="20.100000000000001" customHeight="1">
      <c r="A72" s="608" t="s">
        <v>382</v>
      </c>
      <c r="B72" s="608"/>
      <c r="C72" s="616" t="s">
        <v>634</v>
      </c>
      <c r="D72" s="616"/>
      <c r="E72" s="616"/>
      <c r="F72" s="616"/>
      <c r="G72" s="616"/>
      <c r="H72" s="616"/>
    </row>
    <row r="73" spans="1:12 16383:16384" s="273" customFormat="1" ht="14.4">
      <c r="A73" s="271"/>
      <c r="B73" s="271"/>
      <c r="C73" s="271"/>
      <c r="D73" s="271"/>
      <c r="E73" s="271"/>
      <c r="F73" s="271"/>
      <c r="G73" s="271"/>
      <c r="H73" s="271"/>
      <c r="I73" s="271"/>
      <c r="J73" s="271"/>
      <c r="K73" s="272"/>
      <c r="L73" s="272"/>
      <c r="XFC73" s="271"/>
      <c r="XFD73" s="271"/>
    </row>
    <row r="74" spans="1:12 16383:16384" ht="22.5" customHeight="1">
      <c r="A74" s="273" t="s">
        <v>384</v>
      </c>
      <c r="B74" s="306"/>
      <c r="C74" s="306"/>
      <c r="D74" s="306"/>
      <c r="E74" s="306"/>
      <c r="F74" s="306"/>
    </row>
    <row r="75" spans="1:12 16383:16384" ht="17.55" customHeight="1">
      <c r="A75" s="628" t="s">
        <v>385</v>
      </c>
      <c r="B75" s="628"/>
      <c r="C75" s="628"/>
      <c r="D75" s="628"/>
      <c r="E75" s="628"/>
      <c r="F75" s="628"/>
      <c r="G75" s="279">
        <v>4</v>
      </c>
      <c r="H75" s="280" t="s">
        <v>465</v>
      </c>
    </row>
    <row r="76" spans="1:12 16383:16384" ht="17.55" customHeight="1">
      <c r="A76" s="628" t="s">
        <v>386</v>
      </c>
      <c r="B76" s="628"/>
      <c r="C76" s="628"/>
      <c r="D76" s="628"/>
      <c r="E76" s="628"/>
      <c r="F76" s="628"/>
      <c r="G76" s="279">
        <v>1</v>
      </c>
      <c r="H76" s="280" t="s">
        <v>465</v>
      </c>
    </row>
    <row r="77" spans="1:12 16383:16384" ht="14.4">
      <c r="A77" s="281"/>
      <c r="B77" s="281"/>
      <c r="C77" s="281"/>
      <c r="D77" s="281"/>
      <c r="E77" s="281"/>
      <c r="F77" s="281"/>
      <c r="G77" s="307"/>
      <c r="H77" s="280"/>
    </row>
    <row r="78" spans="1:12 16383:16384" ht="17.55" customHeight="1">
      <c r="A78" s="629" t="s">
        <v>387</v>
      </c>
      <c r="B78" s="629"/>
      <c r="C78" s="629"/>
      <c r="D78" s="629"/>
      <c r="E78" s="629"/>
      <c r="F78" s="629"/>
      <c r="G78" s="283"/>
      <c r="H78" s="282"/>
      <c r="XFC78" s="273"/>
      <c r="XFD78" s="273"/>
    </row>
    <row r="79" spans="1:12 16383:16384" ht="17.55" customHeight="1">
      <c r="A79" s="615" t="s">
        <v>388</v>
      </c>
      <c r="B79" s="615"/>
      <c r="C79" s="615"/>
      <c r="D79" s="615"/>
      <c r="E79" s="280">
        <f>SUM(E80:E85)</f>
        <v>65</v>
      </c>
      <c r="F79" s="280" t="s">
        <v>353</v>
      </c>
      <c r="G79" s="284">
        <f>E79/25</f>
        <v>2.6</v>
      </c>
      <c r="H79" s="280" t="s">
        <v>465</v>
      </c>
    </row>
    <row r="80" spans="1:12 16383:16384" ht="17.55" customHeight="1">
      <c r="A80" s="271" t="s">
        <v>145</v>
      </c>
      <c r="B80" s="628" t="s">
        <v>148</v>
      </c>
      <c r="C80" s="628"/>
      <c r="D80" s="628"/>
      <c r="E80" s="280">
        <v>15</v>
      </c>
      <c r="F80" s="280" t="s">
        <v>353</v>
      </c>
      <c r="G80" s="285"/>
      <c r="H80" s="286"/>
    </row>
    <row r="81" spans="1:10" ht="17.55" customHeight="1">
      <c r="B81" s="628" t="s">
        <v>389</v>
      </c>
      <c r="C81" s="628"/>
      <c r="D81" s="628"/>
      <c r="E81" s="280">
        <v>45</v>
      </c>
      <c r="F81" s="280" t="s">
        <v>353</v>
      </c>
      <c r="G81" s="285"/>
      <c r="H81" s="286"/>
    </row>
    <row r="82" spans="1:10" ht="17.55" customHeight="1">
      <c r="B82" s="628" t="s">
        <v>390</v>
      </c>
      <c r="C82" s="628"/>
      <c r="D82" s="628"/>
      <c r="E82" s="280">
        <v>2</v>
      </c>
      <c r="F82" s="280" t="s">
        <v>353</v>
      </c>
      <c r="G82" s="285"/>
      <c r="H82" s="286"/>
      <c r="I82" s="308"/>
      <c r="J82" s="308"/>
    </row>
    <row r="83" spans="1:10" ht="17.55" customHeight="1">
      <c r="B83" s="628" t="s">
        <v>391</v>
      </c>
      <c r="C83" s="628"/>
      <c r="D83" s="628"/>
      <c r="E83" s="280">
        <v>0</v>
      </c>
      <c r="F83" s="280" t="s">
        <v>353</v>
      </c>
      <c r="G83" s="285"/>
      <c r="H83" s="286"/>
    </row>
    <row r="84" spans="1:10" ht="17.55" customHeight="1">
      <c r="B84" s="628" t="s">
        <v>392</v>
      </c>
      <c r="C84" s="628"/>
      <c r="D84" s="628"/>
      <c r="E84" s="280">
        <v>0</v>
      </c>
      <c r="F84" s="280" t="s">
        <v>353</v>
      </c>
      <c r="G84" s="285"/>
      <c r="H84" s="286"/>
    </row>
    <row r="85" spans="1:10" ht="17.55" customHeight="1">
      <c r="B85" s="628" t="s">
        <v>393</v>
      </c>
      <c r="C85" s="628"/>
      <c r="D85" s="628"/>
      <c r="E85" s="280">
        <v>3</v>
      </c>
      <c r="F85" s="280" t="s">
        <v>353</v>
      </c>
      <c r="G85" s="285"/>
      <c r="H85" s="286"/>
    </row>
    <row r="86" spans="1:10" ht="27" customHeight="1">
      <c r="A86" s="615" t="s">
        <v>394</v>
      </c>
      <c r="B86" s="615"/>
      <c r="C86" s="615"/>
      <c r="D86" s="615"/>
      <c r="E86" s="280">
        <v>0</v>
      </c>
      <c r="F86" s="280" t="s">
        <v>353</v>
      </c>
      <c r="G86" s="284">
        <v>0</v>
      </c>
      <c r="H86" s="280" t="s">
        <v>465</v>
      </c>
    </row>
    <row r="87" spans="1:10" ht="17.55" customHeight="1">
      <c r="A87" s="628" t="s">
        <v>395</v>
      </c>
      <c r="B87" s="628"/>
      <c r="C87" s="628"/>
      <c r="D87" s="628"/>
      <c r="E87" s="280">
        <f>G87*25</f>
        <v>60</v>
      </c>
      <c r="F87" s="280" t="s">
        <v>353</v>
      </c>
      <c r="G87" s="284">
        <f>D6-G86-G79</f>
        <v>2.4</v>
      </c>
      <c r="H87" s="280" t="s">
        <v>465</v>
      </c>
    </row>
    <row r="89" spans="1:10" ht="30.45" customHeight="1">
      <c r="A89" s="271" t="s">
        <v>396</v>
      </c>
    </row>
    <row r="90" spans="1:10" ht="25.05" customHeight="1">
      <c r="A90" s="772" t="s">
        <v>466</v>
      </c>
      <c r="B90" s="772"/>
      <c r="C90" s="772"/>
      <c r="D90" s="772"/>
      <c r="E90" s="772"/>
      <c r="F90" s="772"/>
      <c r="G90" s="772"/>
      <c r="H90" s="772"/>
    </row>
    <row r="91" spans="1:10" ht="25.5" customHeight="1">
      <c r="A91" s="486" t="s">
        <v>397</v>
      </c>
    </row>
    <row r="92" spans="1:10" ht="13.05" customHeight="1">
      <c r="A92" s="770" t="s">
        <v>398</v>
      </c>
      <c r="B92" s="770"/>
      <c r="C92" s="770"/>
      <c r="D92" s="770"/>
      <c r="E92" s="770"/>
      <c r="F92" s="770"/>
      <c r="G92" s="770"/>
      <c r="H92" s="770"/>
    </row>
    <row r="93" spans="1:10" ht="21.45" customHeight="1">
      <c r="A93" s="770"/>
      <c r="B93" s="770"/>
      <c r="C93" s="770"/>
      <c r="D93" s="770"/>
      <c r="E93" s="770"/>
      <c r="F93" s="770"/>
      <c r="G93" s="770"/>
      <c r="H93" s="770"/>
    </row>
    <row r="94" spans="1:10" ht="2.5499999999999998" customHeight="1">
      <c r="A94" s="770"/>
      <c r="B94" s="770"/>
      <c r="C94" s="770"/>
      <c r="D94" s="770"/>
      <c r="E94" s="770"/>
      <c r="F94" s="770"/>
      <c r="G94" s="770"/>
      <c r="H94" s="770"/>
    </row>
  </sheetData>
  <mergeCells count="100">
    <mergeCell ref="A86:D86"/>
    <mergeCell ref="A87:D87"/>
    <mergeCell ref="A90:H90"/>
    <mergeCell ref="B80:D80"/>
    <mergeCell ref="B81:D81"/>
    <mergeCell ref="B82:D82"/>
    <mergeCell ref="B83:D83"/>
    <mergeCell ref="B84:D84"/>
    <mergeCell ref="B85:D85"/>
    <mergeCell ref="A79:D79"/>
    <mergeCell ref="A66:C66"/>
    <mergeCell ref="D66:H66"/>
    <mergeCell ref="A67:C67"/>
    <mergeCell ref="D67:H67"/>
    <mergeCell ref="A70:B71"/>
    <mergeCell ref="C70:H70"/>
    <mergeCell ref="C71:H71"/>
    <mergeCell ref="A72:B72"/>
    <mergeCell ref="C72:H72"/>
    <mergeCell ref="A75:F75"/>
    <mergeCell ref="A76:F76"/>
    <mergeCell ref="A78:F78"/>
    <mergeCell ref="A59:C59"/>
    <mergeCell ref="D59:H59"/>
    <mergeCell ref="A60:C60"/>
    <mergeCell ref="D60:H60"/>
    <mergeCell ref="A61:F61"/>
    <mergeCell ref="A62:A65"/>
    <mergeCell ref="B62:H62"/>
    <mergeCell ref="B63:H63"/>
    <mergeCell ref="B64:H64"/>
    <mergeCell ref="B65:H65"/>
    <mergeCell ref="A54:A58"/>
    <mergeCell ref="B54:H54"/>
    <mergeCell ref="B55:H55"/>
    <mergeCell ref="B56:H56"/>
    <mergeCell ref="B57:H57"/>
    <mergeCell ref="B58:H58"/>
    <mergeCell ref="A53:F53"/>
    <mergeCell ref="A43:C43"/>
    <mergeCell ref="D43:H43"/>
    <mergeCell ref="A44:C44"/>
    <mergeCell ref="D44:H44"/>
    <mergeCell ref="A45:F45"/>
    <mergeCell ref="A46:A50"/>
    <mergeCell ref="B46:H46"/>
    <mergeCell ref="B47:H47"/>
    <mergeCell ref="B48:H48"/>
    <mergeCell ref="B49:H49"/>
    <mergeCell ref="B50:H50"/>
    <mergeCell ref="A51:C51"/>
    <mergeCell ref="D51:H51"/>
    <mergeCell ref="A52:C52"/>
    <mergeCell ref="D52:H52"/>
    <mergeCell ref="B32:F32"/>
    <mergeCell ref="A35:F35"/>
    <mergeCell ref="A36:A42"/>
    <mergeCell ref="B36:H36"/>
    <mergeCell ref="B37:H37"/>
    <mergeCell ref="B38:H38"/>
    <mergeCell ref="B39:H39"/>
    <mergeCell ref="B40:H40"/>
    <mergeCell ref="B41:H41"/>
    <mergeCell ref="B42:H42"/>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E14:H14"/>
    <mergeCell ref="A15:D15"/>
    <mergeCell ref="E15:H15"/>
    <mergeCell ref="A16:D16"/>
    <mergeCell ref="E16:H16"/>
    <mergeCell ref="A92:H94"/>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633" t="s">
        <v>180</v>
      </c>
      <c r="B5" s="774"/>
      <c r="C5" s="774"/>
      <c r="D5" s="774"/>
      <c r="E5" s="774"/>
      <c r="F5" s="774"/>
      <c r="G5" s="774"/>
      <c r="H5" s="774"/>
    </row>
    <row r="6" spans="1:9" ht="17.55" customHeight="1">
      <c r="A6" s="775" t="s">
        <v>143</v>
      </c>
      <c r="B6" s="776"/>
      <c r="C6" s="776"/>
      <c r="D6" s="777">
        <v>2</v>
      </c>
      <c r="E6" s="777"/>
      <c r="F6" s="777"/>
      <c r="G6" s="777"/>
      <c r="H6" s="778"/>
    </row>
    <row r="7" spans="1:9" ht="17.55" customHeight="1">
      <c r="A7" s="775" t="s">
        <v>142</v>
      </c>
      <c r="B7" s="776"/>
      <c r="C7" s="776"/>
      <c r="D7" s="637" t="s">
        <v>323</v>
      </c>
      <c r="E7" s="779"/>
      <c r="F7" s="779"/>
      <c r="G7" s="779"/>
      <c r="H7" s="780"/>
    </row>
    <row r="8" spans="1:9" ht="17.55" customHeight="1">
      <c r="A8" s="775" t="s">
        <v>146</v>
      </c>
      <c r="B8" s="776"/>
      <c r="C8" s="776"/>
      <c r="D8" s="639" t="s">
        <v>399</v>
      </c>
      <c r="E8" s="781"/>
      <c r="F8" s="781"/>
      <c r="G8" s="781"/>
      <c r="H8" s="782"/>
    </row>
    <row r="9" spans="1:9" ht="17.55" customHeight="1">
      <c r="A9" s="775" t="s">
        <v>325</v>
      </c>
      <c r="B9" s="776"/>
      <c r="C9" s="776"/>
      <c r="D9" s="639" t="s">
        <v>469</v>
      </c>
      <c r="E9" s="781"/>
      <c r="F9" s="781"/>
      <c r="G9" s="781"/>
      <c r="H9" s="782"/>
    </row>
    <row r="10" spans="1:9" ht="10.35" customHeight="1"/>
    <row r="11" spans="1:9" ht="15" customHeight="1">
      <c r="A11" s="783" t="s">
        <v>3</v>
      </c>
      <c r="B11" s="783"/>
      <c r="C11" s="783"/>
      <c r="D11" s="783"/>
      <c r="E11" s="783"/>
      <c r="F11" s="783"/>
      <c r="G11" s="783"/>
      <c r="H11" s="783"/>
    </row>
    <row r="12" spans="1:9" s="310" customFormat="1" ht="17.850000000000001" customHeight="1">
      <c r="A12" s="631" t="s">
        <v>2631</v>
      </c>
      <c r="B12" s="773"/>
      <c r="C12" s="773"/>
      <c r="D12" s="773"/>
      <c r="E12" s="773"/>
      <c r="F12" s="773"/>
      <c r="G12" s="773"/>
      <c r="H12" s="773"/>
    </row>
    <row r="13" spans="1:9" ht="17.850000000000001" customHeight="1">
      <c r="A13" s="775" t="s">
        <v>8</v>
      </c>
      <c r="B13" s="776"/>
      <c r="C13" s="776"/>
      <c r="D13" s="776"/>
      <c r="E13" s="635" t="s">
        <v>9</v>
      </c>
      <c r="F13" s="777"/>
      <c r="G13" s="777"/>
      <c r="H13" s="778"/>
    </row>
    <row r="14" spans="1:9" ht="17.850000000000001" customHeight="1">
      <c r="A14" s="775" t="s">
        <v>327</v>
      </c>
      <c r="B14" s="776"/>
      <c r="C14" s="776"/>
      <c r="D14" s="776"/>
      <c r="E14" s="635" t="s">
        <v>328</v>
      </c>
      <c r="F14" s="777"/>
      <c r="G14" s="777"/>
      <c r="H14" s="778"/>
    </row>
    <row r="15" spans="1:9" ht="17.850000000000001" customHeight="1">
      <c r="A15" s="775" t="s">
        <v>329</v>
      </c>
      <c r="B15" s="776"/>
      <c r="C15" s="776"/>
      <c r="D15" s="776"/>
      <c r="E15" s="642" t="s">
        <v>595</v>
      </c>
      <c r="F15" s="784"/>
      <c r="G15" s="784"/>
      <c r="H15" s="785"/>
    </row>
    <row r="16" spans="1:9" ht="17.850000000000001" customHeight="1">
      <c r="A16" s="775" t="s">
        <v>13</v>
      </c>
      <c r="B16" s="776"/>
      <c r="C16" s="776"/>
      <c r="D16" s="776"/>
      <c r="E16" s="635" t="s">
        <v>14</v>
      </c>
      <c r="F16" s="777"/>
      <c r="G16" s="777"/>
      <c r="H16" s="778"/>
    </row>
    <row r="17" spans="1:10" ht="10.35" customHeight="1"/>
    <row r="18" spans="1:10" ht="15" customHeight="1">
      <c r="A18" s="783" t="s">
        <v>331</v>
      </c>
      <c r="B18" s="783"/>
      <c r="C18" s="783"/>
      <c r="D18" s="783"/>
      <c r="E18" s="783"/>
      <c r="F18" s="783"/>
      <c r="G18" s="783"/>
      <c r="H18" s="783"/>
    </row>
    <row r="19" spans="1:10" ht="31.35" customHeight="1">
      <c r="A19" s="786" t="s">
        <v>332</v>
      </c>
      <c r="B19" s="786"/>
      <c r="C19" s="787" t="s">
        <v>636</v>
      </c>
      <c r="D19" s="787"/>
      <c r="E19" s="787"/>
      <c r="F19" s="787"/>
      <c r="G19" s="787"/>
      <c r="H19" s="788"/>
    </row>
    <row r="20" spans="1:10" ht="10.35" customHeight="1"/>
    <row r="21" spans="1:10" ht="15" customHeight="1">
      <c r="A21" s="789" t="s">
        <v>334</v>
      </c>
      <c r="B21" s="789"/>
      <c r="C21" s="789"/>
      <c r="D21" s="789"/>
    </row>
    <row r="22" spans="1:10">
      <c r="A22" s="790" t="s">
        <v>31</v>
      </c>
      <c r="B22" s="791" t="s">
        <v>32</v>
      </c>
      <c r="C22" s="791"/>
      <c r="D22" s="791"/>
      <c r="E22" s="791"/>
      <c r="F22" s="791"/>
      <c r="G22" s="791" t="s">
        <v>335</v>
      </c>
      <c r="H22" s="792"/>
    </row>
    <row r="23" spans="1:10" ht="33.75" customHeight="1">
      <c r="A23" s="790"/>
      <c r="B23" s="791"/>
      <c r="C23" s="791"/>
      <c r="D23" s="791"/>
      <c r="E23" s="791"/>
      <c r="F23" s="791"/>
      <c r="G23" s="125" t="s">
        <v>336</v>
      </c>
      <c r="H23" s="311" t="s">
        <v>35</v>
      </c>
    </row>
    <row r="24" spans="1:10" ht="17.850000000000001" customHeight="1">
      <c r="A24" s="790" t="s">
        <v>36</v>
      </c>
      <c r="B24" s="791"/>
      <c r="C24" s="791"/>
      <c r="D24" s="791"/>
      <c r="E24" s="791"/>
      <c r="F24" s="791"/>
      <c r="G24" s="791"/>
      <c r="H24" s="792"/>
    </row>
    <row r="25" spans="1:10" ht="41.25" customHeight="1">
      <c r="A25" s="312" t="s">
        <v>637</v>
      </c>
      <c r="B25" s="788" t="s">
        <v>638</v>
      </c>
      <c r="C25" s="786"/>
      <c r="D25" s="786"/>
      <c r="E25" s="786"/>
      <c r="F25" s="793"/>
      <c r="G25" s="296" t="s">
        <v>639</v>
      </c>
      <c r="H25" s="313" t="s">
        <v>40</v>
      </c>
    </row>
    <row r="26" spans="1:10" ht="29.25" customHeight="1">
      <c r="A26" s="125" t="s">
        <v>640</v>
      </c>
      <c r="B26" s="787" t="s">
        <v>641</v>
      </c>
      <c r="C26" s="787"/>
      <c r="D26" s="787"/>
      <c r="E26" s="787"/>
      <c r="F26" s="787"/>
      <c r="G26" s="296" t="s">
        <v>639</v>
      </c>
      <c r="H26" s="313" t="s">
        <v>40</v>
      </c>
      <c r="I26" s="126"/>
      <c r="J26" s="126"/>
    </row>
    <row r="27" spans="1:10" ht="17.850000000000001" customHeight="1">
      <c r="A27" s="790" t="s">
        <v>341</v>
      </c>
      <c r="B27" s="791"/>
      <c r="C27" s="791"/>
      <c r="D27" s="791"/>
      <c r="E27" s="791"/>
      <c r="F27" s="791"/>
      <c r="G27" s="791"/>
      <c r="H27" s="792"/>
      <c r="I27" s="126"/>
      <c r="J27" s="126"/>
    </row>
    <row r="28" spans="1:10" ht="50.25" customHeight="1">
      <c r="A28" s="312" t="s">
        <v>642</v>
      </c>
      <c r="B28" s="788" t="s">
        <v>643</v>
      </c>
      <c r="C28" s="786"/>
      <c r="D28" s="786"/>
      <c r="E28" s="786"/>
      <c r="F28" s="793"/>
      <c r="G28" s="296" t="s">
        <v>81</v>
      </c>
      <c r="H28" s="313" t="s">
        <v>40</v>
      </c>
      <c r="I28" s="126"/>
      <c r="J28" s="126"/>
    </row>
    <row r="29" spans="1:10" ht="50.25" customHeight="1">
      <c r="A29" s="125" t="s">
        <v>644</v>
      </c>
      <c r="B29" s="787" t="s">
        <v>82</v>
      </c>
      <c r="C29" s="787"/>
      <c r="D29" s="787"/>
      <c r="E29" s="787"/>
      <c r="F29" s="787"/>
      <c r="G29" s="296" t="s">
        <v>81</v>
      </c>
      <c r="H29" s="313" t="s">
        <v>40</v>
      </c>
      <c r="I29" s="126"/>
      <c r="J29" s="126"/>
    </row>
    <row r="30" spans="1:10" ht="17.850000000000001" customHeight="1">
      <c r="A30" s="790" t="s">
        <v>348</v>
      </c>
      <c r="B30" s="791"/>
      <c r="C30" s="791"/>
      <c r="D30" s="791"/>
      <c r="E30" s="791"/>
      <c r="F30" s="791"/>
      <c r="G30" s="791"/>
      <c r="H30" s="792"/>
      <c r="I30" s="126"/>
      <c r="J30" s="126"/>
    </row>
    <row r="31" spans="1:10" ht="29.25" customHeight="1">
      <c r="A31" s="125" t="s">
        <v>645</v>
      </c>
      <c r="B31" s="787" t="s">
        <v>646</v>
      </c>
      <c r="C31" s="787"/>
      <c r="D31" s="787"/>
      <c r="E31" s="787"/>
      <c r="F31" s="787"/>
      <c r="G31" s="296" t="s">
        <v>121</v>
      </c>
      <c r="H31" s="313" t="s">
        <v>40</v>
      </c>
      <c r="I31" s="126"/>
      <c r="J31" s="126"/>
    </row>
    <row r="32" spans="1:10" ht="10.35" customHeight="1">
      <c r="I32" s="126"/>
      <c r="J32" s="126"/>
    </row>
    <row r="33" spans="1:10" ht="15" customHeight="1">
      <c r="A33" s="309" t="s">
        <v>351</v>
      </c>
      <c r="I33" s="126"/>
      <c r="J33" s="126"/>
    </row>
    <row r="34" spans="1:10" s="270" customFormat="1" ht="17.850000000000001" customHeight="1">
      <c r="A34" s="794" t="s">
        <v>352</v>
      </c>
      <c r="B34" s="794"/>
      <c r="C34" s="794"/>
      <c r="D34" s="794"/>
      <c r="E34" s="794"/>
      <c r="F34" s="794"/>
      <c r="G34" s="128">
        <v>15</v>
      </c>
      <c r="H34" s="314" t="s">
        <v>353</v>
      </c>
      <c r="I34" s="210"/>
      <c r="J34" s="210"/>
    </row>
    <row r="35" spans="1:10" ht="25.05" customHeight="1">
      <c r="A35" s="795" t="s">
        <v>354</v>
      </c>
      <c r="B35" s="797" t="s">
        <v>647</v>
      </c>
      <c r="C35" s="798"/>
      <c r="D35" s="798"/>
      <c r="E35" s="798"/>
      <c r="F35" s="798"/>
      <c r="G35" s="798"/>
      <c r="H35" s="798"/>
      <c r="I35" s="315"/>
      <c r="J35" s="126"/>
    </row>
    <row r="36" spans="1:10" ht="25.05" customHeight="1">
      <c r="A36" s="796"/>
      <c r="B36" s="797" t="s">
        <v>648</v>
      </c>
      <c r="C36" s="798"/>
      <c r="D36" s="798"/>
      <c r="E36" s="798"/>
      <c r="F36" s="798"/>
      <c r="G36" s="798"/>
      <c r="H36" s="798"/>
      <c r="I36" s="315"/>
      <c r="J36" s="126"/>
    </row>
    <row r="37" spans="1:10" ht="25.05" customHeight="1">
      <c r="A37" s="796"/>
      <c r="B37" s="797" t="s">
        <v>649</v>
      </c>
      <c r="C37" s="798"/>
      <c r="D37" s="798"/>
      <c r="E37" s="798"/>
      <c r="F37" s="798"/>
      <c r="G37" s="798"/>
      <c r="H37" s="798"/>
      <c r="I37" s="315"/>
      <c r="J37" s="126"/>
    </row>
    <row r="38" spans="1:10" ht="34.049999999999997" customHeight="1">
      <c r="A38" s="796"/>
      <c r="B38" s="797" t="s">
        <v>650</v>
      </c>
      <c r="C38" s="798"/>
      <c r="D38" s="798"/>
      <c r="E38" s="798"/>
      <c r="F38" s="798"/>
      <c r="G38" s="798"/>
      <c r="H38" s="798"/>
      <c r="I38" s="315"/>
      <c r="J38" s="126"/>
    </row>
    <row r="39" spans="1:10" ht="32.1" customHeight="1">
      <c r="A39" s="796"/>
      <c r="B39" s="797" t="s">
        <v>651</v>
      </c>
      <c r="C39" s="798"/>
      <c r="D39" s="798"/>
      <c r="E39" s="798"/>
      <c r="F39" s="798"/>
      <c r="G39" s="798"/>
      <c r="H39" s="798"/>
      <c r="I39" s="316"/>
      <c r="J39" s="126"/>
    </row>
    <row r="40" spans="1:10" ht="33.6" customHeight="1">
      <c r="A40" s="796"/>
      <c r="B40" s="797" t="s">
        <v>652</v>
      </c>
      <c r="C40" s="798"/>
      <c r="D40" s="798"/>
      <c r="E40" s="798"/>
      <c r="F40" s="798"/>
      <c r="G40" s="798"/>
      <c r="H40" s="798"/>
      <c r="I40" s="316"/>
      <c r="J40" s="126"/>
    </row>
    <row r="41" spans="1:10" ht="25.05" customHeight="1">
      <c r="A41" s="796"/>
      <c r="B41" s="797" t="s">
        <v>653</v>
      </c>
      <c r="C41" s="798"/>
      <c r="D41" s="798"/>
      <c r="E41" s="798"/>
      <c r="F41" s="798"/>
      <c r="G41" s="798"/>
      <c r="H41" s="798"/>
      <c r="I41" s="315"/>
      <c r="J41" s="126"/>
    </row>
    <row r="42" spans="1:10" ht="25.05" customHeight="1">
      <c r="A42" s="796"/>
      <c r="B42" s="799" t="s">
        <v>654</v>
      </c>
      <c r="C42" s="800"/>
      <c r="D42" s="800"/>
      <c r="E42" s="800"/>
      <c r="F42" s="800"/>
      <c r="G42" s="800"/>
      <c r="H42" s="800"/>
      <c r="I42" s="315"/>
      <c r="J42" s="126"/>
    </row>
    <row r="43" spans="1:10" ht="25.05" customHeight="1">
      <c r="A43" s="796"/>
      <c r="B43" s="797" t="s">
        <v>655</v>
      </c>
      <c r="C43" s="798"/>
      <c r="D43" s="798"/>
      <c r="E43" s="798"/>
      <c r="F43" s="798"/>
      <c r="G43" s="798"/>
      <c r="H43" s="798"/>
      <c r="I43" s="315"/>
      <c r="J43" s="126"/>
    </row>
    <row r="44" spans="1:10" ht="25.05" customHeight="1">
      <c r="A44" s="796"/>
      <c r="B44" s="799" t="s">
        <v>656</v>
      </c>
      <c r="C44" s="800"/>
      <c r="D44" s="800"/>
      <c r="E44" s="800"/>
      <c r="F44" s="800"/>
      <c r="G44" s="800"/>
      <c r="H44" s="800"/>
      <c r="I44" s="315"/>
      <c r="J44" s="126"/>
    </row>
    <row r="45" spans="1:10" ht="25.05" customHeight="1">
      <c r="A45" s="796"/>
      <c r="B45" s="799" t="s">
        <v>657</v>
      </c>
      <c r="C45" s="800"/>
      <c r="D45" s="800"/>
      <c r="E45" s="800"/>
      <c r="F45" s="800"/>
      <c r="G45" s="800"/>
      <c r="H45" s="800"/>
      <c r="I45" s="315"/>
      <c r="J45" s="126"/>
    </row>
    <row r="46" spans="1:10" ht="25.05" customHeight="1">
      <c r="A46" s="796"/>
      <c r="B46" s="799" t="s">
        <v>658</v>
      </c>
      <c r="C46" s="800"/>
      <c r="D46" s="800"/>
      <c r="E46" s="800"/>
      <c r="F46" s="800"/>
      <c r="G46" s="800"/>
      <c r="H46" s="800"/>
      <c r="I46" s="315"/>
      <c r="J46" s="126"/>
    </row>
    <row r="47" spans="1:10" ht="30" customHeight="1">
      <c r="A47" s="796"/>
      <c r="B47" s="797" t="s">
        <v>659</v>
      </c>
      <c r="C47" s="798"/>
      <c r="D47" s="798"/>
      <c r="E47" s="798"/>
      <c r="F47" s="798"/>
      <c r="G47" s="798"/>
      <c r="H47" s="798"/>
      <c r="I47" s="316"/>
      <c r="J47" s="126"/>
    </row>
    <row r="48" spans="1:10" ht="25.05" customHeight="1">
      <c r="A48" s="796"/>
      <c r="B48" s="799" t="s">
        <v>660</v>
      </c>
      <c r="C48" s="800"/>
      <c r="D48" s="800"/>
      <c r="E48" s="800"/>
      <c r="F48" s="800"/>
      <c r="G48" s="800"/>
      <c r="H48" s="800"/>
      <c r="I48" s="315"/>
      <c r="J48" s="126"/>
    </row>
    <row r="49" spans="1:10" ht="25.05" customHeight="1">
      <c r="A49" s="796"/>
      <c r="B49" s="801" t="s">
        <v>661</v>
      </c>
      <c r="C49" s="802"/>
      <c r="D49" s="802"/>
      <c r="E49" s="802"/>
      <c r="F49" s="802"/>
      <c r="G49" s="802"/>
      <c r="H49" s="802"/>
      <c r="I49" s="315"/>
      <c r="J49" s="126"/>
    </row>
    <row r="50" spans="1:10" ht="23.55" customHeight="1">
      <c r="A50" s="803" t="s">
        <v>361</v>
      </c>
      <c r="B50" s="804"/>
      <c r="C50" s="804"/>
      <c r="D50" s="639" t="s">
        <v>662</v>
      </c>
      <c r="E50" s="781"/>
      <c r="F50" s="781"/>
      <c r="G50" s="781"/>
      <c r="H50" s="782"/>
      <c r="I50" s="126"/>
      <c r="J50" s="126"/>
    </row>
    <row r="51" spans="1:10" ht="60.75" customHeight="1">
      <c r="A51" s="805" t="s">
        <v>363</v>
      </c>
      <c r="B51" s="806"/>
      <c r="C51" s="806"/>
      <c r="D51" s="788" t="s">
        <v>663</v>
      </c>
      <c r="E51" s="786"/>
      <c r="F51" s="786"/>
      <c r="G51" s="786"/>
      <c r="H51" s="786"/>
      <c r="I51" s="216"/>
    </row>
    <row r="52" spans="1:10" s="270" customFormat="1" ht="17.850000000000001" customHeight="1">
      <c r="A52" s="794" t="s">
        <v>416</v>
      </c>
      <c r="B52" s="794"/>
      <c r="C52" s="794"/>
      <c r="D52" s="794"/>
      <c r="E52" s="794"/>
      <c r="F52" s="794"/>
      <c r="G52" s="128">
        <v>15</v>
      </c>
      <c r="H52" s="314" t="s">
        <v>353</v>
      </c>
      <c r="I52" s="210"/>
      <c r="J52" s="210"/>
    </row>
    <row r="53" spans="1:10" ht="47.25" customHeight="1">
      <c r="A53" s="795" t="s">
        <v>354</v>
      </c>
      <c r="B53" s="797" t="s">
        <v>664</v>
      </c>
      <c r="C53" s="798"/>
      <c r="D53" s="798"/>
      <c r="E53" s="798"/>
      <c r="F53" s="798"/>
      <c r="G53" s="798"/>
      <c r="H53" s="798"/>
      <c r="I53" s="316"/>
      <c r="J53" s="126"/>
    </row>
    <row r="54" spans="1:10" ht="25.05" customHeight="1">
      <c r="A54" s="796"/>
      <c r="B54" s="797" t="s">
        <v>665</v>
      </c>
      <c r="C54" s="798"/>
      <c r="D54" s="798"/>
      <c r="E54" s="798"/>
      <c r="F54" s="798"/>
      <c r="G54" s="798"/>
      <c r="H54" s="798"/>
      <c r="I54" s="316"/>
      <c r="J54" s="126"/>
    </row>
    <row r="55" spans="1:10" ht="40.5" customHeight="1">
      <c r="A55" s="796"/>
      <c r="B55" s="797" t="s">
        <v>666</v>
      </c>
      <c r="C55" s="798"/>
      <c r="D55" s="798"/>
      <c r="E55" s="798"/>
      <c r="F55" s="798"/>
      <c r="G55" s="798"/>
      <c r="H55" s="798"/>
      <c r="I55" s="316"/>
      <c r="J55" s="126"/>
    </row>
    <row r="56" spans="1:10" ht="37.049999999999997" customHeight="1">
      <c r="A56" s="796"/>
      <c r="B56" s="797" t="s">
        <v>667</v>
      </c>
      <c r="C56" s="798"/>
      <c r="D56" s="798"/>
      <c r="E56" s="798"/>
      <c r="F56" s="798"/>
      <c r="G56" s="798"/>
      <c r="H56" s="798"/>
      <c r="I56" s="316"/>
      <c r="J56" s="126"/>
    </row>
    <row r="57" spans="1:10" ht="25.05" customHeight="1">
      <c r="A57" s="796"/>
      <c r="B57" s="797" t="s">
        <v>668</v>
      </c>
      <c r="C57" s="798"/>
      <c r="D57" s="798"/>
      <c r="E57" s="798"/>
      <c r="F57" s="798"/>
      <c r="G57" s="798"/>
      <c r="H57" s="798"/>
      <c r="I57" s="316"/>
      <c r="J57" s="126"/>
    </row>
    <row r="58" spans="1:10" ht="25.05" customHeight="1">
      <c r="A58" s="796"/>
      <c r="B58" s="797" t="s">
        <v>669</v>
      </c>
      <c r="C58" s="798"/>
      <c r="D58" s="798"/>
      <c r="E58" s="798"/>
      <c r="F58" s="798"/>
      <c r="G58" s="798"/>
      <c r="H58" s="798"/>
      <c r="I58" s="316"/>
      <c r="J58" s="126"/>
    </row>
    <row r="59" spans="1:10" ht="35.1" customHeight="1">
      <c r="A59" s="796"/>
      <c r="B59" s="797" t="s">
        <v>670</v>
      </c>
      <c r="C59" s="798"/>
      <c r="D59" s="798"/>
      <c r="E59" s="798"/>
      <c r="F59" s="798"/>
      <c r="G59" s="798"/>
      <c r="H59" s="798"/>
      <c r="I59" s="316"/>
      <c r="J59" s="126"/>
    </row>
    <row r="60" spans="1:10" ht="38.549999999999997" customHeight="1">
      <c r="A60" s="796"/>
      <c r="B60" s="797" t="s">
        <v>671</v>
      </c>
      <c r="C60" s="798"/>
      <c r="D60" s="798"/>
      <c r="E60" s="798"/>
      <c r="F60" s="798"/>
      <c r="G60" s="798"/>
      <c r="H60" s="798"/>
      <c r="I60" s="316"/>
      <c r="J60" s="126"/>
    </row>
    <row r="61" spans="1:10" ht="25.05" customHeight="1">
      <c r="A61" s="796"/>
      <c r="B61" s="797" t="s">
        <v>672</v>
      </c>
      <c r="C61" s="798"/>
      <c r="D61" s="798"/>
      <c r="E61" s="798"/>
      <c r="F61" s="798"/>
      <c r="G61" s="798"/>
      <c r="H61" s="798"/>
      <c r="I61" s="316"/>
      <c r="J61" s="126"/>
    </row>
    <row r="62" spans="1:10" ht="25.05" customHeight="1">
      <c r="A62" s="796"/>
      <c r="B62" s="797" t="s">
        <v>673</v>
      </c>
      <c r="C62" s="798"/>
      <c r="D62" s="798"/>
      <c r="E62" s="798"/>
      <c r="F62" s="798"/>
      <c r="G62" s="798"/>
      <c r="H62" s="798"/>
      <c r="I62" s="316"/>
      <c r="J62" s="126"/>
    </row>
    <row r="63" spans="1:10" ht="29.55" customHeight="1">
      <c r="A63" s="796"/>
      <c r="B63" s="797" t="s">
        <v>674</v>
      </c>
      <c r="C63" s="798"/>
      <c r="D63" s="798"/>
      <c r="E63" s="798"/>
      <c r="F63" s="798"/>
      <c r="G63" s="798"/>
      <c r="H63" s="798"/>
      <c r="I63" s="316"/>
      <c r="J63" s="126"/>
    </row>
    <row r="64" spans="1:10" ht="25.05" customHeight="1">
      <c r="A64" s="796"/>
      <c r="B64" s="797" t="s">
        <v>675</v>
      </c>
      <c r="C64" s="798"/>
      <c r="D64" s="798"/>
      <c r="E64" s="798"/>
      <c r="F64" s="798"/>
      <c r="G64" s="798"/>
      <c r="H64" s="798"/>
      <c r="I64" s="316"/>
      <c r="J64" s="126"/>
    </row>
    <row r="65" spans="1:10" ht="30" customHeight="1">
      <c r="A65" s="796"/>
      <c r="B65" s="807" t="s">
        <v>676</v>
      </c>
      <c r="C65" s="808"/>
      <c r="D65" s="808"/>
      <c r="E65" s="808"/>
      <c r="F65" s="808"/>
      <c r="G65" s="808"/>
      <c r="H65" s="808"/>
      <c r="I65" s="316"/>
      <c r="J65" s="126"/>
    </row>
    <row r="66" spans="1:10" ht="24" customHeight="1">
      <c r="A66" s="803" t="s">
        <v>361</v>
      </c>
      <c r="B66" s="804"/>
      <c r="C66" s="804"/>
      <c r="D66" s="809" t="s">
        <v>677</v>
      </c>
      <c r="E66" s="810"/>
      <c r="F66" s="810"/>
      <c r="G66" s="810"/>
      <c r="H66" s="810"/>
      <c r="I66" s="811"/>
    </row>
    <row r="67" spans="1:10" ht="51.75" customHeight="1">
      <c r="A67" s="805" t="s">
        <v>363</v>
      </c>
      <c r="B67" s="806"/>
      <c r="C67" s="806"/>
      <c r="D67" s="788" t="s">
        <v>678</v>
      </c>
      <c r="E67" s="786"/>
      <c r="F67" s="786"/>
      <c r="G67" s="786"/>
      <c r="H67" s="786"/>
      <c r="I67" s="129"/>
    </row>
    <row r="68" spans="1:10" ht="10.35" customHeight="1">
      <c r="I68" s="126"/>
    </row>
    <row r="69" spans="1:10" ht="15" customHeight="1">
      <c r="A69" s="309" t="s">
        <v>378</v>
      </c>
      <c r="I69" s="126"/>
    </row>
    <row r="70" spans="1:10" ht="31.5" customHeight="1">
      <c r="A70" s="813" t="s">
        <v>379</v>
      </c>
      <c r="B70" s="775"/>
      <c r="C70" s="646" t="s">
        <v>679</v>
      </c>
      <c r="D70" s="814"/>
      <c r="E70" s="814"/>
      <c r="F70" s="814"/>
      <c r="G70" s="814"/>
      <c r="H70" s="814"/>
      <c r="I70" s="126"/>
      <c r="J70" s="227"/>
    </row>
    <row r="71" spans="1:10" ht="34.5" customHeight="1">
      <c r="A71" s="813"/>
      <c r="B71" s="775"/>
      <c r="C71" s="644" t="s">
        <v>680</v>
      </c>
      <c r="D71" s="815"/>
      <c r="E71" s="815"/>
      <c r="F71" s="815"/>
      <c r="G71" s="815"/>
      <c r="H71" s="816"/>
      <c r="I71" s="126"/>
    </row>
    <row r="72" spans="1:10" ht="47.25" customHeight="1">
      <c r="A72" s="813"/>
      <c r="B72" s="775"/>
      <c r="C72" s="644" t="s">
        <v>681</v>
      </c>
      <c r="D72" s="815"/>
      <c r="E72" s="815"/>
      <c r="F72" s="815"/>
      <c r="G72" s="815"/>
      <c r="H72" s="816"/>
      <c r="I72" s="126"/>
    </row>
    <row r="73" spans="1:10" ht="27" customHeight="1">
      <c r="A73" s="817" t="s">
        <v>382</v>
      </c>
      <c r="B73" s="818"/>
      <c r="C73" s="646" t="s">
        <v>682</v>
      </c>
      <c r="D73" s="645"/>
      <c r="E73" s="645"/>
      <c r="F73" s="645"/>
      <c r="G73" s="645"/>
      <c r="H73" s="645"/>
      <c r="I73" s="126"/>
    </row>
    <row r="74" spans="1:10" ht="27" customHeight="1">
      <c r="A74" s="819"/>
      <c r="B74" s="820"/>
      <c r="C74" s="644" t="s">
        <v>683</v>
      </c>
      <c r="D74" s="815"/>
      <c r="E74" s="815"/>
      <c r="F74" s="815"/>
      <c r="G74" s="815"/>
      <c r="H74" s="816"/>
      <c r="I74" s="126"/>
    </row>
    <row r="75" spans="1:10" ht="10.35" customHeight="1"/>
    <row r="76" spans="1:10" ht="15" customHeight="1">
      <c r="A76" s="270" t="s">
        <v>384</v>
      </c>
      <c r="B76" s="270"/>
      <c r="C76" s="270"/>
      <c r="D76" s="270"/>
      <c r="E76" s="270"/>
      <c r="F76" s="270"/>
    </row>
    <row r="77" spans="1:10" ht="16.2">
      <c r="A77" s="716" t="s">
        <v>385</v>
      </c>
      <c r="B77" s="716"/>
      <c r="C77" s="716"/>
      <c r="D77" s="716"/>
      <c r="E77" s="716"/>
      <c r="F77" s="716"/>
      <c r="G77" s="225">
        <v>2</v>
      </c>
      <c r="H77" s="301" t="s">
        <v>497</v>
      </c>
    </row>
    <row r="78" spans="1:10" ht="16.2">
      <c r="A78" s="716" t="s">
        <v>386</v>
      </c>
      <c r="B78" s="716"/>
      <c r="C78" s="716"/>
      <c r="D78" s="716"/>
      <c r="E78" s="716"/>
      <c r="F78" s="716"/>
      <c r="G78" s="225">
        <v>0</v>
      </c>
      <c r="H78" s="301" t="s">
        <v>497</v>
      </c>
    </row>
    <row r="79" spans="1:10">
      <c r="A79" s="254"/>
      <c r="B79" s="254"/>
      <c r="C79" s="254"/>
      <c r="D79" s="254"/>
      <c r="E79" s="254"/>
      <c r="F79" s="254"/>
      <c r="G79" s="118"/>
      <c r="H79" s="301"/>
    </row>
    <row r="80" spans="1:10">
      <c r="A80" s="812" t="s">
        <v>387</v>
      </c>
      <c r="B80" s="812"/>
      <c r="C80" s="812"/>
      <c r="D80" s="812"/>
      <c r="E80" s="812"/>
      <c r="F80" s="812"/>
      <c r="G80" s="299"/>
      <c r="H80" s="118"/>
    </row>
    <row r="81" spans="1:12" ht="17.850000000000001" customHeight="1">
      <c r="A81" s="786" t="s">
        <v>388</v>
      </c>
      <c r="B81" s="786"/>
      <c r="C81" s="786"/>
      <c r="D81" s="786"/>
      <c r="E81" s="317">
        <f>SUM(E82:E87)</f>
        <v>34</v>
      </c>
      <c r="F81" s="317" t="s">
        <v>353</v>
      </c>
      <c r="G81" s="318">
        <f>E81/25</f>
        <v>1.36</v>
      </c>
      <c r="H81" s="301" t="s">
        <v>497</v>
      </c>
    </row>
    <row r="82" spans="1:12" ht="17.850000000000001" customHeight="1">
      <c r="A82" s="319" t="s">
        <v>145</v>
      </c>
      <c r="B82" s="813" t="s">
        <v>148</v>
      </c>
      <c r="C82" s="813"/>
      <c r="D82" s="813"/>
      <c r="E82" s="317">
        <v>15</v>
      </c>
      <c r="F82" s="317" t="s">
        <v>353</v>
      </c>
      <c r="G82" s="320"/>
      <c r="H82" s="321"/>
    </row>
    <row r="83" spans="1:12" ht="17.850000000000001" customHeight="1">
      <c r="B83" s="813" t="s">
        <v>389</v>
      </c>
      <c r="C83" s="813"/>
      <c r="D83" s="813"/>
      <c r="E83" s="317">
        <v>15</v>
      </c>
      <c r="F83" s="317" t="s">
        <v>353</v>
      </c>
      <c r="G83" s="214"/>
      <c r="H83" s="215"/>
    </row>
    <row r="84" spans="1:12" ht="17.850000000000001" customHeight="1">
      <c r="B84" s="813" t="s">
        <v>390</v>
      </c>
      <c r="C84" s="813"/>
      <c r="D84" s="813"/>
      <c r="E84" s="317">
        <v>2</v>
      </c>
      <c r="F84" s="317" t="s">
        <v>353</v>
      </c>
      <c r="G84" s="214"/>
      <c r="H84" s="215"/>
      <c r="J84" s="227"/>
      <c r="K84" s="227"/>
      <c r="L84" s="227"/>
    </row>
    <row r="85" spans="1:12" ht="17.850000000000001" customHeight="1">
      <c r="B85" s="813" t="s">
        <v>391</v>
      </c>
      <c r="C85" s="813"/>
      <c r="D85" s="813"/>
      <c r="E85" s="317">
        <v>0</v>
      </c>
      <c r="F85" s="317" t="s">
        <v>353</v>
      </c>
      <c r="G85" s="214"/>
      <c r="H85" s="215"/>
    </row>
    <row r="86" spans="1:12" ht="17.850000000000001" customHeight="1">
      <c r="B86" s="813" t="s">
        <v>392</v>
      </c>
      <c r="C86" s="813"/>
      <c r="D86" s="813"/>
      <c r="E86" s="317">
        <v>0</v>
      </c>
      <c r="F86" s="317" t="s">
        <v>353</v>
      </c>
      <c r="G86" s="214"/>
      <c r="H86" s="215"/>
    </row>
    <row r="87" spans="1:12" ht="17.850000000000001" customHeight="1">
      <c r="B87" s="813" t="s">
        <v>393</v>
      </c>
      <c r="C87" s="813"/>
      <c r="D87" s="813"/>
      <c r="E87" s="317">
        <v>2</v>
      </c>
      <c r="F87" s="317" t="s">
        <v>353</v>
      </c>
      <c r="G87" s="320"/>
      <c r="H87" s="321"/>
    </row>
    <row r="88" spans="1:12" ht="31.35" customHeight="1">
      <c r="A88" s="786" t="s">
        <v>394</v>
      </c>
      <c r="B88" s="786"/>
      <c r="C88" s="786"/>
      <c r="D88" s="786"/>
      <c r="E88" s="317">
        <v>0</v>
      </c>
      <c r="F88" s="317" t="s">
        <v>353</v>
      </c>
      <c r="G88" s="318">
        <v>0</v>
      </c>
      <c r="H88" s="301" t="s">
        <v>497</v>
      </c>
    </row>
    <row r="89" spans="1:12" ht="17.850000000000001" customHeight="1">
      <c r="A89" s="813" t="s">
        <v>395</v>
      </c>
      <c r="B89" s="813"/>
      <c r="C89" s="813"/>
      <c r="D89" s="813"/>
      <c r="E89" s="317">
        <f>G89*25</f>
        <v>15.999999999999998</v>
      </c>
      <c r="F89" s="317" t="s">
        <v>353</v>
      </c>
      <c r="G89" s="318">
        <f>D6-G88-G81</f>
        <v>0.6399999999999999</v>
      </c>
      <c r="H89" s="301" t="s">
        <v>497</v>
      </c>
    </row>
    <row r="90" spans="1:12" ht="10.35" customHeight="1"/>
  </sheetData>
  <mergeCells count="94">
    <mergeCell ref="B87:D87"/>
    <mergeCell ref="A88:D88"/>
    <mergeCell ref="A89:D89"/>
    <mergeCell ref="A81:D81"/>
    <mergeCell ref="B82:D82"/>
    <mergeCell ref="B83:D83"/>
    <mergeCell ref="B84:D84"/>
    <mergeCell ref="B85:D85"/>
    <mergeCell ref="B86:D86"/>
    <mergeCell ref="A80:F80"/>
    <mergeCell ref="A67:C67"/>
    <mergeCell ref="D67:H67"/>
    <mergeCell ref="A70:B72"/>
    <mergeCell ref="C70:H70"/>
    <mergeCell ref="C71:H71"/>
    <mergeCell ref="C72:H72"/>
    <mergeCell ref="A73:B74"/>
    <mergeCell ref="C73:H73"/>
    <mergeCell ref="C74:H74"/>
    <mergeCell ref="A77:F77"/>
    <mergeCell ref="A78:F78"/>
    <mergeCell ref="B62:H62"/>
    <mergeCell ref="B63:H63"/>
    <mergeCell ref="B64:H64"/>
    <mergeCell ref="B65:H65"/>
    <mergeCell ref="A66:C66"/>
    <mergeCell ref="D66:I66"/>
    <mergeCell ref="A53:A65"/>
    <mergeCell ref="B53:H53"/>
    <mergeCell ref="B54:H54"/>
    <mergeCell ref="B55:H55"/>
    <mergeCell ref="B56:H56"/>
    <mergeCell ref="B57:H57"/>
    <mergeCell ref="B58:H58"/>
    <mergeCell ref="B59:H59"/>
    <mergeCell ref="B60:H60"/>
    <mergeCell ref="B61:H61"/>
    <mergeCell ref="A52:F52"/>
    <mergeCell ref="B43:H43"/>
    <mergeCell ref="B44:H44"/>
    <mergeCell ref="B45:H45"/>
    <mergeCell ref="B46:H46"/>
    <mergeCell ref="B47:H47"/>
    <mergeCell ref="B48:H48"/>
    <mergeCell ref="B49:H49"/>
    <mergeCell ref="A50:C50"/>
    <mergeCell ref="D50:H50"/>
    <mergeCell ref="A51:C51"/>
    <mergeCell ref="D51:H51"/>
    <mergeCell ref="A34:F34"/>
    <mergeCell ref="A35:A49"/>
    <mergeCell ref="B35:H35"/>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opLeftCell="A46" zoomScaleNormal="100" workbookViewId="0"/>
  </sheetViews>
  <sheetFormatPr defaultColWidth="8.77734375" defaultRowHeight="14.4"/>
  <cols>
    <col min="1" max="1" width="10.77734375" style="323" customWidth="1"/>
    <col min="2" max="3" width="9.77734375" style="323" customWidth="1"/>
    <col min="4" max="4" width="19.5546875" style="323" customWidth="1"/>
    <col min="5" max="5" width="9.21875" style="323" customWidth="1"/>
    <col min="6" max="6" width="8.77734375" style="323" customWidth="1"/>
    <col min="7" max="7" width="11.5546875" style="323" customWidth="1"/>
    <col min="8" max="8" width="12.21875" style="323" customWidth="1"/>
    <col min="9" max="9" width="2.77734375" style="323" customWidth="1"/>
    <col min="10" max="16384" width="8.77734375" style="323"/>
  </cols>
  <sheetData>
    <row r="1" spans="1:13" s="107" customFormat="1" ht="10.35" customHeight="1"/>
    <row r="2" spans="1:13" s="243" customFormat="1" ht="13.8">
      <c r="A2" s="632" t="s">
        <v>320</v>
      </c>
      <c r="B2" s="632"/>
      <c r="C2" s="632"/>
      <c r="D2" s="632"/>
      <c r="E2" s="632"/>
      <c r="F2" s="632"/>
      <c r="G2" s="632"/>
      <c r="H2" s="632"/>
      <c r="I2" s="632"/>
    </row>
    <row r="3" spans="1:13" s="107" customFormat="1" ht="10.35" customHeight="1"/>
    <row r="4" spans="1:13">
      <c r="A4" s="309" t="s">
        <v>321</v>
      </c>
      <c r="B4" s="322"/>
      <c r="C4" s="322"/>
      <c r="D4" s="322"/>
      <c r="E4" s="322"/>
      <c r="F4" s="322"/>
    </row>
    <row r="5" spans="1:13">
      <c r="A5" s="819" t="s">
        <v>181</v>
      </c>
      <c r="B5" s="819"/>
      <c r="C5" s="819"/>
      <c r="D5" s="819"/>
      <c r="E5" s="819"/>
      <c r="F5" s="819"/>
      <c r="G5" s="819"/>
      <c r="H5" s="819"/>
    </row>
    <row r="6" spans="1:13" ht="17.55" customHeight="1">
      <c r="A6" s="775" t="s">
        <v>143</v>
      </c>
      <c r="B6" s="776"/>
      <c r="C6" s="776"/>
      <c r="D6" s="776">
        <v>3</v>
      </c>
      <c r="E6" s="776"/>
      <c r="F6" s="776"/>
      <c r="G6" s="776"/>
      <c r="H6" s="821"/>
    </row>
    <row r="7" spans="1:13" ht="17.55" customHeight="1">
      <c r="A7" s="775" t="s">
        <v>142</v>
      </c>
      <c r="B7" s="776"/>
      <c r="C7" s="776"/>
      <c r="D7" s="804" t="s">
        <v>323</v>
      </c>
      <c r="E7" s="804"/>
      <c r="F7" s="804"/>
      <c r="G7" s="804"/>
      <c r="H7" s="822"/>
    </row>
    <row r="8" spans="1:13" ht="17.55" customHeight="1">
      <c r="A8" s="775" t="s">
        <v>146</v>
      </c>
      <c r="B8" s="776"/>
      <c r="C8" s="776"/>
      <c r="D8" s="804" t="s">
        <v>324</v>
      </c>
      <c r="E8" s="804"/>
      <c r="F8" s="804"/>
      <c r="G8" s="804"/>
      <c r="H8" s="822"/>
    </row>
    <row r="9" spans="1:13" ht="17.55" customHeight="1">
      <c r="A9" s="775" t="s">
        <v>325</v>
      </c>
      <c r="B9" s="776"/>
      <c r="C9" s="776"/>
      <c r="D9" s="806" t="s">
        <v>684</v>
      </c>
      <c r="E9" s="806"/>
      <c r="F9" s="806"/>
      <c r="G9" s="806"/>
      <c r="H9" s="823"/>
    </row>
    <row r="11" spans="1:13">
      <c r="A11" s="783" t="s">
        <v>685</v>
      </c>
      <c r="B11" s="783"/>
      <c r="C11" s="783"/>
      <c r="D11" s="783"/>
      <c r="E11" s="783"/>
      <c r="F11" s="783"/>
      <c r="G11" s="783"/>
      <c r="H11" s="783"/>
    </row>
    <row r="12" spans="1:13" ht="17.55" customHeight="1">
      <c r="A12" s="817" t="s">
        <v>2631</v>
      </c>
      <c r="B12" s="817"/>
      <c r="C12" s="817"/>
      <c r="D12" s="817"/>
      <c r="E12" s="817"/>
      <c r="F12" s="817"/>
      <c r="G12" s="817"/>
      <c r="H12" s="817"/>
      <c r="M12" s="324"/>
    </row>
    <row r="13" spans="1:13" ht="17.55" customHeight="1">
      <c r="A13" s="775" t="s">
        <v>8</v>
      </c>
      <c r="B13" s="776"/>
      <c r="C13" s="776"/>
      <c r="D13" s="776"/>
      <c r="E13" s="776" t="s">
        <v>9</v>
      </c>
      <c r="F13" s="776"/>
      <c r="G13" s="776"/>
      <c r="H13" s="821"/>
    </row>
    <row r="14" spans="1:13" ht="17.55" customHeight="1">
      <c r="A14" s="775" t="s">
        <v>327</v>
      </c>
      <c r="B14" s="776"/>
      <c r="C14" s="776"/>
      <c r="D14" s="776"/>
      <c r="E14" s="776" t="s">
        <v>328</v>
      </c>
      <c r="F14" s="776"/>
      <c r="G14" s="776"/>
      <c r="H14" s="821"/>
    </row>
    <row r="15" spans="1:13" ht="17.55" customHeight="1">
      <c r="A15" s="775" t="s">
        <v>329</v>
      </c>
      <c r="B15" s="776"/>
      <c r="C15" s="776"/>
      <c r="D15" s="776"/>
      <c r="E15" s="776">
        <v>2</v>
      </c>
      <c r="F15" s="776"/>
      <c r="G15" s="776"/>
      <c r="H15" s="821"/>
    </row>
    <row r="16" spans="1:13" ht="17.55" customHeight="1">
      <c r="A16" s="775" t="s">
        <v>13</v>
      </c>
      <c r="B16" s="776"/>
      <c r="C16" s="776"/>
      <c r="D16" s="776"/>
      <c r="E16" s="776" t="s">
        <v>14</v>
      </c>
      <c r="F16" s="776"/>
      <c r="G16" s="776"/>
      <c r="H16" s="821"/>
    </row>
    <row r="18" spans="1:13">
      <c r="A18" s="824" t="s">
        <v>331</v>
      </c>
      <c r="B18" s="824"/>
      <c r="C18" s="824"/>
      <c r="D18" s="824"/>
      <c r="E18" s="824"/>
      <c r="F18" s="824"/>
      <c r="G18" s="824"/>
      <c r="H18" s="824"/>
    </row>
    <row r="19" spans="1:13" ht="51" customHeight="1">
      <c r="A19" s="786" t="s">
        <v>332</v>
      </c>
      <c r="B19" s="786"/>
      <c r="C19" s="788" t="s">
        <v>723</v>
      </c>
      <c r="D19" s="825"/>
      <c r="E19" s="825"/>
      <c r="F19" s="825"/>
      <c r="G19" s="825"/>
      <c r="H19" s="825"/>
    </row>
    <row r="21" spans="1:13">
      <c r="A21" s="826" t="s">
        <v>334</v>
      </c>
      <c r="B21" s="826"/>
      <c r="C21" s="826"/>
      <c r="D21" s="826"/>
    </row>
    <row r="22" spans="1:13">
      <c r="A22" s="790" t="s">
        <v>31</v>
      </c>
      <c r="B22" s="791" t="s">
        <v>32</v>
      </c>
      <c r="C22" s="791"/>
      <c r="D22" s="791"/>
      <c r="E22" s="791"/>
      <c r="F22" s="791"/>
      <c r="G22" s="791" t="s">
        <v>335</v>
      </c>
      <c r="H22" s="792"/>
    </row>
    <row r="23" spans="1:13" ht="27.6">
      <c r="A23" s="790"/>
      <c r="B23" s="791"/>
      <c r="C23" s="791"/>
      <c r="D23" s="791"/>
      <c r="E23" s="791"/>
      <c r="F23" s="791"/>
      <c r="G23" s="125" t="s">
        <v>432</v>
      </c>
      <c r="H23" s="311" t="s">
        <v>35</v>
      </c>
    </row>
    <row r="24" spans="1:13" s="325" customFormat="1" ht="17.850000000000001" customHeight="1">
      <c r="A24" s="827" t="s">
        <v>36</v>
      </c>
      <c r="B24" s="828"/>
      <c r="C24" s="828"/>
      <c r="D24" s="828"/>
      <c r="E24" s="828"/>
      <c r="F24" s="828"/>
      <c r="G24" s="828"/>
      <c r="H24" s="829"/>
      <c r="K24" s="326"/>
      <c r="L24" s="326"/>
      <c r="M24" s="326"/>
    </row>
    <row r="25" spans="1:13" ht="30.75" customHeight="1">
      <c r="A25" s="256" t="s">
        <v>686</v>
      </c>
      <c r="B25" s="644" t="s">
        <v>687</v>
      </c>
      <c r="C25" s="644" t="s">
        <v>688</v>
      </c>
      <c r="D25" s="644" t="s">
        <v>688</v>
      </c>
      <c r="E25" s="644" t="s">
        <v>688</v>
      </c>
      <c r="F25" s="644" t="s">
        <v>688</v>
      </c>
      <c r="G25" s="256" t="s">
        <v>724</v>
      </c>
      <c r="H25" s="224" t="s">
        <v>40</v>
      </c>
      <c r="I25" s="327"/>
      <c r="K25" s="327"/>
      <c r="L25" s="293"/>
      <c r="M25" s="327"/>
    </row>
    <row r="26" spans="1:13" ht="49.5" customHeight="1">
      <c r="A26" s="256" t="s">
        <v>689</v>
      </c>
      <c r="B26" s="644" t="s">
        <v>690</v>
      </c>
      <c r="C26" s="644" t="s">
        <v>691</v>
      </c>
      <c r="D26" s="644" t="s">
        <v>691</v>
      </c>
      <c r="E26" s="644" t="s">
        <v>691</v>
      </c>
      <c r="F26" s="644" t="s">
        <v>691</v>
      </c>
      <c r="G26" s="256" t="s">
        <v>724</v>
      </c>
      <c r="H26" s="224" t="s">
        <v>40</v>
      </c>
      <c r="I26" s="327"/>
      <c r="K26" s="327"/>
      <c r="L26" s="328"/>
      <c r="M26" s="327"/>
    </row>
    <row r="27" spans="1:13" s="325" customFormat="1" ht="17.850000000000001" customHeight="1">
      <c r="A27" s="830" t="s">
        <v>341</v>
      </c>
      <c r="B27" s="831"/>
      <c r="C27" s="831"/>
      <c r="D27" s="831"/>
      <c r="E27" s="831"/>
      <c r="F27" s="831"/>
      <c r="G27" s="831"/>
      <c r="H27" s="832"/>
      <c r="I27" s="326"/>
      <c r="K27" s="326"/>
      <c r="L27" s="326"/>
      <c r="M27" s="326"/>
    </row>
    <row r="28" spans="1:13" ht="34.5" customHeight="1">
      <c r="A28" s="256" t="s">
        <v>692</v>
      </c>
      <c r="B28" s="637" t="s">
        <v>693</v>
      </c>
      <c r="C28" s="637"/>
      <c r="D28" s="637"/>
      <c r="E28" s="637"/>
      <c r="F28" s="637"/>
      <c r="G28" s="256" t="s">
        <v>463</v>
      </c>
      <c r="H28" s="224" t="s">
        <v>40</v>
      </c>
      <c r="I28" s="327"/>
    </row>
    <row r="29" spans="1:13" ht="28.5" customHeight="1">
      <c r="A29" s="256" t="s">
        <v>694</v>
      </c>
      <c r="B29" s="637" t="s">
        <v>695</v>
      </c>
      <c r="C29" s="637"/>
      <c r="D29" s="637"/>
      <c r="E29" s="637"/>
      <c r="F29" s="637"/>
      <c r="G29" s="256" t="s">
        <v>463</v>
      </c>
      <c r="H29" s="224" t="s">
        <v>40</v>
      </c>
      <c r="I29" s="327"/>
    </row>
    <row r="30" spans="1:13" s="325" customFormat="1" ht="17.850000000000001" customHeight="1">
      <c r="A30" s="830" t="s">
        <v>348</v>
      </c>
      <c r="B30" s="831"/>
      <c r="C30" s="831"/>
      <c r="D30" s="831"/>
      <c r="E30" s="831"/>
      <c r="F30" s="831"/>
      <c r="G30" s="831"/>
      <c r="H30" s="832"/>
      <c r="I30" s="326"/>
    </row>
    <row r="31" spans="1:13" ht="32.25" customHeight="1">
      <c r="A31" s="290" t="s">
        <v>696</v>
      </c>
      <c r="B31" s="644" t="s">
        <v>697</v>
      </c>
      <c r="C31" s="644"/>
      <c r="D31" s="644"/>
      <c r="E31" s="644"/>
      <c r="F31" s="644"/>
      <c r="G31" s="256" t="s">
        <v>725</v>
      </c>
      <c r="H31" s="224" t="s">
        <v>40</v>
      </c>
      <c r="I31" s="327"/>
    </row>
    <row r="32" spans="1:13" ht="15.6" customHeight="1"/>
    <row r="33" spans="1:9" ht="15.75" customHeight="1">
      <c r="A33" s="309" t="s">
        <v>351</v>
      </c>
      <c r="B33" s="322"/>
      <c r="C33" s="322"/>
      <c r="D33" s="322"/>
      <c r="E33" s="322"/>
      <c r="F33" s="322"/>
      <c r="G33" s="322"/>
      <c r="H33" s="322"/>
    </row>
    <row r="34" spans="1:9" s="325" customFormat="1" ht="17.850000000000001" customHeight="1">
      <c r="A34" s="794" t="s">
        <v>352</v>
      </c>
      <c r="B34" s="834"/>
      <c r="C34" s="834"/>
      <c r="D34" s="834"/>
      <c r="E34" s="834"/>
      <c r="F34" s="834"/>
      <c r="G34" s="329">
        <v>15</v>
      </c>
      <c r="H34" s="330" t="s">
        <v>353</v>
      </c>
    </row>
    <row r="35" spans="1:9" ht="38.25" customHeight="1">
      <c r="A35" s="835" t="s">
        <v>354</v>
      </c>
      <c r="B35" s="787" t="s">
        <v>698</v>
      </c>
      <c r="C35" s="787"/>
      <c r="D35" s="787"/>
      <c r="E35" s="787"/>
      <c r="F35" s="787"/>
      <c r="G35" s="787"/>
      <c r="H35" s="788"/>
      <c r="I35" s="327"/>
    </row>
    <row r="36" spans="1:9" ht="31.5" customHeight="1">
      <c r="A36" s="836"/>
      <c r="B36" s="787" t="s">
        <v>699</v>
      </c>
      <c r="C36" s="787"/>
      <c r="D36" s="787"/>
      <c r="E36" s="787"/>
      <c r="F36" s="787"/>
      <c r="G36" s="787"/>
      <c r="H36" s="788"/>
      <c r="I36" s="327"/>
    </row>
    <row r="37" spans="1:9" ht="19.5" customHeight="1">
      <c r="A37" s="836"/>
      <c r="B37" s="787" t="s">
        <v>700</v>
      </c>
      <c r="C37" s="787"/>
      <c r="D37" s="787"/>
      <c r="E37" s="787"/>
      <c r="F37" s="787"/>
      <c r="G37" s="787"/>
      <c r="H37" s="788"/>
      <c r="I37" s="327"/>
    </row>
    <row r="38" spans="1:9" ht="30.75" customHeight="1">
      <c r="A38" s="836"/>
      <c r="B38" s="787" t="s">
        <v>701</v>
      </c>
      <c r="C38" s="787"/>
      <c r="D38" s="787"/>
      <c r="E38" s="787"/>
      <c r="F38" s="787"/>
      <c r="G38" s="787"/>
      <c r="H38" s="788"/>
      <c r="I38" s="327"/>
    </row>
    <row r="39" spans="1:9" ht="20.25" customHeight="1">
      <c r="A39" s="836"/>
      <c r="B39" s="787" t="s">
        <v>702</v>
      </c>
      <c r="C39" s="787"/>
      <c r="D39" s="787"/>
      <c r="E39" s="787"/>
      <c r="F39" s="787"/>
      <c r="G39" s="787"/>
      <c r="H39" s="788"/>
      <c r="I39" s="327"/>
    </row>
    <row r="40" spans="1:9" ht="33" customHeight="1">
      <c r="A40" s="836"/>
      <c r="B40" s="787" t="s">
        <v>703</v>
      </c>
      <c r="C40" s="787"/>
      <c r="D40" s="787"/>
      <c r="E40" s="787"/>
      <c r="F40" s="787"/>
      <c r="G40" s="787"/>
      <c r="H40" s="788"/>
      <c r="I40" s="327"/>
    </row>
    <row r="41" spans="1:9" ht="32.25" customHeight="1">
      <c r="A41" s="836"/>
      <c r="B41" s="787" t="s">
        <v>704</v>
      </c>
      <c r="C41" s="787"/>
      <c r="D41" s="787"/>
      <c r="E41" s="787"/>
      <c r="F41" s="787"/>
      <c r="G41" s="787"/>
      <c r="H41" s="788"/>
      <c r="I41" s="327"/>
    </row>
    <row r="42" spans="1:9" ht="24.6" customHeight="1">
      <c r="A42" s="803" t="s">
        <v>705</v>
      </c>
      <c r="B42" s="837"/>
      <c r="C42" s="837"/>
      <c r="D42" s="837" t="s">
        <v>706</v>
      </c>
      <c r="E42" s="837"/>
      <c r="F42" s="837"/>
      <c r="G42" s="837"/>
      <c r="H42" s="838"/>
    </row>
    <row r="43" spans="1:9" ht="41.1" customHeight="1">
      <c r="A43" s="805" t="s">
        <v>363</v>
      </c>
      <c r="B43" s="806"/>
      <c r="C43" s="806"/>
      <c r="D43" s="806" t="s">
        <v>707</v>
      </c>
      <c r="E43" s="806"/>
      <c r="F43" s="806"/>
      <c r="G43" s="806"/>
      <c r="H43" s="823"/>
    </row>
    <row r="44" spans="1:9" s="325" customFormat="1" ht="17.850000000000001" customHeight="1">
      <c r="A44" s="794" t="s">
        <v>416</v>
      </c>
      <c r="B44" s="794"/>
      <c r="C44" s="794"/>
      <c r="D44" s="794"/>
      <c r="E44" s="794"/>
      <c r="F44" s="794"/>
      <c r="G44" s="128">
        <v>15</v>
      </c>
      <c r="H44" s="314" t="s">
        <v>353</v>
      </c>
    </row>
    <row r="45" spans="1:9" s="325" customFormat="1" ht="34.5" customHeight="1">
      <c r="A45" s="839" t="s">
        <v>354</v>
      </c>
      <c r="B45" s="786" t="s">
        <v>708</v>
      </c>
      <c r="C45" s="825"/>
      <c r="D45" s="825"/>
      <c r="E45" s="825"/>
      <c r="F45" s="825"/>
      <c r="G45" s="825"/>
      <c r="H45" s="825"/>
    </row>
    <row r="46" spans="1:9" s="325" customFormat="1" ht="36" customHeight="1">
      <c r="A46" s="840"/>
      <c r="B46" s="786" t="s">
        <v>709</v>
      </c>
      <c r="C46" s="825"/>
      <c r="D46" s="825"/>
      <c r="E46" s="825"/>
      <c r="F46" s="825"/>
      <c r="G46" s="825"/>
      <c r="H46" s="825"/>
    </row>
    <row r="47" spans="1:9" ht="24.75" customHeight="1">
      <c r="A47" s="840"/>
      <c r="B47" s="786" t="s">
        <v>710</v>
      </c>
      <c r="C47" s="786"/>
      <c r="D47" s="786"/>
      <c r="E47" s="786"/>
      <c r="F47" s="786"/>
      <c r="G47" s="786"/>
      <c r="H47" s="786"/>
      <c r="I47" s="327"/>
    </row>
    <row r="48" spans="1:9" ht="39" customHeight="1">
      <c r="A48" s="840"/>
      <c r="B48" s="786" t="s">
        <v>711</v>
      </c>
      <c r="C48" s="786"/>
      <c r="D48" s="786"/>
      <c r="E48" s="786"/>
      <c r="F48" s="786"/>
      <c r="G48" s="786"/>
      <c r="H48" s="786"/>
      <c r="I48" s="327"/>
    </row>
    <row r="49" spans="1:10" ht="20.100000000000001" customHeight="1">
      <c r="A49" s="840"/>
      <c r="B49" s="786" t="s">
        <v>712</v>
      </c>
      <c r="C49" s="786"/>
      <c r="D49" s="786"/>
      <c r="E49" s="786"/>
      <c r="F49" s="786"/>
      <c r="G49" s="786"/>
      <c r="H49" s="786"/>
      <c r="I49" s="327"/>
    </row>
    <row r="50" spans="1:10" ht="20.100000000000001" customHeight="1">
      <c r="A50" s="840"/>
      <c r="B50" s="786" t="s">
        <v>713</v>
      </c>
      <c r="C50" s="786"/>
      <c r="D50" s="786"/>
      <c r="E50" s="786"/>
      <c r="F50" s="786"/>
      <c r="G50" s="786"/>
      <c r="H50" s="786"/>
      <c r="I50" s="327"/>
    </row>
    <row r="51" spans="1:10" ht="20.100000000000001" customHeight="1">
      <c r="A51" s="841"/>
      <c r="B51" s="786" t="s">
        <v>714</v>
      </c>
      <c r="C51" s="786"/>
      <c r="D51" s="786"/>
      <c r="E51" s="786"/>
      <c r="F51" s="786"/>
      <c r="G51" s="786"/>
      <c r="H51" s="786"/>
      <c r="I51" s="327"/>
    </row>
    <row r="52" spans="1:10" ht="23.55" customHeight="1">
      <c r="A52" s="803" t="s">
        <v>361</v>
      </c>
      <c r="B52" s="804"/>
      <c r="C52" s="804"/>
      <c r="D52" s="822" t="s">
        <v>715</v>
      </c>
      <c r="E52" s="833"/>
      <c r="F52" s="833"/>
      <c r="G52" s="833"/>
      <c r="H52" s="833"/>
    </row>
    <row r="53" spans="1:10" ht="45" customHeight="1">
      <c r="A53" s="805" t="s">
        <v>363</v>
      </c>
      <c r="B53" s="806"/>
      <c r="C53" s="806"/>
      <c r="D53" s="806" t="s">
        <v>726</v>
      </c>
      <c r="E53" s="806"/>
      <c r="F53" s="806"/>
      <c r="G53" s="806"/>
      <c r="H53" s="823"/>
    </row>
    <row r="55" spans="1:10">
      <c r="A55" s="309" t="s">
        <v>378</v>
      </c>
      <c r="B55" s="322"/>
      <c r="C55" s="322"/>
      <c r="D55" s="322"/>
      <c r="E55" s="322"/>
      <c r="F55" s="322"/>
      <c r="G55" s="322"/>
      <c r="H55" s="322"/>
      <c r="I55" s="322"/>
    </row>
    <row r="56" spans="1:10" ht="29.25" customHeight="1">
      <c r="A56" s="842" t="s">
        <v>379</v>
      </c>
      <c r="B56" s="843"/>
      <c r="C56" s="737" t="s">
        <v>716</v>
      </c>
      <c r="D56" s="845"/>
      <c r="E56" s="845"/>
      <c r="F56" s="845"/>
      <c r="G56" s="845"/>
      <c r="H56" s="845"/>
      <c r="I56" s="331"/>
      <c r="J56" s="327"/>
    </row>
    <row r="57" spans="1:10">
      <c r="A57" s="844"/>
      <c r="B57" s="818"/>
      <c r="C57" s="727" t="s">
        <v>717</v>
      </c>
      <c r="D57" s="716"/>
      <c r="E57" s="716"/>
      <c r="F57" s="716"/>
      <c r="G57" s="716"/>
      <c r="H57" s="716"/>
      <c r="I57" s="331"/>
      <c r="J57" s="327"/>
    </row>
    <row r="58" spans="1:10" ht="22.5" customHeight="1">
      <c r="A58" s="844"/>
      <c r="B58" s="818"/>
      <c r="C58" s="788" t="s">
        <v>718</v>
      </c>
      <c r="D58" s="786"/>
      <c r="E58" s="786"/>
      <c r="F58" s="786"/>
      <c r="G58" s="786"/>
      <c r="H58" s="786"/>
      <c r="I58" s="327"/>
      <c r="J58" s="327"/>
    </row>
    <row r="59" spans="1:10" ht="33" customHeight="1">
      <c r="A59" s="842" t="s">
        <v>382</v>
      </c>
      <c r="B59" s="843"/>
      <c r="C59" s="788" t="s">
        <v>719</v>
      </c>
      <c r="D59" s="786"/>
      <c r="E59" s="786"/>
      <c r="F59" s="786"/>
      <c r="G59" s="786"/>
      <c r="H59" s="786"/>
      <c r="I59" s="327"/>
      <c r="J59" s="327"/>
    </row>
    <row r="60" spans="1:10" ht="42" customHeight="1">
      <c r="A60" s="844"/>
      <c r="B60" s="818"/>
      <c r="C60" s="788" t="s">
        <v>720</v>
      </c>
      <c r="D60" s="786"/>
      <c r="E60" s="786"/>
      <c r="F60" s="786"/>
      <c r="G60" s="786"/>
      <c r="H60" s="786"/>
    </row>
    <row r="61" spans="1:10" ht="49.5" customHeight="1">
      <c r="A61" s="846"/>
      <c r="B61" s="820"/>
      <c r="C61" s="793" t="s">
        <v>721</v>
      </c>
      <c r="D61" s="787"/>
      <c r="E61" s="787"/>
      <c r="F61" s="787"/>
      <c r="G61" s="787"/>
      <c r="H61" s="788"/>
    </row>
    <row r="63" spans="1:10">
      <c r="A63" s="270" t="s">
        <v>384</v>
      </c>
      <c r="B63" s="210"/>
      <c r="C63" s="210"/>
      <c r="D63" s="210"/>
      <c r="E63" s="210"/>
      <c r="F63" s="210"/>
    </row>
    <row r="64" spans="1:10" ht="16.2">
      <c r="A64" s="716" t="s">
        <v>385</v>
      </c>
      <c r="B64" s="716"/>
      <c r="C64" s="716"/>
      <c r="D64" s="716"/>
      <c r="E64" s="716"/>
      <c r="F64" s="716"/>
      <c r="G64" s="225">
        <v>3</v>
      </c>
      <c r="H64" s="301" t="s">
        <v>497</v>
      </c>
    </row>
    <row r="65" spans="1:9" ht="16.2">
      <c r="A65" s="716" t="s">
        <v>386</v>
      </c>
      <c r="B65" s="716"/>
      <c r="C65" s="716"/>
      <c r="D65" s="716"/>
      <c r="E65" s="716"/>
      <c r="F65" s="716"/>
      <c r="G65" s="225">
        <v>0</v>
      </c>
      <c r="H65" s="301" t="s">
        <v>497</v>
      </c>
    </row>
    <row r="66" spans="1:9">
      <c r="A66" s="254"/>
      <c r="B66" s="254"/>
      <c r="C66" s="254"/>
      <c r="D66" s="254"/>
      <c r="E66" s="254"/>
      <c r="F66" s="254"/>
      <c r="G66" s="118"/>
      <c r="H66" s="301"/>
    </row>
    <row r="67" spans="1:9">
      <c r="A67" s="812" t="s">
        <v>387</v>
      </c>
      <c r="B67" s="812"/>
      <c r="C67" s="812"/>
      <c r="D67" s="812"/>
      <c r="E67" s="812"/>
      <c r="F67" s="812"/>
      <c r="G67" s="332"/>
      <c r="H67" s="333"/>
    </row>
    <row r="68" spans="1:9" ht="21.75" customHeight="1">
      <c r="A68" s="786" t="s">
        <v>388</v>
      </c>
      <c r="B68" s="786"/>
      <c r="C68" s="786"/>
      <c r="D68" s="786"/>
      <c r="E68" s="317">
        <f>SUM(E69:E75)</f>
        <v>38</v>
      </c>
      <c r="F68" s="317" t="s">
        <v>353</v>
      </c>
      <c r="G68" s="318">
        <f>E68/25</f>
        <v>1.52</v>
      </c>
      <c r="H68" s="301" t="s">
        <v>497</v>
      </c>
    </row>
    <row r="69" spans="1:9" ht="17.850000000000001" customHeight="1">
      <c r="A69" s="319" t="s">
        <v>145</v>
      </c>
      <c r="B69" s="813" t="s">
        <v>148</v>
      </c>
      <c r="C69" s="813"/>
      <c r="D69" s="813"/>
      <c r="E69" s="317">
        <v>15</v>
      </c>
      <c r="F69" s="317" t="s">
        <v>353</v>
      </c>
    </row>
    <row r="70" spans="1:9" ht="17.850000000000001" customHeight="1">
      <c r="A70" s="322"/>
      <c r="B70" s="813" t="s">
        <v>389</v>
      </c>
      <c r="C70" s="813"/>
      <c r="D70" s="813"/>
      <c r="E70" s="317">
        <v>15</v>
      </c>
      <c r="F70" s="317" t="s">
        <v>353</v>
      </c>
    </row>
    <row r="71" spans="1:9" ht="17.850000000000001" customHeight="1">
      <c r="A71" s="322"/>
      <c r="B71" s="813" t="s">
        <v>390</v>
      </c>
      <c r="C71" s="813"/>
      <c r="D71" s="813"/>
      <c r="E71" s="317">
        <v>3</v>
      </c>
      <c r="F71" s="317" t="s">
        <v>353</v>
      </c>
    </row>
    <row r="72" spans="1:9" ht="17.850000000000001" customHeight="1">
      <c r="A72" s="322"/>
      <c r="B72" s="813" t="s">
        <v>391</v>
      </c>
      <c r="C72" s="813"/>
      <c r="D72" s="813"/>
      <c r="E72" s="317">
        <v>0</v>
      </c>
      <c r="F72" s="317" t="s">
        <v>353</v>
      </c>
    </row>
    <row r="73" spans="1:9" ht="17.850000000000001" customHeight="1">
      <c r="A73" s="322"/>
      <c r="B73" s="813" t="s">
        <v>392</v>
      </c>
      <c r="C73" s="813"/>
      <c r="D73" s="813"/>
      <c r="E73" s="317">
        <v>0</v>
      </c>
      <c r="F73" s="317" t="s">
        <v>353</v>
      </c>
    </row>
    <row r="74" spans="1:9" ht="17.850000000000001" customHeight="1">
      <c r="A74" s="322"/>
      <c r="B74" s="813" t="s">
        <v>393</v>
      </c>
      <c r="C74" s="813"/>
      <c r="D74" s="813"/>
      <c r="E74" s="317">
        <v>5</v>
      </c>
      <c r="F74" s="317" t="s">
        <v>353</v>
      </c>
    </row>
    <row r="75" spans="1:9" ht="31.35" customHeight="1">
      <c r="A75" s="786" t="s">
        <v>394</v>
      </c>
      <c r="B75" s="786"/>
      <c r="C75" s="786"/>
      <c r="D75" s="786"/>
      <c r="E75" s="317">
        <v>0</v>
      </c>
      <c r="F75" s="317" t="s">
        <v>353</v>
      </c>
      <c r="G75" s="318">
        <v>0</v>
      </c>
      <c r="H75" s="301" t="s">
        <v>497</v>
      </c>
    </row>
    <row r="76" spans="1:9" ht="17.850000000000001" customHeight="1">
      <c r="A76" s="813" t="s">
        <v>395</v>
      </c>
      <c r="B76" s="813"/>
      <c r="C76" s="813"/>
      <c r="D76" s="813"/>
      <c r="E76" s="317">
        <v>37</v>
      </c>
      <c r="F76" s="317" t="s">
        <v>353</v>
      </c>
      <c r="G76" s="318">
        <f>E76/25</f>
        <v>1.48</v>
      </c>
      <c r="H76" s="301" t="s">
        <v>497</v>
      </c>
    </row>
    <row r="77" spans="1:9">
      <c r="A77" s="127" t="s">
        <v>396</v>
      </c>
      <c r="B77" s="127"/>
      <c r="C77" s="127"/>
      <c r="D77" s="127"/>
      <c r="E77" s="127"/>
      <c r="F77" s="127"/>
      <c r="G77" s="127"/>
      <c r="H77" s="127"/>
      <c r="I77" s="127"/>
    </row>
    <row r="78" spans="1:9" ht="16.2">
      <c r="A78" s="722" t="s">
        <v>722</v>
      </c>
      <c r="B78" s="722"/>
      <c r="C78" s="722"/>
      <c r="D78" s="722"/>
      <c r="E78" s="722"/>
      <c r="F78" s="722"/>
      <c r="G78" s="722"/>
      <c r="H78" s="722"/>
      <c r="I78" s="127"/>
    </row>
    <row r="79" spans="1:9">
      <c r="A79" s="127" t="s">
        <v>397</v>
      </c>
      <c r="B79" s="127"/>
      <c r="C79" s="127"/>
      <c r="D79" s="127"/>
      <c r="E79" s="127"/>
      <c r="F79" s="127"/>
      <c r="G79" s="127"/>
      <c r="H79" s="127"/>
      <c r="I79" s="127"/>
    </row>
    <row r="80" spans="1:9">
      <c r="A80" s="127"/>
      <c r="B80" s="127"/>
      <c r="C80" s="127"/>
      <c r="D80" s="127"/>
      <c r="E80" s="127"/>
      <c r="F80" s="127"/>
      <c r="G80" s="127"/>
      <c r="H80" s="127"/>
      <c r="I80" s="127"/>
    </row>
    <row r="81" spans="1:9">
      <c r="A81" s="759" t="s">
        <v>398</v>
      </c>
      <c r="B81" s="759"/>
      <c r="C81" s="759"/>
      <c r="D81" s="759"/>
      <c r="E81" s="759"/>
      <c r="F81" s="759"/>
      <c r="G81" s="759"/>
      <c r="H81" s="759"/>
      <c r="I81" s="759"/>
    </row>
    <row r="82" spans="1:9">
      <c r="A82" s="759"/>
      <c r="B82" s="759"/>
      <c r="C82" s="759"/>
      <c r="D82" s="759"/>
      <c r="E82" s="759"/>
      <c r="F82" s="759"/>
      <c r="G82" s="759"/>
      <c r="H82" s="759"/>
      <c r="I82" s="759"/>
    </row>
    <row r="83" spans="1:9">
      <c r="A83" s="759"/>
      <c r="B83" s="759"/>
      <c r="C83" s="759"/>
      <c r="D83" s="759"/>
      <c r="E83" s="759"/>
      <c r="F83" s="759"/>
      <c r="G83" s="759"/>
      <c r="H83" s="759"/>
      <c r="I83" s="759"/>
    </row>
  </sheetData>
  <mergeCells count="83">
    <mergeCell ref="A53:C53"/>
    <mergeCell ref="A78:H78"/>
    <mergeCell ref="A81:I83"/>
    <mergeCell ref="B71:D71"/>
    <mergeCell ref="B72:D72"/>
    <mergeCell ref="B73:D73"/>
    <mergeCell ref="B74:D74"/>
    <mergeCell ref="A75:D75"/>
    <mergeCell ref="A76:D76"/>
    <mergeCell ref="B70:D70"/>
    <mergeCell ref="A56:B58"/>
    <mergeCell ref="C56:H56"/>
    <mergeCell ref="C57:H57"/>
    <mergeCell ref="C58:H58"/>
    <mergeCell ref="A59:B61"/>
    <mergeCell ref="C59:H59"/>
    <mergeCell ref="C60:H60"/>
    <mergeCell ref="C61:H61"/>
    <mergeCell ref="A64:F64"/>
    <mergeCell ref="A65:F65"/>
    <mergeCell ref="A67:F67"/>
    <mergeCell ref="A68:D68"/>
    <mergeCell ref="B69:D69"/>
    <mergeCell ref="D53:H53"/>
    <mergeCell ref="A42:C42"/>
    <mergeCell ref="D42:H42"/>
    <mergeCell ref="A43:C43"/>
    <mergeCell ref="D43:H43"/>
    <mergeCell ref="A44:F44"/>
    <mergeCell ref="A45:A51"/>
    <mergeCell ref="B45:H45"/>
    <mergeCell ref="B46:H46"/>
    <mergeCell ref="B47:H47"/>
    <mergeCell ref="B48:H48"/>
    <mergeCell ref="B49:H49"/>
    <mergeCell ref="B50:H50"/>
    <mergeCell ref="B51:H51"/>
    <mergeCell ref="A52:C52"/>
    <mergeCell ref="D52:H52"/>
    <mergeCell ref="A34:F34"/>
    <mergeCell ref="A35:A41"/>
    <mergeCell ref="B35:H35"/>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25"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182</v>
      </c>
      <c r="B5" s="633"/>
      <c r="C5" s="633"/>
      <c r="D5" s="633"/>
      <c r="E5" s="633"/>
      <c r="F5" s="633"/>
      <c r="G5" s="633"/>
      <c r="H5" s="633"/>
    </row>
    <row r="6" spans="1:9" ht="17.850000000000001" customHeight="1">
      <c r="A6" s="634" t="s">
        <v>143</v>
      </c>
      <c r="B6" s="635"/>
      <c r="C6" s="635"/>
      <c r="D6" s="635">
        <v>5</v>
      </c>
      <c r="E6" s="635"/>
      <c r="F6" s="635"/>
      <c r="G6" s="635"/>
      <c r="H6" s="636"/>
    </row>
    <row r="7" spans="1:9">
      <c r="A7" s="634" t="s">
        <v>142</v>
      </c>
      <c r="B7" s="635"/>
      <c r="C7" s="635"/>
      <c r="D7" s="637" t="s">
        <v>468</v>
      </c>
      <c r="E7" s="637"/>
      <c r="F7" s="637"/>
      <c r="G7" s="637"/>
      <c r="H7" s="638"/>
    </row>
    <row r="8" spans="1:9" ht="17.850000000000001" customHeight="1">
      <c r="A8" s="634" t="s">
        <v>146</v>
      </c>
      <c r="B8" s="635"/>
      <c r="C8" s="635"/>
      <c r="D8" s="639" t="s">
        <v>324</v>
      </c>
      <c r="E8" s="639"/>
      <c r="F8" s="639"/>
      <c r="G8" s="639"/>
      <c r="H8" s="640"/>
    </row>
    <row r="9" spans="1:9" ht="17.850000000000001" customHeight="1">
      <c r="A9" s="634" t="s">
        <v>325</v>
      </c>
      <c r="B9" s="635"/>
      <c r="C9" s="635"/>
      <c r="D9" s="639" t="s">
        <v>469</v>
      </c>
      <c r="E9" s="639"/>
      <c r="F9" s="639"/>
      <c r="G9" s="639"/>
      <c r="H9" s="64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34" t="s">
        <v>8</v>
      </c>
      <c r="B13" s="635"/>
      <c r="C13" s="635"/>
      <c r="D13" s="635"/>
      <c r="E13" s="635" t="s">
        <v>9</v>
      </c>
      <c r="F13" s="635"/>
      <c r="G13" s="635"/>
      <c r="H13" s="636"/>
    </row>
    <row r="14" spans="1:9" ht="17.850000000000001" customHeight="1">
      <c r="A14" s="634" t="s">
        <v>327</v>
      </c>
      <c r="B14" s="635"/>
      <c r="C14" s="635"/>
      <c r="D14" s="635"/>
      <c r="E14" s="635" t="s">
        <v>328</v>
      </c>
      <c r="F14" s="635"/>
      <c r="G14" s="635"/>
      <c r="H14" s="636"/>
    </row>
    <row r="15" spans="1:9" ht="17.850000000000001" customHeight="1">
      <c r="A15" s="634" t="s">
        <v>329</v>
      </c>
      <c r="B15" s="635"/>
      <c r="C15" s="635"/>
      <c r="D15" s="635"/>
      <c r="E15" s="642" t="s">
        <v>595</v>
      </c>
      <c r="F15" s="642"/>
      <c r="G15" s="642"/>
      <c r="H15" s="643"/>
    </row>
    <row r="16" spans="1:9" ht="17.850000000000001" customHeight="1">
      <c r="A16" s="634" t="s">
        <v>13</v>
      </c>
      <c r="B16" s="635"/>
      <c r="C16" s="635"/>
      <c r="D16" s="635"/>
      <c r="E16" s="635" t="s">
        <v>14</v>
      </c>
      <c r="F16" s="635"/>
      <c r="G16" s="635"/>
      <c r="H16" s="636"/>
    </row>
    <row r="17" spans="1:9" ht="10.35" customHeight="1"/>
    <row r="18" spans="1:9" ht="15" customHeight="1">
      <c r="A18" s="641" t="s">
        <v>331</v>
      </c>
      <c r="B18" s="641"/>
      <c r="C18" s="641"/>
      <c r="D18" s="641"/>
      <c r="E18" s="641"/>
      <c r="F18" s="641"/>
      <c r="G18" s="641"/>
      <c r="H18" s="641"/>
    </row>
    <row r="19" spans="1:9" ht="42.6" customHeight="1">
      <c r="A19" s="645" t="s">
        <v>332</v>
      </c>
      <c r="B19" s="645"/>
      <c r="C19" s="644" t="s">
        <v>333</v>
      </c>
      <c r="D19" s="644"/>
      <c r="E19" s="644"/>
      <c r="F19" s="644"/>
      <c r="G19" s="644"/>
      <c r="H19" s="646"/>
    </row>
    <row r="20" spans="1:9" ht="10.35" customHeight="1"/>
    <row r="21" spans="1:9" ht="15" customHeight="1">
      <c r="A21" s="647" t="s">
        <v>334</v>
      </c>
      <c r="B21" s="647"/>
      <c r="C21" s="647"/>
      <c r="D21" s="647"/>
    </row>
    <row r="22" spans="1:9">
      <c r="A22" s="648" t="s">
        <v>31</v>
      </c>
      <c r="B22" s="649" t="s">
        <v>32</v>
      </c>
      <c r="C22" s="649"/>
      <c r="D22" s="649"/>
      <c r="E22" s="649"/>
      <c r="F22" s="649"/>
      <c r="G22" s="649" t="s">
        <v>335</v>
      </c>
      <c r="H22" s="650"/>
    </row>
    <row r="23" spans="1:9" ht="27" customHeight="1">
      <c r="A23" s="648"/>
      <c r="B23" s="649"/>
      <c r="C23" s="649"/>
      <c r="D23" s="649"/>
      <c r="E23" s="649"/>
      <c r="F23" s="649"/>
      <c r="G23" s="256" t="s">
        <v>336</v>
      </c>
      <c r="H23" s="257" t="s">
        <v>35</v>
      </c>
    </row>
    <row r="24" spans="1:9" ht="17.850000000000001" customHeight="1">
      <c r="A24" s="648" t="s">
        <v>36</v>
      </c>
      <c r="B24" s="649"/>
      <c r="C24" s="649"/>
      <c r="D24" s="649"/>
      <c r="E24" s="649"/>
      <c r="F24" s="649"/>
      <c r="G24" s="649"/>
      <c r="H24" s="650"/>
    </row>
    <row r="25" spans="1:9" ht="46.5" customHeight="1">
      <c r="A25" s="255" t="s">
        <v>727</v>
      </c>
      <c r="B25" s="646" t="s">
        <v>728</v>
      </c>
      <c r="C25" s="645"/>
      <c r="D25" s="645"/>
      <c r="E25" s="645"/>
      <c r="F25" s="705"/>
      <c r="G25" s="256" t="s">
        <v>729</v>
      </c>
      <c r="H25" s="224" t="s">
        <v>52</v>
      </c>
      <c r="I25" s="106"/>
    </row>
    <row r="26" spans="1:9" ht="50.25" customHeight="1">
      <c r="A26" s="255" t="s">
        <v>730</v>
      </c>
      <c r="B26" s="646" t="s">
        <v>2697</v>
      </c>
      <c r="C26" s="645"/>
      <c r="D26" s="645"/>
      <c r="E26" s="645"/>
      <c r="F26" s="705"/>
      <c r="G26" s="256" t="s">
        <v>731</v>
      </c>
      <c r="H26" s="224" t="s">
        <v>52</v>
      </c>
      <c r="I26" s="106"/>
    </row>
    <row r="27" spans="1:9" ht="17.850000000000001" customHeight="1">
      <c r="A27" s="648" t="s">
        <v>341</v>
      </c>
      <c r="B27" s="649"/>
      <c r="C27" s="649"/>
      <c r="D27" s="649"/>
      <c r="E27" s="649"/>
      <c r="F27" s="649"/>
      <c r="G27" s="649"/>
      <c r="H27" s="650"/>
      <c r="I27" s="106"/>
    </row>
    <row r="28" spans="1:9" ht="68.25" customHeight="1">
      <c r="A28" s="255" t="s">
        <v>732</v>
      </c>
      <c r="B28" s="644" t="s">
        <v>733</v>
      </c>
      <c r="C28" s="644"/>
      <c r="D28" s="644"/>
      <c r="E28" s="644"/>
      <c r="F28" s="644"/>
      <c r="G28" s="256" t="s">
        <v>734</v>
      </c>
      <c r="H28" s="224" t="s">
        <v>52</v>
      </c>
      <c r="I28" s="106"/>
    </row>
    <row r="29" spans="1:9" ht="57" customHeight="1">
      <c r="A29" s="255" t="s">
        <v>735</v>
      </c>
      <c r="B29" s="644" t="s">
        <v>736</v>
      </c>
      <c r="C29" s="644"/>
      <c r="D29" s="644"/>
      <c r="E29" s="644"/>
      <c r="F29" s="644"/>
      <c r="G29" s="256" t="s">
        <v>737</v>
      </c>
      <c r="H29" s="224" t="s">
        <v>269</v>
      </c>
      <c r="I29" s="106"/>
    </row>
    <row r="30" spans="1:9" ht="17.850000000000001" customHeight="1">
      <c r="A30" s="648" t="s">
        <v>348</v>
      </c>
      <c r="B30" s="649"/>
      <c r="C30" s="649"/>
      <c r="D30" s="649"/>
      <c r="E30" s="649"/>
      <c r="F30" s="649"/>
      <c r="G30" s="649"/>
      <c r="H30" s="650"/>
      <c r="I30" s="106"/>
    </row>
    <row r="31" spans="1:9" ht="51" customHeight="1">
      <c r="A31" s="256" t="s">
        <v>738</v>
      </c>
      <c r="B31" s="644" t="s">
        <v>739</v>
      </c>
      <c r="C31" s="644"/>
      <c r="D31" s="644"/>
      <c r="E31" s="644"/>
      <c r="F31" s="644"/>
      <c r="G31" s="256" t="s">
        <v>740</v>
      </c>
      <c r="H31" s="224" t="s">
        <v>52</v>
      </c>
      <c r="I31" s="106"/>
    </row>
    <row r="32" spans="1:9" ht="57" customHeight="1">
      <c r="A32" s="256" t="s">
        <v>741</v>
      </c>
      <c r="B32" s="644" t="s">
        <v>742</v>
      </c>
      <c r="C32" s="644"/>
      <c r="D32" s="644"/>
      <c r="E32" s="644"/>
      <c r="F32" s="644"/>
      <c r="G32" s="256" t="s">
        <v>743</v>
      </c>
      <c r="H32" s="224" t="s">
        <v>52</v>
      </c>
      <c r="I32" s="106"/>
    </row>
    <row r="33" spans="1:9" ht="10.35" customHeight="1">
      <c r="I33" s="106"/>
    </row>
    <row r="34" spans="1:9" ht="15" customHeight="1">
      <c r="A34" s="243" t="s">
        <v>351</v>
      </c>
      <c r="I34" s="106"/>
    </row>
    <row r="35" spans="1:9" s="243" customFormat="1" ht="17.850000000000001" customHeight="1">
      <c r="A35" s="651" t="s">
        <v>352</v>
      </c>
      <c r="B35" s="651"/>
      <c r="C35" s="651"/>
      <c r="D35" s="651"/>
      <c r="E35" s="651"/>
      <c r="F35" s="651"/>
      <c r="G35" s="108">
        <v>30</v>
      </c>
      <c r="H35" s="259" t="s">
        <v>353</v>
      </c>
      <c r="I35" s="135"/>
    </row>
    <row r="36" spans="1:9" ht="39" customHeight="1">
      <c r="A36" s="653" t="s">
        <v>354</v>
      </c>
      <c r="B36" s="646" t="s">
        <v>744</v>
      </c>
      <c r="C36" s="645"/>
      <c r="D36" s="645"/>
      <c r="E36" s="645"/>
      <c r="F36" s="645"/>
      <c r="G36" s="645"/>
      <c r="H36" s="645"/>
      <c r="I36" s="106"/>
    </row>
    <row r="37" spans="1:9" ht="39" customHeight="1">
      <c r="A37" s="654"/>
      <c r="B37" s="646" t="s">
        <v>2698</v>
      </c>
      <c r="C37" s="645"/>
      <c r="D37" s="645"/>
      <c r="E37" s="645"/>
      <c r="F37" s="645"/>
      <c r="G37" s="645"/>
      <c r="H37" s="645"/>
      <c r="I37" s="106"/>
    </row>
    <row r="38" spans="1:9" ht="24.75" customHeight="1">
      <c r="A38" s="654"/>
      <c r="B38" s="646" t="s">
        <v>745</v>
      </c>
      <c r="C38" s="645"/>
      <c r="D38" s="645"/>
      <c r="E38" s="645"/>
      <c r="F38" s="645"/>
      <c r="G38" s="645"/>
      <c r="H38" s="645"/>
      <c r="I38" s="106"/>
    </row>
    <row r="39" spans="1:9" ht="49.5" customHeight="1">
      <c r="A39" s="654"/>
      <c r="B39" s="646" t="s">
        <v>746</v>
      </c>
      <c r="C39" s="645"/>
      <c r="D39" s="645"/>
      <c r="E39" s="645"/>
      <c r="F39" s="645"/>
      <c r="G39" s="645"/>
      <c r="H39" s="645"/>
      <c r="I39" s="106"/>
    </row>
    <row r="40" spans="1:9" ht="39" customHeight="1">
      <c r="A40" s="654"/>
      <c r="B40" s="646" t="s">
        <v>747</v>
      </c>
      <c r="C40" s="645"/>
      <c r="D40" s="645"/>
      <c r="E40" s="645"/>
      <c r="F40" s="645"/>
      <c r="G40" s="645"/>
      <c r="H40" s="645"/>
      <c r="I40" s="106"/>
    </row>
    <row r="41" spans="1:9" ht="39" customHeight="1">
      <c r="A41" s="654"/>
      <c r="B41" s="646" t="s">
        <v>2699</v>
      </c>
      <c r="C41" s="645"/>
      <c r="D41" s="645"/>
      <c r="E41" s="645"/>
      <c r="F41" s="645"/>
      <c r="G41" s="645"/>
      <c r="H41" s="645"/>
      <c r="I41" s="106"/>
    </row>
    <row r="42" spans="1:9" ht="17.25" customHeight="1">
      <c r="A42" s="655"/>
      <c r="B42" s="644" t="s">
        <v>748</v>
      </c>
      <c r="C42" s="644"/>
      <c r="D42" s="644"/>
      <c r="E42" s="644"/>
      <c r="F42" s="644"/>
      <c r="G42" s="644"/>
      <c r="H42" s="646"/>
      <c r="I42" s="106"/>
    </row>
    <row r="43" spans="1:9" ht="23.1" customHeight="1">
      <c r="A43" s="652" t="s">
        <v>361</v>
      </c>
      <c r="B43" s="639"/>
      <c r="C43" s="639"/>
      <c r="D43" s="639" t="s">
        <v>749</v>
      </c>
      <c r="E43" s="639"/>
      <c r="F43" s="639"/>
      <c r="G43" s="639"/>
      <c r="H43" s="640"/>
      <c r="I43" s="106"/>
    </row>
    <row r="44" spans="1:9" ht="35.25" customHeight="1">
      <c r="A44" s="656" t="s">
        <v>363</v>
      </c>
      <c r="B44" s="637"/>
      <c r="C44" s="637"/>
      <c r="D44" s="646" t="s">
        <v>750</v>
      </c>
      <c r="E44" s="645"/>
      <c r="F44" s="645"/>
      <c r="G44" s="645"/>
      <c r="H44" s="645"/>
      <c r="I44" s="110"/>
    </row>
    <row r="45" spans="1:9" s="243" customFormat="1" ht="17.850000000000001" customHeight="1">
      <c r="A45" s="651" t="s">
        <v>364</v>
      </c>
      <c r="B45" s="651"/>
      <c r="C45" s="651"/>
      <c r="D45" s="651"/>
      <c r="E45" s="651"/>
      <c r="F45" s="651"/>
      <c r="G45" s="108">
        <v>30</v>
      </c>
      <c r="H45" s="259" t="s">
        <v>353</v>
      </c>
      <c r="I45" s="135"/>
    </row>
    <row r="46" spans="1:9" ht="17.25" customHeight="1">
      <c r="A46" s="653" t="s">
        <v>354</v>
      </c>
      <c r="B46" s="657" t="s">
        <v>751</v>
      </c>
      <c r="C46" s="657"/>
      <c r="D46" s="657"/>
      <c r="E46" s="657"/>
      <c r="F46" s="657"/>
      <c r="G46" s="657"/>
      <c r="H46" s="658"/>
      <c r="I46" s="106"/>
    </row>
    <row r="47" spans="1:9" ht="17.25" customHeight="1">
      <c r="A47" s="654"/>
      <c r="B47" s="638" t="s">
        <v>752</v>
      </c>
      <c r="C47" s="659"/>
      <c r="D47" s="659"/>
      <c r="E47" s="659"/>
      <c r="F47" s="659"/>
      <c r="G47" s="659"/>
      <c r="H47" s="659"/>
      <c r="I47" s="106"/>
    </row>
    <row r="48" spans="1:9" ht="17.25" customHeight="1">
      <c r="A48" s="654"/>
      <c r="B48" s="638" t="s">
        <v>753</v>
      </c>
      <c r="C48" s="659"/>
      <c r="D48" s="659"/>
      <c r="E48" s="659"/>
      <c r="F48" s="659"/>
      <c r="G48" s="659"/>
      <c r="H48" s="659"/>
      <c r="I48" s="106"/>
    </row>
    <row r="49" spans="1:9" ht="51" customHeight="1">
      <c r="A49" s="654"/>
      <c r="B49" s="637" t="s">
        <v>754</v>
      </c>
      <c r="C49" s="637"/>
      <c r="D49" s="637"/>
      <c r="E49" s="637"/>
      <c r="F49" s="637"/>
      <c r="G49" s="637"/>
      <c r="H49" s="638"/>
      <c r="I49" s="106"/>
    </row>
    <row r="50" spans="1:9" ht="21" customHeight="1">
      <c r="A50" s="654"/>
      <c r="B50" s="638" t="s">
        <v>2700</v>
      </c>
      <c r="C50" s="659"/>
      <c r="D50" s="659"/>
      <c r="E50" s="659"/>
      <c r="F50" s="659"/>
      <c r="G50" s="659"/>
      <c r="H50" s="659"/>
      <c r="I50" s="106"/>
    </row>
    <row r="51" spans="1:9" ht="22.5" customHeight="1">
      <c r="A51" s="655"/>
      <c r="B51" s="660" t="s">
        <v>755</v>
      </c>
      <c r="C51" s="660"/>
      <c r="D51" s="660"/>
      <c r="E51" s="660"/>
      <c r="F51" s="660"/>
      <c r="G51" s="660"/>
      <c r="H51" s="661"/>
      <c r="I51" s="106"/>
    </row>
    <row r="52" spans="1:9" ht="23.1" customHeight="1">
      <c r="A52" s="652" t="s">
        <v>361</v>
      </c>
      <c r="B52" s="639"/>
      <c r="C52" s="639"/>
      <c r="D52" s="639" t="s">
        <v>762</v>
      </c>
      <c r="E52" s="639"/>
      <c r="F52" s="639"/>
      <c r="G52" s="639"/>
      <c r="H52" s="640"/>
      <c r="I52" s="106"/>
    </row>
    <row r="53" spans="1:9" ht="45" customHeight="1">
      <c r="A53" s="656" t="s">
        <v>363</v>
      </c>
      <c r="B53" s="637"/>
      <c r="C53" s="637"/>
      <c r="D53" s="646" t="s">
        <v>756</v>
      </c>
      <c r="E53" s="645"/>
      <c r="F53" s="645"/>
      <c r="G53" s="645"/>
      <c r="H53" s="645"/>
      <c r="I53" s="110"/>
    </row>
    <row r="54" spans="1:9" ht="10.35" customHeight="1">
      <c r="I54" s="106"/>
    </row>
    <row r="55" spans="1:9" ht="15" customHeight="1">
      <c r="A55" s="243" t="s">
        <v>378</v>
      </c>
      <c r="I55" s="106"/>
    </row>
    <row r="56" spans="1:9" ht="45" customHeight="1">
      <c r="A56" s="662" t="s">
        <v>379</v>
      </c>
      <c r="B56" s="634"/>
      <c r="C56" s="646" t="s">
        <v>757</v>
      </c>
      <c r="D56" s="645"/>
      <c r="E56" s="645"/>
      <c r="F56" s="645"/>
      <c r="G56" s="645"/>
      <c r="H56" s="645"/>
      <c r="I56" s="106"/>
    </row>
    <row r="57" spans="1:9" ht="43.05" customHeight="1">
      <c r="A57" s="662"/>
      <c r="B57" s="634"/>
      <c r="C57" s="644" t="s">
        <v>758</v>
      </c>
      <c r="D57" s="644"/>
      <c r="E57" s="644"/>
      <c r="F57" s="644"/>
      <c r="G57" s="644"/>
      <c r="H57" s="646"/>
      <c r="I57" s="106"/>
    </row>
    <row r="58" spans="1:9" ht="30" customHeight="1">
      <c r="A58" s="662"/>
      <c r="B58" s="634"/>
      <c r="C58" s="644" t="s">
        <v>759</v>
      </c>
      <c r="D58" s="644"/>
      <c r="E58" s="644"/>
      <c r="F58" s="644"/>
      <c r="G58" s="644"/>
      <c r="H58" s="646"/>
      <c r="I58" s="106"/>
    </row>
    <row r="59" spans="1:9" ht="30" customHeight="1">
      <c r="A59" s="702" t="s">
        <v>382</v>
      </c>
      <c r="B59" s="703"/>
      <c r="C59" s="644" t="s">
        <v>760</v>
      </c>
      <c r="D59" s="644"/>
      <c r="E59" s="644"/>
      <c r="F59" s="644"/>
      <c r="G59" s="644"/>
      <c r="H59" s="646"/>
      <c r="I59" s="106"/>
    </row>
    <row r="60" spans="1:9" ht="30" customHeight="1">
      <c r="A60" s="633"/>
      <c r="B60" s="704"/>
      <c r="C60" s="644" t="s">
        <v>761</v>
      </c>
      <c r="D60" s="644"/>
      <c r="E60" s="644"/>
      <c r="F60" s="644"/>
      <c r="G60" s="644"/>
      <c r="H60" s="646"/>
      <c r="I60" s="106"/>
    </row>
    <row r="61" spans="1:9" ht="10.35" customHeight="1"/>
    <row r="62" spans="1:9" ht="15" customHeight="1">
      <c r="A62" s="243" t="s">
        <v>384</v>
      </c>
      <c r="B62" s="243"/>
      <c r="C62" s="243"/>
      <c r="D62" s="243"/>
      <c r="E62" s="243"/>
      <c r="F62" s="243"/>
    </row>
    <row r="63" spans="1:9" ht="16.2">
      <c r="A63" s="662" t="s">
        <v>385</v>
      </c>
      <c r="B63" s="662"/>
      <c r="C63" s="662"/>
      <c r="D63" s="662"/>
      <c r="E63" s="662"/>
      <c r="F63" s="662"/>
      <c r="G63" s="225">
        <v>1</v>
      </c>
      <c r="H63" s="226" t="s">
        <v>430</v>
      </c>
    </row>
    <row r="64" spans="1:9" ht="16.2">
      <c r="A64" s="662" t="s">
        <v>386</v>
      </c>
      <c r="B64" s="662"/>
      <c r="C64" s="662"/>
      <c r="D64" s="662"/>
      <c r="E64" s="662"/>
      <c r="F64" s="662"/>
      <c r="G64" s="225">
        <v>4</v>
      </c>
      <c r="H64" s="226" t="s">
        <v>430</v>
      </c>
    </row>
    <row r="65" spans="1:9">
      <c r="A65" s="258"/>
      <c r="B65" s="258"/>
      <c r="C65" s="258"/>
      <c r="D65" s="258"/>
      <c r="E65" s="258"/>
      <c r="F65" s="258"/>
      <c r="G65" s="228"/>
      <c r="H65" s="226"/>
    </row>
    <row r="66" spans="1:9">
      <c r="A66" s="664" t="s">
        <v>387</v>
      </c>
      <c r="B66" s="664"/>
      <c r="C66" s="664"/>
      <c r="D66" s="664"/>
      <c r="E66" s="664"/>
      <c r="F66" s="664"/>
      <c r="G66" s="229"/>
      <c r="H66" s="228"/>
    </row>
    <row r="67" spans="1:9" ht="17.850000000000001" customHeight="1">
      <c r="A67" s="645" t="s">
        <v>388</v>
      </c>
      <c r="B67" s="645"/>
      <c r="C67" s="645"/>
      <c r="D67" s="645"/>
      <c r="E67" s="226">
        <f>SUM(E68:E73)</f>
        <v>68</v>
      </c>
      <c r="F67" s="226" t="s">
        <v>353</v>
      </c>
      <c r="G67" s="230">
        <f>E67/25</f>
        <v>2.72</v>
      </c>
      <c r="H67" s="226" t="s">
        <v>430</v>
      </c>
    </row>
    <row r="68" spans="1:9" ht="17.850000000000001" customHeight="1">
      <c r="A68" s="107" t="s">
        <v>145</v>
      </c>
      <c r="B68" s="662" t="s">
        <v>148</v>
      </c>
      <c r="C68" s="662"/>
      <c r="D68" s="662"/>
      <c r="E68" s="226">
        <v>30</v>
      </c>
      <c r="F68" s="226" t="s">
        <v>353</v>
      </c>
      <c r="G68" s="192"/>
      <c r="H68" s="193"/>
    </row>
    <row r="69" spans="1:9" ht="17.850000000000001" customHeight="1">
      <c r="B69" s="662" t="s">
        <v>389</v>
      </c>
      <c r="C69" s="662"/>
      <c r="D69" s="662"/>
      <c r="E69" s="226">
        <v>30</v>
      </c>
      <c r="F69" s="226" t="s">
        <v>353</v>
      </c>
      <c r="G69" s="192"/>
      <c r="H69" s="193"/>
    </row>
    <row r="70" spans="1:9" ht="17.850000000000001" customHeight="1">
      <c r="B70" s="662" t="s">
        <v>390</v>
      </c>
      <c r="C70" s="662"/>
      <c r="D70" s="662"/>
      <c r="E70" s="226">
        <v>4</v>
      </c>
      <c r="F70" s="226" t="s">
        <v>353</v>
      </c>
      <c r="G70" s="192"/>
      <c r="H70" s="193"/>
    </row>
    <row r="71" spans="1:9" ht="17.850000000000001" customHeight="1">
      <c r="B71" s="662" t="s">
        <v>391</v>
      </c>
      <c r="C71" s="662"/>
      <c r="D71" s="662"/>
      <c r="E71" s="226">
        <v>0</v>
      </c>
      <c r="F71" s="226" t="s">
        <v>353</v>
      </c>
      <c r="G71" s="192"/>
      <c r="H71" s="193"/>
    </row>
    <row r="72" spans="1:9" ht="17.850000000000001" customHeight="1">
      <c r="B72" s="662" t="s">
        <v>392</v>
      </c>
      <c r="C72" s="662"/>
      <c r="D72" s="662"/>
      <c r="E72" s="226">
        <v>0</v>
      </c>
      <c r="F72" s="226" t="s">
        <v>353</v>
      </c>
      <c r="G72" s="192"/>
      <c r="H72" s="193"/>
    </row>
    <row r="73" spans="1:9" ht="17.850000000000001" customHeight="1">
      <c r="B73" s="662" t="s">
        <v>393</v>
      </c>
      <c r="C73" s="662"/>
      <c r="D73" s="662"/>
      <c r="E73" s="226">
        <v>4</v>
      </c>
      <c r="F73" s="226" t="s">
        <v>353</v>
      </c>
      <c r="G73" s="192"/>
      <c r="H73" s="193"/>
    </row>
    <row r="74" spans="1:9" ht="31.35" customHeight="1">
      <c r="A74" s="645" t="s">
        <v>394</v>
      </c>
      <c r="B74" s="645"/>
      <c r="C74" s="645"/>
      <c r="D74" s="645"/>
      <c r="E74" s="226">
        <v>0</v>
      </c>
      <c r="F74" s="226" t="s">
        <v>353</v>
      </c>
      <c r="G74" s="230">
        <v>0</v>
      </c>
      <c r="H74" s="226" t="s">
        <v>430</v>
      </c>
    </row>
    <row r="75" spans="1:9" ht="17.850000000000001" customHeight="1">
      <c r="A75" s="662" t="s">
        <v>395</v>
      </c>
      <c r="B75" s="662"/>
      <c r="C75" s="662"/>
      <c r="D75" s="662"/>
      <c r="E75" s="226">
        <f>G75*25</f>
        <v>56.999999999999993</v>
      </c>
      <c r="F75" s="226" t="s">
        <v>353</v>
      </c>
      <c r="G75" s="230">
        <f>D6-G74-G67</f>
        <v>2.2799999999999998</v>
      </c>
      <c r="H75" s="226" t="s">
        <v>430</v>
      </c>
    </row>
    <row r="76" spans="1:9" ht="10.35" customHeight="1"/>
    <row r="79" spans="1:9">
      <c r="A79" s="107" t="s">
        <v>396</v>
      </c>
    </row>
    <row r="80" spans="1:9" ht="16.2">
      <c r="A80" s="631" t="s">
        <v>431</v>
      </c>
      <c r="B80" s="631"/>
      <c r="C80" s="631"/>
      <c r="D80" s="631"/>
      <c r="E80" s="631"/>
      <c r="F80" s="631"/>
      <c r="G80" s="631"/>
      <c r="H80" s="631"/>
      <c r="I80" s="631"/>
    </row>
    <row r="81" spans="1:9">
      <c r="A81" s="107" t="s">
        <v>397</v>
      </c>
    </row>
    <row r="83" spans="1:9">
      <c r="A83" s="663" t="s">
        <v>398</v>
      </c>
      <c r="B83" s="663"/>
      <c r="C83" s="663"/>
      <c r="D83" s="663"/>
      <c r="E83" s="663"/>
      <c r="F83" s="663"/>
      <c r="G83" s="663"/>
      <c r="H83" s="663"/>
      <c r="I83" s="663"/>
    </row>
    <row r="84" spans="1:9">
      <c r="A84" s="663"/>
      <c r="B84" s="663"/>
      <c r="C84" s="663"/>
      <c r="D84" s="663"/>
      <c r="E84" s="663"/>
      <c r="F84" s="663"/>
      <c r="G84" s="663"/>
      <c r="H84" s="663"/>
      <c r="I84" s="663"/>
    </row>
    <row r="85" spans="1:9">
      <c r="A85" s="663"/>
      <c r="B85" s="663"/>
      <c r="C85" s="663"/>
      <c r="D85" s="663"/>
      <c r="E85" s="663"/>
      <c r="F85" s="663"/>
      <c r="G85" s="663"/>
      <c r="H85" s="663"/>
      <c r="I85" s="663"/>
    </row>
  </sheetData>
  <mergeCells count="82">
    <mergeCell ref="A80:I80"/>
    <mergeCell ref="A83:I85"/>
    <mergeCell ref="B70:D70"/>
    <mergeCell ref="B71:D71"/>
    <mergeCell ref="B72:D72"/>
    <mergeCell ref="B73:D73"/>
    <mergeCell ref="A74:D74"/>
    <mergeCell ref="A75:D75"/>
    <mergeCell ref="B69:D69"/>
    <mergeCell ref="A56:B58"/>
    <mergeCell ref="C56:H56"/>
    <mergeCell ref="C57:H57"/>
    <mergeCell ref="C58:H58"/>
    <mergeCell ref="A59:B60"/>
    <mergeCell ref="C59:H59"/>
    <mergeCell ref="C60:H60"/>
    <mergeCell ref="A63:F63"/>
    <mergeCell ref="A64:F64"/>
    <mergeCell ref="A66:F66"/>
    <mergeCell ref="A67:D67"/>
    <mergeCell ref="B68:D68"/>
    <mergeCell ref="B50:H50"/>
    <mergeCell ref="B51:H51"/>
    <mergeCell ref="A52:C52"/>
    <mergeCell ref="D52:H52"/>
    <mergeCell ref="A53:C53"/>
    <mergeCell ref="D53:H53"/>
    <mergeCell ref="A46:A51"/>
    <mergeCell ref="B46:H46"/>
    <mergeCell ref="B47:H47"/>
    <mergeCell ref="B48:H48"/>
    <mergeCell ref="B49:H49"/>
    <mergeCell ref="A43:C43"/>
    <mergeCell ref="D43:H43"/>
    <mergeCell ref="A44:C44"/>
    <mergeCell ref="D44:H44"/>
    <mergeCell ref="A45:F45"/>
    <mergeCell ref="B32:F32"/>
    <mergeCell ref="A35:F35"/>
    <mergeCell ref="A36:A42"/>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40"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183</v>
      </c>
      <c r="B5" s="633"/>
      <c r="C5" s="633"/>
      <c r="D5" s="633"/>
      <c r="E5" s="633"/>
      <c r="F5" s="633"/>
      <c r="G5" s="633"/>
      <c r="H5" s="633"/>
    </row>
    <row r="6" spans="1:9" ht="17.850000000000001" customHeight="1">
      <c r="A6" s="634" t="s">
        <v>143</v>
      </c>
      <c r="B6" s="635"/>
      <c r="C6" s="635"/>
      <c r="D6" s="635">
        <v>4</v>
      </c>
      <c r="E6" s="635"/>
      <c r="F6" s="635"/>
      <c r="G6" s="635"/>
      <c r="H6" s="636"/>
    </row>
    <row r="7" spans="1:9">
      <c r="A7" s="634" t="s">
        <v>142</v>
      </c>
      <c r="B7" s="635"/>
      <c r="C7" s="635"/>
      <c r="D7" s="637" t="s">
        <v>763</v>
      </c>
      <c r="E7" s="637"/>
      <c r="F7" s="637"/>
      <c r="G7" s="637"/>
      <c r="H7" s="638"/>
    </row>
    <row r="8" spans="1:9" ht="17.850000000000001" customHeight="1">
      <c r="A8" s="634" t="s">
        <v>146</v>
      </c>
      <c r="B8" s="635"/>
      <c r="C8" s="635"/>
      <c r="D8" s="639" t="s">
        <v>324</v>
      </c>
      <c r="E8" s="639"/>
      <c r="F8" s="639"/>
      <c r="G8" s="639"/>
      <c r="H8" s="640"/>
    </row>
    <row r="9" spans="1:9" ht="17.850000000000001" customHeight="1">
      <c r="A9" s="634" t="s">
        <v>325</v>
      </c>
      <c r="B9" s="635"/>
      <c r="C9" s="635"/>
      <c r="D9" s="639" t="s">
        <v>764</v>
      </c>
      <c r="E9" s="639"/>
      <c r="F9" s="639"/>
      <c r="G9" s="639"/>
      <c r="H9" s="640"/>
    </row>
    <row r="10" spans="1:9" ht="10.35" customHeight="1"/>
    <row r="11" spans="1:9" ht="15" customHeight="1">
      <c r="A11" s="641" t="s">
        <v>3</v>
      </c>
      <c r="B11" s="641"/>
      <c r="C11" s="641"/>
      <c r="D11" s="641"/>
      <c r="E11" s="641"/>
      <c r="F11" s="641"/>
      <c r="G11" s="641"/>
      <c r="H11" s="641"/>
    </row>
    <row r="12" spans="1:9" ht="17.850000000000001" customHeight="1">
      <c r="A12" s="631" t="s">
        <v>2632</v>
      </c>
      <c r="B12" s="631"/>
      <c r="C12" s="631"/>
      <c r="D12" s="631"/>
      <c r="E12" s="631"/>
      <c r="F12" s="631"/>
      <c r="G12" s="631"/>
      <c r="H12" s="631"/>
    </row>
    <row r="13" spans="1:9" ht="17.850000000000001" customHeight="1">
      <c r="A13" s="634" t="s">
        <v>8</v>
      </c>
      <c r="B13" s="635"/>
      <c r="C13" s="635"/>
      <c r="D13" s="635"/>
      <c r="E13" s="635" t="s">
        <v>9</v>
      </c>
      <c r="F13" s="635"/>
      <c r="G13" s="635"/>
      <c r="H13" s="636"/>
    </row>
    <row r="14" spans="1:9" ht="17.850000000000001" customHeight="1">
      <c r="A14" s="634" t="s">
        <v>327</v>
      </c>
      <c r="B14" s="635"/>
      <c r="C14" s="635"/>
      <c r="D14" s="635"/>
      <c r="E14" s="635" t="s">
        <v>328</v>
      </c>
      <c r="F14" s="635"/>
      <c r="G14" s="635"/>
      <c r="H14" s="636"/>
    </row>
    <row r="15" spans="1:9" ht="17.850000000000001" customHeight="1">
      <c r="A15" s="634" t="s">
        <v>329</v>
      </c>
      <c r="B15" s="635"/>
      <c r="C15" s="635"/>
      <c r="D15" s="635"/>
      <c r="E15" s="642" t="s">
        <v>595</v>
      </c>
      <c r="F15" s="642"/>
      <c r="G15" s="642"/>
      <c r="H15" s="643"/>
    </row>
    <row r="16" spans="1:9" ht="17.850000000000001" customHeight="1">
      <c r="A16" s="634" t="s">
        <v>13</v>
      </c>
      <c r="B16" s="635"/>
      <c r="C16" s="635"/>
      <c r="D16" s="635"/>
      <c r="E16" s="635" t="s">
        <v>14</v>
      </c>
      <c r="F16" s="635"/>
      <c r="G16" s="635"/>
      <c r="H16" s="636"/>
    </row>
    <row r="17" spans="1:9" ht="10.35" customHeight="1"/>
    <row r="18" spans="1:9" ht="15" customHeight="1">
      <c r="A18" s="641" t="s">
        <v>331</v>
      </c>
      <c r="B18" s="641"/>
      <c r="C18" s="641"/>
      <c r="D18" s="641"/>
      <c r="E18" s="641"/>
      <c r="F18" s="641"/>
      <c r="G18" s="641"/>
      <c r="H18" s="641"/>
    </row>
    <row r="19" spans="1:9" ht="36" customHeight="1">
      <c r="A19" s="645" t="s">
        <v>332</v>
      </c>
      <c r="B19" s="645"/>
      <c r="C19" s="644" t="s">
        <v>765</v>
      </c>
      <c r="D19" s="644"/>
      <c r="E19" s="644"/>
      <c r="F19" s="644"/>
      <c r="G19" s="644"/>
      <c r="H19" s="646"/>
    </row>
    <row r="20" spans="1:9" ht="10.35" customHeight="1"/>
    <row r="21" spans="1:9" ht="15" customHeight="1">
      <c r="A21" s="647" t="s">
        <v>334</v>
      </c>
      <c r="B21" s="647"/>
      <c r="C21" s="647"/>
      <c r="D21" s="647"/>
    </row>
    <row r="22" spans="1:9">
      <c r="A22" s="648" t="s">
        <v>31</v>
      </c>
      <c r="B22" s="649" t="s">
        <v>32</v>
      </c>
      <c r="C22" s="649"/>
      <c r="D22" s="649"/>
      <c r="E22" s="649"/>
      <c r="F22" s="649"/>
      <c r="G22" s="649" t="s">
        <v>335</v>
      </c>
      <c r="H22" s="650"/>
    </row>
    <row r="23" spans="1:9" ht="27" customHeight="1">
      <c r="A23" s="648"/>
      <c r="B23" s="649"/>
      <c r="C23" s="649"/>
      <c r="D23" s="649"/>
      <c r="E23" s="649"/>
      <c r="F23" s="649"/>
      <c r="G23" s="256" t="s">
        <v>336</v>
      </c>
      <c r="H23" s="257" t="s">
        <v>35</v>
      </c>
    </row>
    <row r="24" spans="1:9" ht="17.850000000000001" customHeight="1">
      <c r="A24" s="648" t="s">
        <v>36</v>
      </c>
      <c r="B24" s="649"/>
      <c r="C24" s="649"/>
      <c r="D24" s="649"/>
      <c r="E24" s="649"/>
      <c r="F24" s="649"/>
      <c r="G24" s="649"/>
      <c r="H24" s="650"/>
    </row>
    <row r="25" spans="1:9" ht="51.6" customHeight="1">
      <c r="A25" s="256" t="s">
        <v>766</v>
      </c>
      <c r="B25" s="644" t="s">
        <v>767</v>
      </c>
      <c r="C25" s="644"/>
      <c r="D25" s="644"/>
      <c r="E25" s="644"/>
      <c r="F25" s="644"/>
      <c r="G25" s="256" t="s">
        <v>795</v>
      </c>
      <c r="H25" s="224" t="s">
        <v>269</v>
      </c>
      <c r="I25" s="106"/>
    </row>
    <row r="26" spans="1:9" ht="45.6" customHeight="1">
      <c r="A26" s="256" t="s">
        <v>768</v>
      </c>
      <c r="B26" s="644" t="s">
        <v>769</v>
      </c>
      <c r="C26" s="644"/>
      <c r="D26" s="644"/>
      <c r="E26" s="644"/>
      <c r="F26" s="644"/>
      <c r="G26" s="256" t="s">
        <v>796</v>
      </c>
      <c r="H26" s="224" t="s">
        <v>52</v>
      </c>
      <c r="I26" s="106"/>
    </row>
    <row r="27" spans="1:9" ht="17.850000000000001" customHeight="1">
      <c r="A27" s="648" t="s">
        <v>341</v>
      </c>
      <c r="B27" s="649"/>
      <c r="C27" s="649"/>
      <c r="D27" s="649"/>
      <c r="E27" s="649"/>
      <c r="F27" s="649"/>
      <c r="G27" s="649"/>
      <c r="H27" s="650"/>
      <c r="I27" s="106"/>
    </row>
    <row r="28" spans="1:9" ht="66" customHeight="1">
      <c r="A28" s="256" t="s">
        <v>770</v>
      </c>
      <c r="B28" s="646" t="s">
        <v>798</v>
      </c>
      <c r="C28" s="645"/>
      <c r="D28" s="645"/>
      <c r="E28" s="645"/>
      <c r="F28" s="705"/>
      <c r="G28" s="256" t="s">
        <v>463</v>
      </c>
      <c r="H28" s="224" t="s">
        <v>52</v>
      </c>
      <c r="I28" s="106"/>
    </row>
    <row r="29" spans="1:9" ht="35.25" customHeight="1">
      <c r="A29" s="256" t="s">
        <v>771</v>
      </c>
      <c r="B29" s="644" t="s">
        <v>797</v>
      </c>
      <c r="C29" s="644"/>
      <c r="D29" s="644"/>
      <c r="E29" s="644"/>
      <c r="F29" s="644"/>
      <c r="G29" s="256" t="s">
        <v>463</v>
      </c>
      <c r="H29" s="224" t="s">
        <v>52</v>
      </c>
      <c r="I29" s="106"/>
    </row>
    <row r="30" spans="1:9" ht="70.5" customHeight="1">
      <c r="A30" s="256" t="s">
        <v>799</v>
      </c>
      <c r="B30" s="644" t="s">
        <v>772</v>
      </c>
      <c r="C30" s="644"/>
      <c r="D30" s="644"/>
      <c r="E30" s="644"/>
      <c r="F30" s="644"/>
      <c r="G30" s="256" t="s">
        <v>800</v>
      </c>
      <c r="H30" s="224" t="s">
        <v>269</v>
      </c>
      <c r="I30" s="106"/>
    </row>
    <row r="31" spans="1:9" ht="22.5" customHeight="1">
      <c r="A31" s="648" t="s">
        <v>348</v>
      </c>
      <c r="B31" s="649"/>
      <c r="C31" s="649"/>
      <c r="D31" s="649"/>
      <c r="E31" s="649"/>
      <c r="F31" s="649"/>
      <c r="G31" s="649"/>
      <c r="H31" s="650"/>
      <c r="I31" s="106"/>
    </row>
    <row r="32" spans="1:9" ht="80.099999999999994" customHeight="1">
      <c r="A32" s="256" t="s">
        <v>802</v>
      </c>
      <c r="B32" s="644" t="s">
        <v>773</v>
      </c>
      <c r="C32" s="644"/>
      <c r="D32" s="644"/>
      <c r="E32" s="644"/>
      <c r="F32" s="644"/>
      <c r="G32" s="256" t="s">
        <v>725</v>
      </c>
      <c r="H32" s="224" t="s">
        <v>52</v>
      </c>
      <c r="I32" s="106"/>
    </row>
    <row r="33" spans="1:9" ht="73.05" customHeight="1">
      <c r="A33" s="256" t="s">
        <v>803</v>
      </c>
      <c r="B33" s="644" t="s">
        <v>774</v>
      </c>
      <c r="C33" s="644"/>
      <c r="D33" s="644"/>
      <c r="E33" s="644"/>
      <c r="F33" s="644"/>
      <c r="G33" s="256" t="s">
        <v>801</v>
      </c>
      <c r="H33" s="224" t="s">
        <v>52</v>
      </c>
      <c r="I33" s="106"/>
    </row>
    <row r="34" spans="1:9" ht="10.35" customHeight="1">
      <c r="I34" s="106"/>
    </row>
    <row r="35" spans="1:9" ht="15" customHeight="1">
      <c r="A35" s="243" t="s">
        <v>351</v>
      </c>
      <c r="I35" s="106"/>
    </row>
    <row r="36" spans="1:9" s="243" customFormat="1" ht="17.850000000000001" customHeight="1">
      <c r="A36" s="651" t="s">
        <v>352</v>
      </c>
      <c r="B36" s="651"/>
      <c r="C36" s="651"/>
      <c r="D36" s="651"/>
      <c r="E36" s="651"/>
      <c r="F36" s="651"/>
      <c r="G36" s="108">
        <v>20</v>
      </c>
      <c r="H36" s="259" t="s">
        <v>353</v>
      </c>
      <c r="I36" s="135"/>
    </row>
    <row r="37" spans="1:9" ht="50.25" customHeight="1">
      <c r="A37" s="653" t="s">
        <v>354</v>
      </c>
      <c r="B37" s="644" t="s">
        <v>775</v>
      </c>
      <c r="C37" s="644"/>
      <c r="D37" s="644"/>
      <c r="E37" s="644"/>
      <c r="F37" s="644"/>
      <c r="G37" s="644"/>
      <c r="H37" s="646"/>
      <c r="I37" s="106"/>
    </row>
    <row r="38" spans="1:9" ht="34.5" customHeight="1">
      <c r="A38" s="654"/>
      <c r="B38" s="644" t="s">
        <v>776</v>
      </c>
      <c r="C38" s="644"/>
      <c r="D38" s="644"/>
      <c r="E38" s="644"/>
      <c r="F38" s="644"/>
      <c r="G38" s="644"/>
      <c r="H38" s="646"/>
      <c r="I38" s="106"/>
    </row>
    <row r="39" spans="1:9" ht="62.55" customHeight="1">
      <c r="A39" s="654"/>
      <c r="B39" s="644" t="s">
        <v>777</v>
      </c>
      <c r="C39" s="644"/>
      <c r="D39" s="644"/>
      <c r="E39" s="644"/>
      <c r="F39" s="644"/>
      <c r="G39" s="644"/>
      <c r="H39" s="646"/>
      <c r="I39" s="106"/>
    </row>
    <row r="40" spans="1:9" ht="38.1" customHeight="1">
      <c r="A40" s="654"/>
      <c r="B40" s="644" t="s">
        <v>778</v>
      </c>
      <c r="C40" s="644"/>
      <c r="D40" s="644"/>
      <c r="E40" s="644"/>
      <c r="F40" s="644"/>
      <c r="G40" s="644"/>
      <c r="H40" s="646"/>
      <c r="I40" s="106"/>
    </row>
    <row r="41" spans="1:9" ht="51.6" customHeight="1">
      <c r="A41" s="654"/>
      <c r="B41" s="644" t="s">
        <v>779</v>
      </c>
      <c r="C41" s="644"/>
      <c r="D41" s="644"/>
      <c r="E41" s="644"/>
      <c r="F41" s="644"/>
      <c r="G41" s="644"/>
      <c r="H41" s="646"/>
      <c r="I41" s="106"/>
    </row>
    <row r="42" spans="1:9" ht="40.049999999999997" customHeight="1">
      <c r="A42" s="654"/>
      <c r="B42" s="646" t="s">
        <v>780</v>
      </c>
      <c r="C42" s="645"/>
      <c r="D42" s="645"/>
      <c r="E42" s="645"/>
      <c r="F42" s="645"/>
      <c r="G42" s="645"/>
      <c r="H42" s="645"/>
      <c r="I42" s="110"/>
    </row>
    <row r="43" spans="1:9" ht="55.5" customHeight="1">
      <c r="A43" s="655"/>
      <c r="B43" s="644" t="s">
        <v>781</v>
      </c>
      <c r="C43" s="644"/>
      <c r="D43" s="644"/>
      <c r="E43" s="644"/>
      <c r="F43" s="644"/>
      <c r="G43" s="644"/>
      <c r="H43" s="646"/>
      <c r="I43" s="106"/>
    </row>
    <row r="44" spans="1:9" ht="26.1" customHeight="1">
      <c r="A44" s="652" t="s">
        <v>361</v>
      </c>
      <c r="B44" s="639"/>
      <c r="C44" s="639"/>
      <c r="D44" s="639" t="s">
        <v>782</v>
      </c>
      <c r="E44" s="639"/>
      <c r="F44" s="639"/>
      <c r="G44" s="639"/>
      <c r="H44" s="640"/>
      <c r="I44" s="106"/>
    </row>
    <row r="45" spans="1:9" ht="42.75" customHeight="1">
      <c r="A45" s="656" t="s">
        <v>363</v>
      </c>
      <c r="B45" s="637"/>
      <c r="C45" s="637"/>
      <c r="D45" s="637" t="s">
        <v>783</v>
      </c>
      <c r="E45" s="637"/>
      <c r="F45" s="637"/>
      <c r="G45" s="637"/>
      <c r="H45" s="637"/>
      <c r="I45" s="694"/>
    </row>
    <row r="46" spans="1:9" s="243" customFormat="1" ht="17.850000000000001" customHeight="1">
      <c r="A46" s="651" t="s">
        <v>364</v>
      </c>
      <c r="B46" s="651"/>
      <c r="C46" s="651"/>
      <c r="D46" s="651"/>
      <c r="E46" s="651"/>
      <c r="F46" s="651"/>
      <c r="G46" s="108">
        <v>25</v>
      </c>
      <c r="H46" s="259" t="s">
        <v>353</v>
      </c>
      <c r="I46" s="135"/>
    </row>
    <row r="47" spans="1:9" ht="51.75" customHeight="1">
      <c r="A47" s="653" t="s">
        <v>354</v>
      </c>
      <c r="B47" s="657" t="s">
        <v>784</v>
      </c>
      <c r="C47" s="657"/>
      <c r="D47" s="657"/>
      <c r="E47" s="657"/>
      <c r="F47" s="657"/>
      <c r="G47" s="657"/>
      <c r="H47" s="658"/>
      <c r="I47" s="106"/>
    </row>
    <row r="48" spans="1:9" ht="69.75" customHeight="1">
      <c r="A48" s="654"/>
      <c r="B48" s="638" t="s">
        <v>785</v>
      </c>
      <c r="C48" s="659"/>
      <c r="D48" s="659"/>
      <c r="E48" s="659"/>
      <c r="F48" s="659"/>
      <c r="G48" s="659"/>
      <c r="H48" s="659"/>
      <c r="I48" s="106"/>
    </row>
    <row r="49" spans="1:9" ht="56.1" customHeight="1">
      <c r="A49" s="654"/>
      <c r="B49" s="638" t="s">
        <v>786</v>
      </c>
      <c r="C49" s="659"/>
      <c r="D49" s="659"/>
      <c r="E49" s="659"/>
      <c r="F49" s="659"/>
      <c r="G49" s="659"/>
      <c r="H49" s="659"/>
      <c r="I49" s="106"/>
    </row>
    <row r="50" spans="1:9" ht="82.5" customHeight="1">
      <c r="A50" s="654"/>
      <c r="B50" s="637" t="s">
        <v>787</v>
      </c>
      <c r="C50" s="637"/>
      <c r="D50" s="637"/>
      <c r="E50" s="637"/>
      <c r="F50" s="637"/>
      <c r="G50" s="637"/>
      <c r="H50" s="638"/>
      <c r="I50" s="106"/>
    </row>
    <row r="51" spans="1:9" ht="71.25" customHeight="1">
      <c r="A51" s="655"/>
      <c r="B51" s="660" t="s">
        <v>788</v>
      </c>
      <c r="C51" s="660"/>
      <c r="D51" s="660"/>
      <c r="E51" s="660"/>
      <c r="F51" s="660"/>
      <c r="G51" s="660"/>
      <c r="H51" s="661"/>
      <c r="I51" s="106"/>
    </row>
    <row r="52" spans="1:9" ht="21" customHeight="1">
      <c r="A52" s="652" t="s">
        <v>361</v>
      </c>
      <c r="B52" s="639"/>
      <c r="C52" s="639"/>
      <c r="D52" s="639" t="s">
        <v>804</v>
      </c>
      <c r="E52" s="639"/>
      <c r="F52" s="639"/>
      <c r="G52" s="639"/>
      <c r="H52" s="640"/>
      <c r="I52" s="106"/>
    </row>
    <row r="53" spans="1:9" ht="39.75" customHeight="1">
      <c r="A53" s="656" t="s">
        <v>363</v>
      </c>
      <c r="B53" s="637"/>
      <c r="C53" s="637"/>
      <c r="D53" s="637" t="s">
        <v>789</v>
      </c>
      <c r="E53" s="637"/>
      <c r="F53" s="637"/>
      <c r="G53" s="637"/>
      <c r="H53" s="637"/>
      <c r="I53" s="694"/>
    </row>
    <row r="54" spans="1:9" ht="10.35" customHeight="1">
      <c r="I54" s="106"/>
    </row>
    <row r="55" spans="1:9" ht="15" customHeight="1">
      <c r="A55" s="243" t="s">
        <v>378</v>
      </c>
      <c r="I55" s="106"/>
    </row>
    <row r="56" spans="1:9" ht="28.05" customHeight="1">
      <c r="A56" s="662" t="s">
        <v>379</v>
      </c>
      <c r="B56" s="634"/>
      <c r="C56" s="646" t="s">
        <v>790</v>
      </c>
      <c r="D56" s="645"/>
      <c r="E56" s="645"/>
      <c r="F56" s="645"/>
      <c r="G56" s="645"/>
      <c r="H56" s="645"/>
      <c r="I56" s="106"/>
    </row>
    <row r="57" spans="1:9" ht="28.05" customHeight="1">
      <c r="A57" s="662"/>
      <c r="B57" s="634"/>
      <c r="C57" s="644" t="s">
        <v>791</v>
      </c>
      <c r="D57" s="644"/>
      <c r="E57" s="644"/>
      <c r="F57" s="644"/>
      <c r="G57" s="644"/>
      <c r="H57" s="646"/>
      <c r="I57" s="106"/>
    </row>
    <row r="58" spans="1:9" ht="28.05" customHeight="1">
      <c r="A58" s="662"/>
      <c r="B58" s="634"/>
      <c r="C58" s="644" t="s">
        <v>792</v>
      </c>
      <c r="D58" s="644"/>
      <c r="E58" s="644"/>
      <c r="F58" s="644"/>
      <c r="G58" s="644"/>
      <c r="H58" s="646"/>
      <c r="I58" s="106"/>
    </row>
    <row r="59" spans="1:9" ht="28.05" customHeight="1">
      <c r="A59" s="702" t="s">
        <v>382</v>
      </c>
      <c r="B59" s="703"/>
      <c r="C59" s="644" t="s">
        <v>793</v>
      </c>
      <c r="D59" s="644"/>
      <c r="E59" s="644"/>
      <c r="F59" s="644"/>
      <c r="G59" s="644"/>
      <c r="H59" s="646"/>
      <c r="I59" s="106"/>
    </row>
    <row r="60" spans="1:9" ht="28.05" customHeight="1">
      <c r="A60" s="633"/>
      <c r="B60" s="704"/>
      <c r="C60" s="644" t="s">
        <v>794</v>
      </c>
      <c r="D60" s="644"/>
      <c r="E60" s="644"/>
      <c r="F60" s="644"/>
      <c r="G60" s="644"/>
      <c r="H60" s="646"/>
      <c r="I60" s="106"/>
    </row>
    <row r="61" spans="1:9" ht="10.35" customHeight="1"/>
    <row r="62" spans="1:9" ht="15" customHeight="1">
      <c r="A62" s="243" t="s">
        <v>384</v>
      </c>
      <c r="B62" s="243"/>
      <c r="C62" s="243"/>
      <c r="D62" s="243"/>
      <c r="E62" s="243"/>
      <c r="F62" s="243"/>
    </row>
    <row r="63" spans="1:9" ht="16.2">
      <c r="A63" s="662" t="s">
        <v>385</v>
      </c>
      <c r="B63" s="662"/>
      <c r="C63" s="662"/>
      <c r="D63" s="662"/>
      <c r="E63" s="662"/>
      <c r="F63" s="662"/>
      <c r="G63" s="225">
        <v>0.5</v>
      </c>
      <c r="H63" s="226" t="s">
        <v>430</v>
      </c>
    </row>
    <row r="64" spans="1:9" ht="16.2">
      <c r="A64" s="662" t="s">
        <v>386</v>
      </c>
      <c r="B64" s="662"/>
      <c r="C64" s="662"/>
      <c r="D64" s="662"/>
      <c r="E64" s="662"/>
      <c r="F64" s="662"/>
      <c r="G64" s="225">
        <v>3.5</v>
      </c>
      <c r="H64" s="226" t="s">
        <v>430</v>
      </c>
    </row>
    <row r="65" spans="1:9">
      <c r="A65" s="258"/>
      <c r="B65" s="258"/>
      <c r="C65" s="258"/>
      <c r="D65" s="258"/>
      <c r="E65" s="258"/>
      <c r="F65" s="258"/>
      <c r="G65" s="228"/>
      <c r="H65" s="226"/>
    </row>
    <row r="66" spans="1:9">
      <c r="A66" s="664" t="s">
        <v>387</v>
      </c>
      <c r="B66" s="664"/>
      <c r="C66" s="664"/>
      <c r="D66" s="664"/>
      <c r="E66" s="664"/>
      <c r="F66" s="664"/>
      <c r="G66" s="229"/>
      <c r="H66" s="228"/>
    </row>
    <row r="67" spans="1:9" ht="17.850000000000001" customHeight="1">
      <c r="A67" s="645" t="s">
        <v>388</v>
      </c>
      <c r="B67" s="645"/>
      <c r="C67" s="645"/>
      <c r="D67" s="645"/>
      <c r="E67" s="226">
        <f>SUM(E68:E73)</f>
        <v>50</v>
      </c>
      <c r="F67" s="226" t="s">
        <v>353</v>
      </c>
      <c r="G67" s="230">
        <f>E67/25</f>
        <v>2</v>
      </c>
      <c r="H67" s="226" t="s">
        <v>430</v>
      </c>
    </row>
    <row r="68" spans="1:9" ht="17.850000000000001" customHeight="1">
      <c r="A68" s="107" t="s">
        <v>145</v>
      </c>
      <c r="B68" s="662" t="s">
        <v>148</v>
      </c>
      <c r="C68" s="662"/>
      <c r="D68" s="662"/>
      <c r="E68" s="226">
        <v>20</v>
      </c>
      <c r="F68" s="226" t="s">
        <v>353</v>
      </c>
      <c r="G68" s="192"/>
      <c r="H68" s="193"/>
    </row>
    <row r="69" spans="1:9" ht="17.850000000000001" customHeight="1">
      <c r="B69" s="662" t="s">
        <v>389</v>
      </c>
      <c r="C69" s="662"/>
      <c r="D69" s="662"/>
      <c r="E69" s="226">
        <v>25</v>
      </c>
      <c r="F69" s="226" t="s">
        <v>353</v>
      </c>
      <c r="G69" s="192"/>
      <c r="H69" s="193"/>
    </row>
    <row r="70" spans="1:9" ht="17.850000000000001" customHeight="1">
      <c r="B70" s="662" t="s">
        <v>390</v>
      </c>
      <c r="C70" s="662"/>
      <c r="D70" s="662"/>
      <c r="E70" s="226">
        <v>2</v>
      </c>
      <c r="F70" s="226" t="s">
        <v>353</v>
      </c>
      <c r="G70" s="192"/>
      <c r="H70" s="193"/>
    </row>
    <row r="71" spans="1:9" ht="17.850000000000001" customHeight="1">
      <c r="B71" s="662" t="s">
        <v>391</v>
      </c>
      <c r="C71" s="662"/>
      <c r="D71" s="662"/>
      <c r="E71" s="226">
        <v>0</v>
      </c>
      <c r="F71" s="226" t="s">
        <v>353</v>
      </c>
      <c r="G71" s="192"/>
      <c r="H71" s="193"/>
    </row>
    <row r="72" spans="1:9" ht="17.850000000000001" customHeight="1">
      <c r="B72" s="662" t="s">
        <v>392</v>
      </c>
      <c r="C72" s="662"/>
      <c r="D72" s="662"/>
      <c r="E72" s="226">
        <v>0</v>
      </c>
      <c r="F72" s="226" t="s">
        <v>353</v>
      </c>
      <c r="G72" s="192"/>
      <c r="H72" s="193"/>
    </row>
    <row r="73" spans="1:9" ht="17.850000000000001" customHeight="1">
      <c r="B73" s="662" t="s">
        <v>393</v>
      </c>
      <c r="C73" s="662"/>
      <c r="D73" s="662"/>
      <c r="E73" s="226">
        <v>3</v>
      </c>
      <c r="F73" s="226" t="s">
        <v>353</v>
      </c>
      <c r="G73" s="192"/>
      <c r="H73" s="193"/>
    </row>
    <row r="74" spans="1:9" ht="31.35" customHeight="1">
      <c r="A74" s="645" t="s">
        <v>394</v>
      </c>
      <c r="B74" s="645"/>
      <c r="C74" s="645"/>
      <c r="D74" s="645"/>
      <c r="E74" s="226">
        <v>0</v>
      </c>
      <c r="F74" s="226" t="s">
        <v>353</v>
      </c>
      <c r="G74" s="230">
        <v>0</v>
      </c>
      <c r="H74" s="226" t="s">
        <v>430</v>
      </c>
    </row>
    <row r="75" spans="1:9" ht="17.850000000000001" customHeight="1">
      <c r="A75" s="662" t="s">
        <v>395</v>
      </c>
      <c r="B75" s="662"/>
      <c r="C75" s="662"/>
      <c r="D75" s="662"/>
      <c r="E75" s="226">
        <f>G75*25</f>
        <v>50</v>
      </c>
      <c r="F75" s="226" t="s">
        <v>353</v>
      </c>
      <c r="G75" s="230">
        <f>D6-G74-G67</f>
        <v>2</v>
      </c>
      <c r="H75" s="226" t="s">
        <v>430</v>
      </c>
    </row>
    <row r="76" spans="1:9" ht="10.35" customHeight="1"/>
    <row r="79" spans="1:9">
      <c r="A79" s="107" t="s">
        <v>396</v>
      </c>
    </row>
    <row r="80" spans="1:9" ht="16.2">
      <c r="A80" s="631" t="s">
        <v>431</v>
      </c>
      <c r="B80" s="631"/>
      <c r="C80" s="631"/>
      <c r="D80" s="631"/>
      <c r="E80" s="631"/>
      <c r="F80" s="631"/>
      <c r="G80" s="631"/>
      <c r="H80" s="631"/>
      <c r="I80" s="631"/>
    </row>
    <row r="81" spans="1:9">
      <c r="A81" s="107" t="s">
        <v>397</v>
      </c>
    </row>
    <row r="83" spans="1:9">
      <c r="A83" s="663" t="s">
        <v>398</v>
      </c>
      <c r="B83" s="663"/>
      <c r="C83" s="663"/>
      <c r="D83" s="663"/>
      <c r="E83" s="663"/>
      <c r="F83" s="663"/>
      <c r="G83" s="663"/>
      <c r="H83" s="663"/>
      <c r="I83" s="663"/>
    </row>
    <row r="84" spans="1:9">
      <c r="A84" s="663"/>
      <c r="B84" s="663"/>
      <c r="C84" s="663"/>
      <c r="D84" s="663"/>
      <c r="E84" s="663"/>
      <c r="F84" s="663"/>
      <c r="G84" s="663"/>
      <c r="H84" s="663"/>
      <c r="I84" s="663"/>
    </row>
    <row r="85" spans="1:9">
      <c r="A85" s="663"/>
      <c r="B85" s="663"/>
      <c r="C85" s="663"/>
      <c r="D85" s="663"/>
      <c r="E85" s="663"/>
      <c r="F85" s="663"/>
      <c r="G85" s="663"/>
      <c r="H85" s="663"/>
      <c r="I85" s="663"/>
    </row>
  </sheetData>
  <mergeCells count="82">
    <mergeCell ref="B73:D73"/>
    <mergeCell ref="A74:D74"/>
    <mergeCell ref="A75:D75"/>
    <mergeCell ref="A80:I80"/>
    <mergeCell ref="A83:I85"/>
    <mergeCell ref="A52:C52"/>
    <mergeCell ref="D52:H52"/>
    <mergeCell ref="A53:C53"/>
    <mergeCell ref="D53:I53"/>
    <mergeCell ref="A56:B58"/>
    <mergeCell ref="C56:H56"/>
    <mergeCell ref="C57:H57"/>
    <mergeCell ref="C58:H58"/>
    <mergeCell ref="B71:D71"/>
    <mergeCell ref="B72:D72"/>
    <mergeCell ref="A59:B60"/>
    <mergeCell ref="C59:H59"/>
    <mergeCell ref="C60:H60"/>
    <mergeCell ref="A63:F63"/>
    <mergeCell ref="A64:F64"/>
    <mergeCell ref="A66:F66"/>
    <mergeCell ref="A67:D67"/>
    <mergeCell ref="B68:D68"/>
    <mergeCell ref="B69:D69"/>
    <mergeCell ref="B70:D70"/>
    <mergeCell ref="B48:H48"/>
    <mergeCell ref="B49:H49"/>
    <mergeCell ref="B50:H50"/>
    <mergeCell ref="B51:H51"/>
    <mergeCell ref="B42:H42"/>
    <mergeCell ref="B43:H43"/>
    <mergeCell ref="A44:C44"/>
    <mergeCell ref="D44:H44"/>
    <mergeCell ref="A45:C45"/>
    <mergeCell ref="D45:I45"/>
    <mergeCell ref="A46:F46"/>
    <mergeCell ref="A47:A51"/>
    <mergeCell ref="B47:H47"/>
    <mergeCell ref="A31:H31"/>
    <mergeCell ref="B32:F32"/>
    <mergeCell ref="B33:F33"/>
    <mergeCell ref="A36:F36"/>
    <mergeCell ref="A37:A43"/>
    <mergeCell ref="B37:H37"/>
    <mergeCell ref="B38:H38"/>
    <mergeCell ref="B39:H39"/>
    <mergeCell ref="B40:H40"/>
    <mergeCell ref="B41:H41"/>
    <mergeCell ref="B26:F26"/>
    <mergeCell ref="A27:H27"/>
    <mergeCell ref="B29:F29"/>
    <mergeCell ref="B30:F30"/>
    <mergeCell ref="A21:D21"/>
    <mergeCell ref="A22:A23"/>
    <mergeCell ref="B22:F23"/>
    <mergeCell ref="G22:H22"/>
    <mergeCell ref="A24:H24"/>
    <mergeCell ref="B25:F25"/>
    <mergeCell ref="B28:F28"/>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zoomScaleNormal="100" zoomScaleSheetLayoutView="100" workbookViewId="0"/>
  </sheetViews>
  <sheetFormatPr defaultColWidth="10" defaultRowHeight="13.8"/>
  <cols>
    <col min="1" max="1" width="11.6640625" style="1" customWidth="1"/>
    <col min="2" max="2" width="62.21875" style="1" customWidth="1"/>
    <col min="3" max="3" width="13.77734375" style="1" customWidth="1"/>
    <col min="4" max="4" width="8.77734375" style="1" customWidth="1"/>
    <col min="5" max="16384" width="10" style="1"/>
  </cols>
  <sheetData>
    <row r="2" spans="1:5" ht="33.75" customHeight="1">
      <c r="A2" s="530" t="s">
        <v>25</v>
      </c>
      <c r="B2" s="530"/>
      <c r="C2" s="530"/>
      <c r="D2" s="530"/>
    </row>
    <row r="3" spans="1:5">
      <c r="A3" s="2"/>
      <c r="B3" s="9"/>
    </row>
    <row r="4" spans="1:5">
      <c r="A4" s="10" t="s">
        <v>26</v>
      </c>
      <c r="B4" s="11"/>
      <c r="C4" s="4"/>
      <c r="D4" s="4"/>
    </row>
    <row r="5" spans="1:5">
      <c r="A5" s="12" t="s">
        <v>27</v>
      </c>
      <c r="B5" s="13"/>
      <c r="C5" s="14"/>
      <c r="D5" s="14"/>
    </row>
    <row r="6" spans="1:5">
      <c r="A6" s="12" t="s">
        <v>28</v>
      </c>
      <c r="B6" s="13"/>
      <c r="C6" s="2"/>
      <c r="D6" s="2"/>
    </row>
    <row r="7" spans="1:5">
      <c r="A7" s="14" t="s">
        <v>29</v>
      </c>
      <c r="B7" s="15"/>
      <c r="C7" s="14"/>
      <c r="D7" s="14"/>
    </row>
    <row r="8" spans="1:5" ht="25.05" customHeight="1">
      <c r="B8" s="4"/>
      <c r="C8" s="4"/>
      <c r="D8" s="4"/>
    </row>
    <row r="9" spans="1:5" ht="25.05" customHeight="1">
      <c r="A9" s="4" t="s">
        <v>30</v>
      </c>
      <c r="B9" s="16"/>
      <c r="C9" s="16"/>
      <c r="D9" s="16"/>
    </row>
    <row r="10" spans="1:5" ht="25.05" customHeight="1">
      <c r="A10" s="531" t="s">
        <v>31</v>
      </c>
      <c r="B10" s="532" t="s">
        <v>32</v>
      </c>
      <c r="C10" s="532" t="s">
        <v>33</v>
      </c>
      <c r="D10" s="534"/>
      <c r="E10" s="2"/>
    </row>
    <row r="11" spans="1:5" ht="25.05" customHeight="1">
      <c r="A11" s="531"/>
      <c r="B11" s="533"/>
      <c r="C11" s="17" t="s">
        <v>34</v>
      </c>
      <c r="D11" s="18" t="s">
        <v>35</v>
      </c>
      <c r="E11" s="2"/>
    </row>
    <row r="12" spans="1:5" ht="25.05" customHeight="1">
      <c r="A12" s="526" t="s">
        <v>36</v>
      </c>
      <c r="B12" s="527"/>
      <c r="C12" s="527"/>
      <c r="D12" s="528"/>
      <c r="E12" s="2"/>
    </row>
    <row r="13" spans="1:5" ht="30" customHeight="1">
      <c r="A13" s="19" t="s">
        <v>37</v>
      </c>
      <c r="B13" s="20" t="s">
        <v>38</v>
      </c>
      <c r="C13" s="21" t="s">
        <v>39</v>
      </c>
      <c r="D13" s="22" t="s">
        <v>52</v>
      </c>
      <c r="E13" s="2"/>
    </row>
    <row r="14" spans="1:5" ht="30" customHeight="1">
      <c r="A14" s="19" t="s">
        <v>41</v>
      </c>
      <c r="B14" s="20" t="s">
        <v>42</v>
      </c>
      <c r="C14" s="21" t="s">
        <v>43</v>
      </c>
      <c r="D14" s="22" t="s">
        <v>40</v>
      </c>
      <c r="E14" s="2"/>
    </row>
    <row r="15" spans="1:5" ht="30" customHeight="1">
      <c r="A15" s="19" t="s">
        <v>44</v>
      </c>
      <c r="B15" s="20" t="s">
        <v>45</v>
      </c>
      <c r="C15" s="21" t="s">
        <v>39</v>
      </c>
      <c r="D15" s="22" t="s">
        <v>52</v>
      </c>
      <c r="E15" s="2"/>
    </row>
    <row r="16" spans="1:5" ht="30" customHeight="1">
      <c r="A16" s="19" t="s">
        <v>46</v>
      </c>
      <c r="B16" s="20" t="s">
        <v>47</v>
      </c>
      <c r="C16" s="21" t="s">
        <v>39</v>
      </c>
      <c r="D16" s="22" t="s">
        <v>40</v>
      </c>
      <c r="E16" s="2"/>
    </row>
    <row r="17" spans="1:5" ht="30" customHeight="1">
      <c r="A17" s="19" t="s">
        <v>48</v>
      </c>
      <c r="B17" s="20" t="s">
        <v>49</v>
      </c>
      <c r="C17" s="21" t="s">
        <v>39</v>
      </c>
      <c r="D17" s="22" t="s">
        <v>40</v>
      </c>
      <c r="E17" s="2"/>
    </row>
    <row r="18" spans="1:5" ht="30" customHeight="1">
      <c r="A18" s="19" t="s">
        <v>50</v>
      </c>
      <c r="B18" s="23" t="s">
        <v>51</v>
      </c>
      <c r="C18" s="21" t="s">
        <v>43</v>
      </c>
      <c r="D18" s="22" t="s">
        <v>52</v>
      </c>
      <c r="E18" s="2"/>
    </row>
    <row r="19" spans="1:5" ht="30" customHeight="1">
      <c r="A19" s="19" t="s">
        <v>53</v>
      </c>
      <c r="B19" s="23" t="s">
        <v>54</v>
      </c>
      <c r="C19" s="21" t="s">
        <v>39</v>
      </c>
      <c r="D19" s="22" t="s">
        <v>52</v>
      </c>
      <c r="E19" s="2"/>
    </row>
    <row r="20" spans="1:5" ht="30" customHeight="1">
      <c r="A20" s="19" t="s">
        <v>55</v>
      </c>
      <c r="B20" s="20" t="s">
        <v>56</v>
      </c>
      <c r="C20" s="21" t="s">
        <v>39</v>
      </c>
      <c r="D20" s="22" t="s">
        <v>40</v>
      </c>
      <c r="E20" s="2"/>
    </row>
    <row r="21" spans="1:5" ht="30" customHeight="1">
      <c r="A21" s="19" t="s">
        <v>57</v>
      </c>
      <c r="B21" s="20" t="s">
        <v>58</v>
      </c>
      <c r="C21" s="21" t="s">
        <v>39</v>
      </c>
      <c r="D21" s="22" t="s">
        <v>40</v>
      </c>
      <c r="E21" s="2"/>
    </row>
    <row r="22" spans="1:5" ht="30" customHeight="1">
      <c r="A22" s="19" t="s">
        <v>59</v>
      </c>
      <c r="B22" s="20" t="s">
        <v>60</v>
      </c>
      <c r="C22" s="21" t="s">
        <v>39</v>
      </c>
      <c r="D22" s="22" t="s">
        <v>40</v>
      </c>
      <c r="E22" s="2"/>
    </row>
    <row r="23" spans="1:5" ht="30" customHeight="1">
      <c r="A23" s="19" t="s">
        <v>61</v>
      </c>
      <c r="B23" s="24" t="s">
        <v>62</v>
      </c>
      <c r="C23" s="21" t="s">
        <v>63</v>
      </c>
      <c r="D23" s="22" t="s">
        <v>40</v>
      </c>
      <c r="E23" s="2"/>
    </row>
    <row r="24" spans="1:5" ht="30" customHeight="1">
      <c r="A24" s="19" t="s">
        <v>64</v>
      </c>
      <c r="B24" s="23" t="s">
        <v>65</v>
      </c>
      <c r="C24" s="21" t="s">
        <v>43</v>
      </c>
      <c r="D24" s="22" t="s">
        <v>52</v>
      </c>
      <c r="E24" s="2"/>
    </row>
    <row r="25" spans="1:5" ht="30" customHeight="1">
      <c r="A25" s="19" t="s">
        <v>66</v>
      </c>
      <c r="B25" s="20" t="s">
        <v>67</v>
      </c>
      <c r="C25" s="21" t="s">
        <v>43</v>
      </c>
      <c r="D25" s="22" t="s">
        <v>52</v>
      </c>
      <c r="E25" s="2"/>
    </row>
    <row r="26" spans="1:5" ht="30" customHeight="1">
      <c r="A26" s="19" t="s">
        <v>68</v>
      </c>
      <c r="B26" s="20" t="s">
        <v>69</v>
      </c>
      <c r="C26" s="21" t="s">
        <v>39</v>
      </c>
      <c r="D26" s="22" t="s">
        <v>52</v>
      </c>
      <c r="E26" s="2"/>
    </row>
    <row r="27" spans="1:5" ht="30" customHeight="1">
      <c r="A27" s="19" t="s">
        <v>70</v>
      </c>
      <c r="B27" s="25" t="s">
        <v>71</v>
      </c>
      <c r="C27" s="21" t="s">
        <v>72</v>
      </c>
      <c r="D27" s="22" t="s">
        <v>40</v>
      </c>
      <c r="E27" s="2"/>
    </row>
    <row r="28" spans="1:5" ht="30" customHeight="1">
      <c r="A28" s="19" t="s">
        <v>73</v>
      </c>
      <c r="B28" s="26" t="s">
        <v>74</v>
      </c>
      <c r="C28" s="21" t="s">
        <v>43</v>
      </c>
      <c r="D28" s="22" t="s">
        <v>52</v>
      </c>
      <c r="E28" s="2"/>
    </row>
    <row r="29" spans="1:5" ht="30" customHeight="1">
      <c r="A29" s="19" t="s">
        <v>75</v>
      </c>
      <c r="B29" s="25" t="s">
        <v>76</v>
      </c>
      <c r="C29" s="21" t="s">
        <v>77</v>
      </c>
      <c r="D29" s="22" t="s">
        <v>52</v>
      </c>
      <c r="E29" s="2"/>
    </row>
    <row r="30" spans="1:5" ht="30" customHeight="1">
      <c r="A30" s="19" t="s">
        <v>78</v>
      </c>
      <c r="B30" s="26" t="s">
        <v>79</v>
      </c>
      <c r="C30" s="21" t="s">
        <v>43</v>
      </c>
      <c r="D30" s="22" t="s">
        <v>52</v>
      </c>
      <c r="E30" s="2"/>
    </row>
    <row r="31" spans="1:5" ht="25.05" customHeight="1">
      <c r="A31" s="526" t="s">
        <v>80</v>
      </c>
      <c r="B31" s="527"/>
      <c r="C31" s="527"/>
      <c r="D31" s="528"/>
      <c r="E31" s="2"/>
    </row>
    <row r="32" spans="1:5" ht="30" customHeight="1">
      <c r="A32" s="19" t="s">
        <v>81</v>
      </c>
      <c r="B32" s="26" t="s">
        <v>82</v>
      </c>
      <c r="C32" s="21" t="s">
        <v>83</v>
      </c>
      <c r="D32" s="22" t="s">
        <v>52</v>
      </c>
      <c r="E32" s="2"/>
    </row>
    <row r="33" spans="1:5" ht="30" customHeight="1">
      <c r="A33" s="19" t="s">
        <v>84</v>
      </c>
      <c r="B33" s="26" t="s">
        <v>85</v>
      </c>
      <c r="C33" s="21" t="s">
        <v>83</v>
      </c>
      <c r="D33" s="22" t="s">
        <v>52</v>
      </c>
      <c r="E33" s="2"/>
    </row>
    <row r="34" spans="1:5" ht="30" customHeight="1">
      <c r="A34" s="19" t="s">
        <v>86</v>
      </c>
      <c r="B34" s="26" t="s">
        <v>87</v>
      </c>
      <c r="C34" s="21" t="s">
        <v>83</v>
      </c>
      <c r="D34" s="22" t="s">
        <v>40</v>
      </c>
      <c r="E34" s="2"/>
    </row>
    <row r="35" spans="1:5" ht="30" customHeight="1">
      <c r="A35" s="19" t="s">
        <v>88</v>
      </c>
      <c r="B35" s="26" t="s">
        <v>89</v>
      </c>
      <c r="C35" s="21" t="s">
        <v>83</v>
      </c>
      <c r="D35" s="22" t="s">
        <v>52</v>
      </c>
      <c r="E35" s="2"/>
    </row>
    <row r="36" spans="1:5" ht="30" customHeight="1">
      <c r="A36" s="19" t="s">
        <v>90</v>
      </c>
      <c r="B36" s="26" t="s">
        <v>91</v>
      </c>
      <c r="C36" s="21" t="s">
        <v>83</v>
      </c>
      <c r="D36" s="22" t="s">
        <v>52</v>
      </c>
      <c r="E36" s="2"/>
    </row>
    <row r="37" spans="1:5" ht="30" customHeight="1">
      <c r="A37" s="19" t="s">
        <v>92</v>
      </c>
      <c r="B37" s="25" t="s">
        <v>93</v>
      </c>
      <c r="C37" s="21" t="s">
        <v>83</v>
      </c>
      <c r="D37" s="22" t="s">
        <v>40</v>
      </c>
      <c r="E37" s="2"/>
    </row>
    <row r="38" spans="1:5" ht="30" customHeight="1">
      <c r="A38" s="19" t="s">
        <v>94</v>
      </c>
      <c r="B38" s="26" t="s">
        <v>95</v>
      </c>
      <c r="C38" s="21" t="s">
        <v>83</v>
      </c>
      <c r="D38" s="22" t="s">
        <v>52</v>
      </c>
      <c r="E38" s="2"/>
    </row>
    <row r="39" spans="1:5" ht="30" customHeight="1">
      <c r="A39" s="19" t="s">
        <v>96</v>
      </c>
      <c r="B39" s="27" t="s">
        <v>97</v>
      </c>
      <c r="C39" s="21" t="s">
        <v>83</v>
      </c>
      <c r="D39" s="22" t="s">
        <v>40</v>
      </c>
      <c r="E39" s="2"/>
    </row>
    <row r="40" spans="1:5" ht="30" customHeight="1">
      <c r="A40" s="19" t="s">
        <v>98</v>
      </c>
      <c r="B40" s="25" t="s">
        <v>99</v>
      </c>
      <c r="C40" s="21" t="s">
        <v>83</v>
      </c>
      <c r="D40" s="22" t="s">
        <v>52</v>
      </c>
      <c r="E40" s="2"/>
    </row>
    <row r="41" spans="1:5" ht="30" customHeight="1">
      <c r="A41" s="19" t="s">
        <v>100</v>
      </c>
      <c r="B41" s="26" t="s">
        <v>101</v>
      </c>
      <c r="C41" s="21" t="s">
        <v>83</v>
      </c>
      <c r="D41" s="22" t="s">
        <v>52</v>
      </c>
      <c r="E41" s="2"/>
    </row>
    <row r="42" spans="1:5" ht="30" customHeight="1">
      <c r="A42" s="19" t="s">
        <v>102</v>
      </c>
      <c r="B42" s="25" t="s">
        <v>103</v>
      </c>
      <c r="C42" s="21" t="s">
        <v>83</v>
      </c>
      <c r="D42" s="22" t="s">
        <v>40</v>
      </c>
      <c r="E42" s="2"/>
    </row>
    <row r="43" spans="1:5" ht="30" customHeight="1">
      <c r="A43" s="19" t="s">
        <v>104</v>
      </c>
      <c r="B43" s="26" t="s">
        <v>105</v>
      </c>
      <c r="C43" s="21" t="s">
        <v>83</v>
      </c>
      <c r="D43" s="22" t="s">
        <v>40</v>
      </c>
      <c r="E43" s="2"/>
    </row>
    <row r="44" spans="1:5" ht="30" customHeight="1">
      <c r="A44" s="19" t="s">
        <v>106</v>
      </c>
      <c r="B44" s="25" t="s">
        <v>107</v>
      </c>
      <c r="C44" s="21" t="s">
        <v>108</v>
      </c>
      <c r="D44" s="22" t="s">
        <v>40</v>
      </c>
      <c r="E44" s="2"/>
    </row>
    <row r="45" spans="1:5" ht="30" customHeight="1">
      <c r="A45" s="19" t="s">
        <v>109</v>
      </c>
      <c r="B45" s="25" t="s">
        <v>110</v>
      </c>
      <c r="C45" s="21" t="s">
        <v>111</v>
      </c>
      <c r="D45" s="22" t="s">
        <v>52</v>
      </c>
      <c r="E45" s="2"/>
    </row>
    <row r="46" spans="1:5" ht="30" customHeight="1">
      <c r="A46" s="19" t="s">
        <v>112</v>
      </c>
      <c r="B46" s="25" t="s">
        <v>113</v>
      </c>
      <c r="C46" s="21" t="s">
        <v>111</v>
      </c>
      <c r="D46" s="22" t="s">
        <v>40</v>
      </c>
      <c r="E46" s="2"/>
    </row>
    <row r="47" spans="1:5" ht="30" customHeight="1">
      <c r="A47" s="19" t="s">
        <v>114</v>
      </c>
      <c r="B47" s="26" t="s">
        <v>115</v>
      </c>
      <c r="C47" s="21" t="s">
        <v>83</v>
      </c>
      <c r="D47" s="22" t="s">
        <v>40</v>
      </c>
      <c r="E47" s="2"/>
    </row>
    <row r="48" spans="1:5" ht="30" customHeight="1">
      <c r="A48" s="19" t="s">
        <v>116</v>
      </c>
      <c r="B48" s="26" t="s">
        <v>117</v>
      </c>
      <c r="C48" s="21" t="s">
        <v>83</v>
      </c>
      <c r="D48" s="22" t="s">
        <v>52</v>
      </c>
      <c r="E48" s="2"/>
    </row>
    <row r="49" spans="1:5" ht="30" customHeight="1">
      <c r="A49" s="19" t="s">
        <v>118</v>
      </c>
      <c r="B49" s="28" t="s">
        <v>119</v>
      </c>
      <c r="C49" s="29" t="s">
        <v>83</v>
      </c>
      <c r="D49" s="22" t="s">
        <v>40</v>
      </c>
      <c r="E49" s="2"/>
    </row>
    <row r="50" spans="1:5" ht="25.05" customHeight="1">
      <c r="A50" s="526" t="s">
        <v>120</v>
      </c>
      <c r="B50" s="527"/>
      <c r="C50" s="527"/>
      <c r="D50" s="528"/>
    </row>
    <row r="51" spans="1:5" ht="30" customHeight="1">
      <c r="A51" s="30" t="s">
        <v>121</v>
      </c>
      <c r="B51" s="25" t="s">
        <v>122</v>
      </c>
      <c r="C51" s="21" t="s">
        <v>123</v>
      </c>
      <c r="D51" s="22" t="s">
        <v>52</v>
      </c>
    </row>
    <row r="52" spans="1:5" ht="30" customHeight="1">
      <c r="A52" s="30" t="s">
        <v>124</v>
      </c>
      <c r="B52" s="25" t="s">
        <v>125</v>
      </c>
      <c r="C52" s="21" t="s">
        <v>126</v>
      </c>
      <c r="D52" s="22" t="s">
        <v>52</v>
      </c>
    </row>
    <row r="53" spans="1:5" ht="30" customHeight="1">
      <c r="A53" s="30" t="s">
        <v>127</v>
      </c>
      <c r="B53" s="25" t="s">
        <v>128</v>
      </c>
      <c r="C53" s="21" t="s">
        <v>126</v>
      </c>
      <c r="D53" s="22" t="s">
        <v>52</v>
      </c>
    </row>
    <row r="54" spans="1:5" ht="30" customHeight="1">
      <c r="A54" s="30" t="s">
        <v>129</v>
      </c>
      <c r="B54" s="25" t="s">
        <v>130</v>
      </c>
      <c r="C54" s="21" t="s">
        <v>131</v>
      </c>
      <c r="D54" s="22" t="s">
        <v>52</v>
      </c>
    </row>
    <row r="55" spans="1:5" ht="30" customHeight="1">
      <c r="A55" s="30" t="s">
        <v>132</v>
      </c>
      <c r="B55" s="25" t="s">
        <v>133</v>
      </c>
      <c r="C55" s="21" t="s">
        <v>131</v>
      </c>
      <c r="D55" s="22" t="s">
        <v>52</v>
      </c>
    </row>
    <row r="56" spans="1:5" ht="20.100000000000001" customHeight="1">
      <c r="C56" s="31"/>
    </row>
    <row r="57" spans="1:5">
      <c r="A57" s="1" t="s">
        <v>134</v>
      </c>
    </row>
    <row r="58" spans="1:5">
      <c r="A58" s="2" t="s">
        <v>135</v>
      </c>
      <c r="B58" s="2"/>
      <c r="C58" s="2"/>
      <c r="D58" s="2"/>
      <c r="E58" s="2"/>
    </row>
    <row r="59" spans="1:5">
      <c r="A59" s="2"/>
      <c r="B59" s="529"/>
      <c r="C59" s="529"/>
      <c r="D59" s="529"/>
      <c r="E59" s="2"/>
    </row>
  </sheetData>
  <mergeCells count="8">
    <mergeCell ref="A50:D50"/>
    <mergeCell ref="B59:D59"/>
    <mergeCell ref="A2:D2"/>
    <mergeCell ref="A10:A11"/>
    <mergeCell ref="B10:B11"/>
    <mergeCell ref="C10:D10"/>
    <mergeCell ref="A12:D12"/>
    <mergeCell ref="A31:D31"/>
  </mergeCells>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37" zoomScaleNormal="100" zoomScaleSheetLayoutView="14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184</v>
      </c>
      <c r="B5" s="633"/>
      <c r="C5" s="633"/>
      <c r="D5" s="633"/>
      <c r="E5" s="633"/>
      <c r="F5" s="633"/>
      <c r="G5" s="633"/>
      <c r="H5" s="633"/>
    </row>
    <row r="6" spans="1:9" ht="17.850000000000001" customHeight="1">
      <c r="A6" s="634" t="s">
        <v>143</v>
      </c>
      <c r="B6" s="635"/>
      <c r="C6" s="635"/>
      <c r="D6" s="635">
        <v>4</v>
      </c>
      <c r="E6" s="635"/>
      <c r="F6" s="635"/>
      <c r="G6" s="635"/>
      <c r="H6" s="636"/>
    </row>
    <row r="7" spans="1:9">
      <c r="A7" s="634" t="s">
        <v>142</v>
      </c>
      <c r="B7" s="635"/>
      <c r="C7" s="635"/>
      <c r="D7" s="637" t="s">
        <v>501</v>
      </c>
      <c r="E7" s="637"/>
      <c r="F7" s="637"/>
      <c r="G7" s="637"/>
      <c r="H7" s="638"/>
    </row>
    <row r="8" spans="1:9" ht="17.850000000000001" customHeight="1">
      <c r="A8" s="634" t="s">
        <v>146</v>
      </c>
      <c r="B8" s="635"/>
      <c r="C8" s="635"/>
      <c r="D8" s="639" t="s">
        <v>399</v>
      </c>
      <c r="E8" s="639"/>
      <c r="F8" s="639"/>
      <c r="G8" s="639"/>
      <c r="H8" s="640"/>
    </row>
    <row r="9" spans="1:9" ht="17.850000000000001" customHeight="1">
      <c r="A9" s="634" t="s">
        <v>325</v>
      </c>
      <c r="B9" s="635"/>
      <c r="C9" s="635"/>
      <c r="D9" s="639" t="s">
        <v>469</v>
      </c>
      <c r="E9" s="639"/>
      <c r="F9" s="639"/>
      <c r="G9" s="639"/>
      <c r="H9" s="64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34" t="s">
        <v>8</v>
      </c>
      <c r="B13" s="635"/>
      <c r="C13" s="635"/>
      <c r="D13" s="635"/>
      <c r="E13" s="635" t="s">
        <v>9</v>
      </c>
      <c r="F13" s="635"/>
      <c r="G13" s="635"/>
      <c r="H13" s="636"/>
    </row>
    <row r="14" spans="1:9" ht="17.850000000000001" customHeight="1">
      <c r="A14" s="634" t="s">
        <v>327</v>
      </c>
      <c r="B14" s="635"/>
      <c r="C14" s="635"/>
      <c r="D14" s="635"/>
      <c r="E14" s="635" t="s">
        <v>328</v>
      </c>
      <c r="F14" s="635"/>
      <c r="G14" s="635"/>
      <c r="H14" s="636"/>
    </row>
    <row r="15" spans="1:9" ht="17.850000000000001" customHeight="1">
      <c r="A15" s="634" t="s">
        <v>329</v>
      </c>
      <c r="B15" s="635"/>
      <c r="C15" s="635"/>
      <c r="D15" s="635"/>
      <c r="E15" s="642" t="s">
        <v>805</v>
      </c>
      <c r="F15" s="642"/>
      <c r="G15" s="642"/>
      <c r="H15" s="643"/>
    </row>
    <row r="16" spans="1:9" ht="17.850000000000001" customHeight="1">
      <c r="A16" s="634" t="s">
        <v>13</v>
      </c>
      <c r="B16" s="635"/>
      <c r="C16" s="635"/>
      <c r="D16" s="635"/>
      <c r="E16" s="635" t="s">
        <v>14</v>
      </c>
      <c r="F16" s="635"/>
      <c r="G16" s="635"/>
      <c r="H16" s="636"/>
    </row>
    <row r="17" spans="1:10" ht="10.35" customHeight="1"/>
    <row r="18" spans="1:10" ht="15" customHeight="1">
      <c r="A18" s="641" t="s">
        <v>331</v>
      </c>
      <c r="B18" s="641"/>
      <c r="C18" s="641"/>
      <c r="D18" s="641"/>
      <c r="E18" s="641"/>
      <c r="F18" s="641"/>
      <c r="G18" s="641"/>
      <c r="H18" s="641"/>
    </row>
    <row r="19" spans="1:10" ht="31.35" customHeight="1">
      <c r="A19" s="645" t="s">
        <v>332</v>
      </c>
      <c r="B19" s="645"/>
      <c r="C19" s="644" t="s">
        <v>560</v>
      </c>
      <c r="D19" s="644"/>
      <c r="E19" s="644"/>
      <c r="F19" s="644"/>
      <c r="G19" s="644"/>
      <c r="H19" s="646"/>
    </row>
    <row r="20" spans="1:10" ht="10.35" customHeight="1"/>
    <row r="21" spans="1:10" ht="15" customHeight="1">
      <c r="A21" s="647" t="s">
        <v>334</v>
      </c>
      <c r="B21" s="647"/>
      <c r="C21" s="647"/>
      <c r="D21" s="647"/>
    </row>
    <row r="22" spans="1:10">
      <c r="A22" s="648" t="s">
        <v>31</v>
      </c>
      <c r="B22" s="649" t="s">
        <v>32</v>
      </c>
      <c r="C22" s="649"/>
      <c r="D22" s="649"/>
      <c r="E22" s="649"/>
      <c r="F22" s="649"/>
      <c r="G22" s="649" t="s">
        <v>335</v>
      </c>
      <c r="H22" s="650"/>
    </row>
    <row r="23" spans="1:10" ht="27" customHeight="1">
      <c r="A23" s="648"/>
      <c r="B23" s="649"/>
      <c r="C23" s="649"/>
      <c r="D23" s="649"/>
      <c r="E23" s="649"/>
      <c r="F23" s="649"/>
      <c r="G23" s="256" t="s">
        <v>336</v>
      </c>
      <c r="H23" s="257" t="s">
        <v>35</v>
      </c>
    </row>
    <row r="24" spans="1:10" ht="17.850000000000001" customHeight="1">
      <c r="A24" s="648" t="s">
        <v>36</v>
      </c>
      <c r="B24" s="649"/>
      <c r="C24" s="649"/>
      <c r="D24" s="649"/>
      <c r="E24" s="649"/>
      <c r="F24" s="649"/>
      <c r="G24" s="649"/>
      <c r="H24" s="650"/>
    </row>
    <row r="25" spans="1:10" ht="29.25" customHeight="1">
      <c r="A25" s="256" t="s">
        <v>806</v>
      </c>
      <c r="B25" s="644" t="s">
        <v>807</v>
      </c>
      <c r="C25" s="644"/>
      <c r="D25" s="644"/>
      <c r="E25" s="644"/>
      <c r="F25" s="644"/>
      <c r="G25" s="256" t="s">
        <v>808</v>
      </c>
      <c r="H25" s="224" t="s">
        <v>40</v>
      </c>
      <c r="I25" s="106"/>
    </row>
    <row r="26" spans="1:10" ht="39" customHeight="1">
      <c r="A26" s="256" t="s">
        <v>809</v>
      </c>
      <c r="B26" s="646" t="s">
        <v>810</v>
      </c>
      <c r="C26" s="645"/>
      <c r="D26" s="645"/>
      <c r="E26" s="645"/>
      <c r="F26" s="705"/>
      <c r="G26" s="256" t="s">
        <v>808</v>
      </c>
      <c r="H26" s="224" t="s">
        <v>40</v>
      </c>
      <c r="I26" s="106"/>
      <c r="J26" s="334"/>
    </row>
    <row r="27" spans="1:10" ht="17.850000000000001" customHeight="1">
      <c r="A27" s="648" t="s">
        <v>341</v>
      </c>
      <c r="B27" s="649"/>
      <c r="C27" s="649"/>
      <c r="D27" s="649"/>
      <c r="E27" s="649"/>
      <c r="F27" s="649"/>
      <c r="G27" s="649"/>
      <c r="H27" s="650"/>
      <c r="I27" s="106"/>
    </row>
    <row r="28" spans="1:10" ht="30.6" customHeight="1">
      <c r="A28" s="256" t="s">
        <v>811</v>
      </c>
      <c r="B28" s="644" t="s">
        <v>812</v>
      </c>
      <c r="C28" s="644"/>
      <c r="D28" s="644"/>
      <c r="E28" s="644"/>
      <c r="F28" s="644"/>
      <c r="G28" s="256" t="s">
        <v>813</v>
      </c>
      <c r="H28" s="224" t="s">
        <v>40</v>
      </c>
      <c r="I28" s="106"/>
    </row>
    <row r="29" spans="1:10" ht="28.5" customHeight="1">
      <c r="A29" s="256" t="s">
        <v>814</v>
      </c>
      <c r="B29" s="644" t="s">
        <v>815</v>
      </c>
      <c r="C29" s="644"/>
      <c r="D29" s="644"/>
      <c r="E29" s="644"/>
      <c r="F29" s="644"/>
      <c r="G29" s="256" t="s">
        <v>813</v>
      </c>
      <c r="H29" s="224" t="s">
        <v>40</v>
      </c>
      <c r="I29" s="106"/>
    </row>
    <row r="30" spans="1:10" ht="17.850000000000001" customHeight="1">
      <c r="A30" s="648" t="s">
        <v>348</v>
      </c>
      <c r="B30" s="649"/>
      <c r="C30" s="649"/>
      <c r="D30" s="649"/>
      <c r="E30" s="649"/>
      <c r="F30" s="649"/>
      <c r="G30" s="649"/>
      <c r="H30" s="650"/>
      <c r="I30" s="106"/>
    </row>
    <row r="31" spans="1:10" ht="47.1" customHeight="1">
      <c r="A31" s="256" t="s">
        <v>816</v>
      </c>
      <c r="B31" s="644" t="s">
        <v>2701</v>
      </c>
      <c r="C31" s="644"/>
      <c r="D31" s="644"/>
      <c r="E31" s="644"/>
      <c r="F31" s="644"/>
      <c r="G31" s="256" t="s">
        <v>121</v>
      </c>
      <c r="H31" s="224" t="s">
        <v>40</v>
      </c>
      <c r="I31" s="106"/>
    </row>
    <row r="32" spans="1:10" ht="10.35" customHeight="1">
      <c r="I32" s="106"/>
    </row>
    <row r="33" spans="1:10" ht="15" customHeight="1">
      <c r="A33" s="243" t="s">
        <v>351</v>
      </c>
      <c r="I33" s="106"/>
    </row>
    <row r="34" spans="1:10" s="243" customFormat="1" ht="17.850000000000001" customHeight="1">
      <c r="A34" s="651" t="s">
        <v>352</v>
      </c>
      <c r="B34" s="651"/>
      <c r="C34" s="651"/>
      <c r="D34" s="651"/>
      <c r="E34" s="651"/>
      <c r="F34" s="651"/>
      <c r="G34" s="335">
        <v>20</v>
      </c>
      <c r="H34" s="259" t="s">
        <v>353</v>
      </c>
      <c r="I34" s="135"/>
      <c r="J34" s="135"/>
    </row>
    <row r="35" spans="1:10" ht="50.55" customHeight="1">
      <c r="A35" s="653" t="s">
        <v>354</v>
      </c>
      <c r="B35" s="848" t="s">
        <v>817</v>
      </c>
      <c r="C35" s="849"/>
      <c r="D35" s="849"/>
      <c r="E35" s="849"/>
      <c r="F35" s="849"/>
      <c r="G35" s="849"/>
      <c r="H35" s="849"/>
      <c r="I35" s="106"/>
      <c r="J35" s="260"/>
    </row>
    <row r="36" spans="1:10" ht="66.599999999999994" customHeight="1">
      <c r="A36" s="654"/>
      <c r="B36" s="848" t="s">
        <v>818</v>
      </c>
      <c r="C36" s="849"/>
      <c r="D36" s="849"/>
      <c r="E36" s="849"/>
      <c r="F36" s="849"/>
      <c r="G36" s="849"/>
      <c r="H36" s="849"/>
      <c r="I36" s="106"/>
      <c r="J36" s="260"/>
    </row>
    <row r="37" spans="1:10" ht="101.55" customHeight="1">
      <c r="A37" s="654"/>
      <c r="B37" s="848" t="s">
        <v>819</v>
      </c>
      <c r="C37" s="849"/>
      <c r="D37" s="849"/>
      <c r="E37" s="849"/>
      <c r="F37" s="849"/>
      <c r="G37" s="849"/>
      <c r="H37" s="849"/>
      <c r="I37" s="106"/>
      <c r="J37" s="260"/>
    </row>
    <row r="38" spans="1:10" ht="20.100000000000001" customHeight="1">
      <c r="A38" s="652" t="s">
        <v>361</v>
      </c>
      <c r="B38" s="639"/>
      <c r="C38" s="639"/>
      <c r="D38" s="639" t="s">
        <v>820</v>
      </c>
      <c r="E38" s="639"/>
      <c r="F38" s="639"/>
      <c r="G38" s="639"/>
      <c r="H38" s="640"/>
      <c r="I38" s="106"/>
    </row>
    <row r="39" spans="1:10" ht="44.25" customHeight="1">
      <c r="A39" s="656" t="s">
        <v>363</v>
      </c>
      <c r="B39" s="637"/>
      <c r="C39" s="637"/>
      <c r="D39" s="637" t="s">
        <v>830</v>
      </c>
      <c r="E39" s="637"/>
      <c r="F39" s="637"/>
      <c r="G39" s="637"/>
      <c r="H39" s="637"/>
      <c r="I39" s="694"/>
    </row>
    <row r="40" spans="1:10" s="243" customFormat="1" ht="17.850000000000001" customHeight="1">
      <c r="A40" s="651" t="s">
        <v>364</v>
      </c>
      <c r="B40" s="651"/>
      <c r="C40" s="651"/>
      <c r="D40" s="651"/>
      <c r="E40" s="651"/>
      <c r="F40" s="651"/>
      <c r="G40" s="335">
        <v>30</v>
      </c>
      <c r="H40" s="259" t="s">
        <v>353</v>
      </c>
      <c r="I40" s="135"/>
    </row>
    <row r="41" spans="1:10" ht="24.75" customHeight="1">
      <c r="A41" s="653" t="s">
        <v>354</v>
      </c>
      <c r="B41" s="847" t="s">
        <v>821</v>
      </c>
      <c r="C41" s="847"/>
      <c r="D41" s="847"/>
      <c r="E41" s="847"/>
      <c r="F41" s="847"/>
      <c r="G41" s="847"/>
      <c r="H41" s="714"/>
      <c r="I41" s="106"/>
    </row>
    <row r="42" spans="1:10" ht="39" customHeight="1">
      <c r="A42" s="654"/>
      <c r="B42" s="646" t="s">
        <v>822</v>
      </c>
      <c r="C42" s="645"/>
      <c r="D42" s="645"/>
      <c r="E42" s="645"/>
      <c r="F42" s="645"/>
      <c r="G42" s="645"/>
      <c r="H42" s="645"/>
      <c r="I42" s="106"/>
    </row>
    <row r="43" spans="1:10" ht="40.5" customHeight="1">
      <c r="A43" s="654"/>
      <c r="B43" s="848" t="s">
        <v>823</v>
      </c>
      <c r="C43" s="849"/>
      <c r="D43" s="849"/>
      <c r="E43" s="849"/>
      <c r="F43" s="849"/>
      <c r="G43" s="849"/>
      <c r="H43" s="849"/>
      <c r="I43" s="106"/>
    </row>
    <row r="44" spans="1:10" ht="22.05" customHeight="1">
      <c r="A44" s="652" t="s">
        <v>361</v>
      </c>
      <c r="B44" s="639"/>
      <c r="C44" s="639"/>
      <c r="D44" s="639" t="s">
        <v>831</v>
      </c>
      <c r="E44" s="639"/>
      <c r="F44" s="639"/>
      <c r="G44" s="639"/>
      <c r="H44" s="640"/>
      <c r="I44" s="106"/>
    </row>
    <row r="45" spans="1:10" ht="56.25" customHeight="1">
      <c r="A45" s="656" t="s">
        <v>363</v>
      </c>
      <c r="B45" s="637"/>
      <c r="C45" s="637"/>
      <c r="D45" s="668" t="s">
        <v>824</v>
      </c>
      <c r="E45" s="669"/>
      <c r="F45" s="669"/>
      <c r="G45" s="669"/>
      <c r="H45" s="669"/>
      <c r="I45" s="110"/>
    </row>
    <row r="46" spans="1:10" ht="10.35" customHeight="1">
      <c r="I46" s="106"/>
    </row>
    <row r="47" spans="1:10" ht="15" customHeight="1">
      <c r="A47" s="243" t="s">
        <v>378</v>
      </c>
      <c r="I47" s="106"/>
    </row>
    <row r="48" spans="1:10" ht="37.049999999999997" customHeight="1">
      <c r="A48" s="662" t="s">
        <v>379</v>
      </c>
      <c r="B48" s="634"/>
      <c r="C48" s="644" t="s">
        <v>825</v>
      </c>
      <c r="D48" s="644"/>
      <c r="E48" s="644"/>
      <c r="F48" s="644"/>
      <c r="G48" s="644"/>
      <c r="H48" s="646"/>
      <c r="I48" s="106"/>
    </row>
    <row r="49" spans="1:9" ht="40.5" customHeight="1">
      <c r="A49" s="662"/>
      <c r="B49" s="634"/>
      <c r="C49" s="644" t="s">
        <v>826</v>
      </c>
      <c r="D49" s="644"/>
      <c r="E49" s="644"/>
      <c r="F49" s="644"/>
      <c r="G49" s="644"/>
      <c r="H49" s="646"/>
      <c r="I49" s="106"/>
    </row>
    <row r="50" spans="1:9" ht="34.5" customHeight="1">
      <c r="A50" s="662"/>
      <c r="B50" s="634"/>
      <c r="C50" s="646" t="s">
        <v>827</v>
      </c>
      <c r="D50" s="645"/>
      <c r="E50" s="645"/>
      <c r="F50" s="645"/>
      <c r="G50" s="645"/>
      <c r="H50" s="645"/>
      <c r="I50" s="106"/>
    </row>
    <row r="51" spans="1:9" ht="29.25" customHeight="1">
      <c r="A51" s="702" t="s">
        <v>382</v>
      </c>
      <c r="B51" s="703"/>
      <c r="C51" s="644" t="s">
        <v>828</v>
      </c>
      <c r="D51" s="644"/>
      <c r="E51" s="644"/>
      <c r="F51" s="644"/>
      <c r="G51" s="644"/>
      <c r="H51" s="646"/>
      <c r="I51" s="106"/>
    </row>
    <row r="52" spans="1:9" ht="18" customHeight="1">
      <c r="A52" s="633"/>
      <c r="B52" s="704"/>
      <c r="C52" s="644" t="s">
        <v>829</v>
      </c>
      <c r="D52" s="644"/>
      <c r="E52" s="644"/>
      <c r="F52" s="644"/>
      <c r="G52" s="644"/>
      <c r="H52" s="646"/>
      <c r="I52" s="106"/>
    </row>
    <row r="53" spans="1:9" ht="10.35" customHeight="1"/>
    <row r="54" spans="1:9" ht="15" customHeight="1">
      <c r="A54" s="243" t="s">
        <v>384</v>
      </c>
      <c r="B54" s="243"/>
      <c r="C54" s="243"/>
      <c r="D54" s="243"/>
      <c r="E54" s="243"/>
      <c r="F54" s="243"/>
    </row>
    <row r="55" spans="1:9" ht="16.2">
      <c r="A55" s="662" t="s">
        <v>385</v>
      </c>
      <c r="B55" s="662"/>
      <c r="C55" s="662"/>
      <c r="D55" s="662"/>
      <c r="E55" s="662"/>
      <c r="F55" s="662"/>
      <c r="G55" s="225">
        <v>4</v>
      </c>
      <c r="H55" s="226" t="s">
        <v>430</v>
      </c>
    </row>
    <row r="56" spans="1:9" ht="16.2">
      <c r="A56" s="662" t="s">
        <v>386</v>
      </c>
      <c r="B56" s="662"/>
      <c r="C56" s="662"/>
      <c r="D56" s="662"/>
      <c r="E56" s="662"/>
      <c r="F56" s="662"/>
      <c r="G56" s="225">
        <v>0</v>
      </c>
      <c r="H56" s="226" t="s">
        <v>430</v>
      </c>
    </row>
    <row r="57" spans="1:9">
      <c r="A57" s="258"/>
      <c r="B57" s="258"/>
      <c r="C57" s="258"/>
      <c r="D57" s="258"/>
      <c r="E57" s="258"/>
      <c r="F57" s="258"/>
      <c r="G57" s="228"/>
      <c r="H57" s="226"/>
    </row>
    <row r="58" spans="1:9">
      <c r="A58" s="664" t="s">
        <v>387</v>
      </c>
      <c r="B58" s="664"/>
      <c r="C58" s="664"/>
      <c r="D58" s="664"/>
      <c r="E58" s="664"/>
      <c r="F58" s="664"/>
      <c r="G58" s="229"/>
      <c r="H58" s="228"/>
    </row>
    <row r="59" spans="1:9" ht="17.850000000000001" customHeight="1">
      <c r="A59" s="645" t="s">
        <v>388</v>
      </c>
      <c r="B59" s="645"/>
      <c r="C59" s="645"/>
      <c r="D59" s="645"/>
      <c r="E59" s="226">
        <f>SUM(E60:E65)</f>
        <v>54</v>
      </c>
      <c r="F59" s="226" t="s">
        <v>353</v>
      </c>
      <c r="G59" s="230">
        <f>E59/25</f>
        <v>2.16</v>
      </c>
      <c r="H59" s="226" t="s">
        <v>430</v>
      </c>
    </row>
    <row r="60" spans="1:9" ht="17.850000000000001" customHeight="1">
      <c r="A60" s="107" t="s">
        <v>145</v>
      </c>
      <c r="B60" s="662" t="s">
        <v>148</v>
      </c>
      <c r="C60" s="662"/>
      <c r="D60" s="662"/>
      <c r="E60" s="226">
        <v>20</v>
      </c>
      <c r="F60" s="226" t="s">
        <v>353</v>
      </c>
      <c r="G60" s="192"/>
      <c r="H60" s="193"/>
    </row>
    <row r="61" spans="1:9" ht="17.850000000000001" customHeight="1">
      <c r="B61" s="662" t="s">
        <v>389</v>
      </c>
      <c r="C61" s="662"/>
      <c r="D61" s="662"/>
      <c r="E61" s="226">
        <v>30</v>
      </c>
      <c r="F61" s="226" t="s">
        <v>353</v>
      </c>
      <c r="G61" s="192"/>
      <c r="H61" s="193"/>
    </row>
    <row r="62" spans="1:9" ht="17.850000000000001" customHeight="1">
      <c r="B62" s="662" t="s">
        <v>390</v>
      </c>
      <c r="C62" s="662"/>
      <c r="D62" s="662"/>
      <c r="E62" s="226">
        <v>2</v>
      </c>
      <c r="F62" s="226" t="s">
        <v>353</v>
      </c>
      <c r="G62" s="192"/>
      <c r="H62" s="193"/>
    </row>
    <row r="63" spans="1:9" ht="17.850000000000001" customHeight="1">
      <c r="B63" s="662" t="s">
        <v>391</v>
      </c>
      <c r="C63" s="662"/>
      <c r="D63" s="662"/>
      <c r="E63" s="226">
        <v>0</v>
      </c>
      <c r="F63" s="226" t="s">
        <v>353</v>
      </c>
      <c r="G63" s="192"/>
      <c r="H63" s="193"/>
    </row>
    <row r="64" spans="1:9" ht="17.850000000000001" customHeight="1">
      <c r="B64" s="662" t="s">
        <v>392</v>
      </c>
      <c r="C64" s="662"/>
      <c r="D64" s="662"/>
      <c r="E64" s="226">
        <v>0</v>
      </c>
      <c r="F64" s="226" t="s">
        <v>353</v>
      </c>
      <c r="G64" s="192"/>
      <c r="H64" s="193"/>
    </row>
    <row r="65" spans="1:9" ht="17.850000000000001" customHeight="1">
      <c r="B65" s="662" t="s">
        <v>393</v>
      </c>
      <c r="C65" s="662"/>
      <c r="D65" s="662"/>
      <c r="E65" s="226">
        <v>2</v>
      </c>
      <c r="F65" s="226" t="s">
        <v>353</v>
      </c>
      <c r="G65" s="192"/>
      <c r="H65" s="193"/>
    </row>
    <row r="66" spans="1:9" ht="31.35" customHeight="1">
      <c r="A66" s="645" t="s">
        <v>394</v>
      </c>
      <c r="B66" s="645"/>
      <c r="C66" s="645"/>
      <c r="D66" s="645"/>
      <c r="E66" s="226">
        <v>0</v>
      </c>
      <c r="F66" s="226" t="s">
        <v>353</v>
      </c>
      <c r="G66" s="230">
        <v>0</v>
      </c>
      <c r="H66" s="226" t="s">
        <v>430</v>
      </c>
    </row>
    <row r="67" spans="1:9" ht="17.850000000000001" customHeight="1">
      <c r="A67" s="662" t="s">
        <v>395</v>
      </c>
      <c r="B67" s="662"/>
      <c r="C67" s="662"/>
      <c r="D67" s="662"/>
      <c r="E67" s="226">
        <f>G67*25</f>
        <v>46</v>
      </c>
      <c r="F67" s="226" t="s">
        <v>353</v>
      </c>
      <c r="G67" s="230">
        <f>D6-G66-G59</f>
        <v>1.8399999999999999</v>
      </c>
      <c r="H67" s="226" t="s">
        <v>430</v>
      </c>
    </row>
    <row r="68" spans="1:9" ht="10.35" customHeight="1"/>
    <row r="71" spans="1:9">
      <c r="A71" s="107" t="s">
        <v>396</v>
      </c>
    </row>
    <row r="72" spans="1:9" ht="16.2">
      <c r="A72" s="631" t="s">
        <v>431</v>
      </c>
      <c r="B72" s="631"/>
      <c r="C72" s="631"/>
      <c r="D72" s="631"/>
      <c r="E72" s="631"/>
      <c r="F72" s="631"/>
      <c r="G72" s="631"/>
      <c r="H72" s="631"/>
      <c r="I72" s="631"/>
    </row>
    <row r="73" spans="1:9">
      <c r="A73" s="107" t="s">
        <v>397</v>
      </c>
    </row>
    <row r="75" spans="1:9">
      <c r="A75" s="663" t="s">
        <v>398</v>
      </c>
      <c r="B75" s="663"/>
      <c r="C75" s="663"/>
      <c r="D75" s="663"/>
      <c r="E75" s="663"/>
      <c r="F75" s="663"/>
      <c r="G75" s="663"/>
      <c r="H75" s="663"/>
      <c r="I75" s="663"/>
    </row>
    <row r="76" spans="1:9">
      <c r="A76" s="663"/>
      <c r="B76" s="663"/>
      <c r="C76" s="663"/>
      <c r="D76" s="663"/>
      <c r="E76" s="663"/>
      <c r="F76" s="663"/>
      <c r="G76" s="663"/>
      <c r="H76" s="663"/>
      <c r="I76" s="663"/>
    </row>
    <row r="77" spans="1:9">
      <c r="A77" s="663"/>
      <c r="B77" s="663"/>
      <c r="C77" s="663"/>
      <c r="D77" s="663"/>
      <c r="E77" s="663"/>
      <c r="F77" s="663"/>
      <c r="G77" s="663"/>
      <c r="H77" s="663"/>
      <c r="I77" s="663"/>
    </row>
  </sheetData>
  <mergeCells count="74">
    <mergeCell ref="B65:D65"/>
    <mergeCell ref="A66:D66"/>
    <mergeCell ref="A67:D67"/>
    <mergeCell ref="A72:I72"/>
    <mergeCell ref="A75:I77"/>
    <mergeCell ref="B64:D64"/>
    <mergeCell ref="A51:B52"/>
    <mergeCell ref="C51:H51"/>
    <mergeCell ref="C52:H52"/>
    <mergeCell ref="A55:F55"/>
    <mergeCell ref="A56:F56"/>
    <mergeCell ref="A58:F58"/>
    <mergeCell ref="A59:D59"/>
    <mergeCell ref="B60:D60"/>
    <mergeCell ref="B61:D61"/>
    <mergeCell ref="B62:D62"/>
    <mergeCell ref="B63:D63"/>
    <mergeCell ref="A44:C44"/>
    <mergeCell ref="D44:H44"/>
    <mergeCell ref="A45:C45"/>
    <mergeCell ref="A48:B50"/>
    <mergeCell ref="C48:H48"/>
    <mergeCell ref="C49:H49"/>
    <mergeCell ref="C50:H50"/>
    <mergeCell ref="D45:H45"/>
    <mergeCell ref="A41:A43"/>
    <mergeCell ref="B41:H41"/>
    <mergeCell ref="B42:H42"/>
    <mergeCell ref="B43:H43"/>
    <mergeCell ref="B31:F31"/>
    <mergeCell ref="A34:F34"/>
    <mergeCell ref="A35:A37"/>
    <mergeCell ref="B35:H35"/>
    <mergeCell ref="B36:H36"/>
    <mergeCell ref="B37:H37"/>
    <mergeCell ref="A38:C38"/>
    <mergeCell ref="D38:H38"/>
    <mergeCell ref="A39:C39"/>
    <mergeCell ref="D39:I39"/>
    <mergeCell ref="A40:F40"/>
    <mergeCell ref="A30:H30"/>
    <mergeCell ref="A21:D21"/>
    <mergeCell ref="A22:A23"/>
    <mergeCell ref="B22:F23"/>
    <mergeCell ref="G22:H22"/>
    <mergeCell ref="A24:H24"/>
    <mergeCell ref="B25:F25"/>
    <mergeCell ref="B26:F26"/>
    <mergeCell ref="A27:H27"/>
    <mergeCell ref="B28:F28"/>
    <mergeCell ref="B29:F29"/>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opLeftCell="A27"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185</v>
      </c>
      <c r="B5" s="633"/>
      <c r="C5" s="633"/>
      <c r="D5" s="633"/>
      <c r="E5" s="633"/>
      <c r="F5" s="633"/>
      <c r="G5" s="633"/>
      <c r="H5" s="633"/>
    </row>
    <row r="6" spans="1:9" ht="17.55" customHeight="1">
      <c r="A6" s="634" t="s">
        <v>143</v>
      </c>
      <c r="B6" s="635"/>
      <c r="C6" s="635"/>
      <c r="D6" s="635">
        <v>4</v>
      </c>
      <c r="E6" s="635"/>
      <c r="F6" s="635"/>
      <c r="G6" s="635"/>
      <c r="H6" s="636"/>
    </row>
    <row r="7" spans="1:9" ht="17.55" customHeight="1">
      <c r="A7" s="634" t="s">
        <v>142</v>
      </c>
      <c r="B7" s="635"/>
      <c r="C7" s="635"/>
      <c r="D7" s="637" t="s">
        <v>501</v>
      </c>
      <c r="E7" s="637"/>
      <c r="F7" s="637"/>
      <c r="G7" s="637"/>
      <c r="H7" s="638"/>
    </row>
    <row r="8" spans="1:9" ht="17.55" customHeight="1">
      <c r="A8" s="634" t="s">
        <v>146</v>
      </c>
      <c r="B8" s="635"/>
      <c r="C8" s="635"/>
      <c r="D8" s="639" t="s">
        <v>399</v>
      </c>
      <c r="E8" s="639"/>
      <c r="F8" s="639"/>
      <c r="G8" s="639"/>
      <c r="H8" s="640"/>
    </row>
    <row r="9" spans="1:9" ht="17.55" customHeight="1">
      <c r="A9" s="634" t="s">
        <v>325</v>
      </c>
      <c r="B9" s="635"/>
      <c r="C9" s="635"/>
      <c r="D9" s="639" t="s">
        <v>832</v>
      </c>
      <c r="E9" s="639"/>
      <c r="F9" s="639"/>
      <c r="G9" s="639"/>
      <c r="H9" s="64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34" t="s">
        <v>8</v>
      </c>
      <c r="B13" s="635"/>
      <c r="C13" s="635"/>
      <c r="D13" s="635"/>
      <c r="E13" s="635" t="s">
        <v>9</v>
      </c>
      <c r="F13" s="635"/>
      <c r="G13" s="635"/>
      <c r="H13" s="636"/>
    </row>
    <row r="14" spans="1:9" ht="17.850000000000001" customHeight="1">
      <c r="A14" s="634" t="s">
        <v>327</v>
      </c>
      <c r="B14" s="635"/>
      <c r="C14" s="635"/>
      <c r="D14" s="635"/>
      <c r="E14" s="635" t="s">
        <v>328</v>
      </c>
      <c r="F14" s="635"/>
      <c r="G14" s="635"/>
      <c r="H14" s="636"/>
    </row>
    <row r="15" spans="1:9" ht="17.850000000000001" customHeight="1">
      <c r="A15" s="634" t="s">
        <v>329</v>
      </c>
      <c r="B15" s="635"/>
      <c r="C15" s="635"/>
      <c r="D15" s="635"/>
      <c r="E15" s="642" t="s">
        <v>595</v>
      </c>
      <c r="F15" s="642"/>
      <c r="G15" s="642"/>
      <c r="H15" s="643"/>
    </row>
    <row r="16" spans="1:9" ht="17.850000000000001" customHeight="1">
      <c r="A16" s="634" t="s">
        <v>13</v>
      </c>
      <c r="B16" s="635"/>
      <c r="C16" s="635"/>
      <c r="D16" s="635"/>
      <c r="E16" s="635" t="s">
        <v>14</v>
      </c>
      <c r="F16" s="635"/>
      <c r="G16" s="635"/>
      <c r="H16" s="636"/>
    </row>
    <row r="17" spans="1:9" ht="10.35" customHeight="1"/>
    <row r="18" spans="1:9" ht="15" customHeight="1">
      <c r="A18" s="641" t="s">
        <v>331</v>
      </c>
      <c r="B18" s="641"/>
      <c r="C18" s="641"/>
      <c r="D18" s="641"/>
      <c r="E18" s="641"/>
      <c r="F18" s="641"/>
      <c r="G18" s="641"/>
      <c r="H18" s="641"/>
    </row>
    <row r="19" spans="1:9" ht="40.049999999999997" customHeight="1">
      <c r="A19" s="645" t="s">
        <v>332</v>
      </c>
      <c r="B19" s="645"/>
      <c r="C19" s="644" t="s">
        <v>833</v>
      </c>
      <c r="D19" s="644"/>
      <c r="E19" s="644"/>
      <c r="F19" s="644"/>
      <c r="G19" s="644"/>
      <c r="H19" s="646"/>
    </row>
    <row r="20" spans="1:9" ht="10.35" customHeight="1"/>
    <row r="21" spans="1:9" ht="15" customHeight="1">
      <c r="A21" s="647" t="s">
        <v>334</v>
      </c>
      <c r="B21" s="647"/>
      <c r="C21" s="647"/>
      <c r="D21" s="647"/>
    </row>
    <row r="22" spans="1:9">
      <c r="A22" s="648" t="s">
        <v>31</v>
      </c>
      <c r="B22" s="649" t="s">
        <v>32</v>
      </c>
      <c r="C22" s="649"/>
      <c r="D22" s="649"/>
      <c r="E22" s="649"/>
      <c r="F22" s="649"/>
      <c r="G22" s="649" t="s">
        <v>335</v>
      </c>
      <c r="H22" s="650"/>
    </row>
    <row r="23" spans="1:9" ht="27" customHeight="1">
      <c r="A23" s="648"/>
      <c r="B23" s="649"/>
      <c r="C23" s="649"/>
      <c r="D23" s="649"/>
      <c r="E23" s="649"/>
      <c r="F23" s="649"/>
      <c r="G23" s="256" t="s">
        <v>336</v>
      </c>
      <c r="H23" s="257" t="s">
        <v>35</v>
      </c>
    </row>
    <row r="24" spans="1:9" ht="17.850000000000001" customHeight="1">
      <c r="A24" s="648" t="s">
        <v>36</v>
      </c>
      <c r="B24" s="649"/>
      <c r="C24" s="649"/>
      <c r="D24" s="649"/>
      <c r="E24" s="649"/>
      <c r="F24" s="649"/>
      <c r="G24" s="649"/>
      <c r="H24" s="650"/>
    </row>
    <row r="25" spans="1:9" ht="68.55" customHeight="1">
      <c r="A25" s="256" t="s">
        <v>834</v>
      </c>
      <c r="B25" s="644" t="s">
        <v>874</v>
      </c>
      <c r="C25" s="644"/>
      <c r="D25" s="644"/>
      <c r="E25" s="644"/>
      <c r="F25" s="644"/>
      <c r="G25" s="256" t="s">
        <v>835</v>
      </c>
      <c r="H25" s="224" t="s">
        <v>40</v>
      </c>
      <c r="I25" s="106"/>
    </row>
    <row r="26" spans="1:9" ht="42" customHeight="1">
      <c r="A26" s="256" t="s">
        <v>836</v>
      </c>
      <c r="B26" s="644" t="s">
        <v>837</v>
      </c>
      <c r="C26" s="644"/>
      <c r="D26" s="644"/>
      <c r="E26" s="644"/>
      <c r="F26" s="644"/>
      <c r="G26" s="256" t="s">
        <v>61</v>
      </c>
      <c r="H26" s="224" t="s">
        <v>40</v>
      </c>
      <c r="I26" s="106"/>
    </row>
    <row r="27" spans="1:9" ht="17.850000000000001" customHeight="1">
      <c r="A27" s="648" t="s">
        <v>341</v>
      </c>
      <c r="B27" s="649"/>
      <c r="C27" s="649"/>
      <c r="D27" s="649"/>
      <c r="E27" s="649"/>
      <c r="F27" s="649"/>
      <c r="G27" s="649"/>
      <c r="H27" s="650"/>
      <c r="I27" s="106"/>
    </row>
    <row r="28" spans="1:9" ht="47.1" customHeight="1">
      <c r="A28" s="256" t="s">
        <v>838</v>
      </c>
      <c r="B28" s="644" t="s">
        <v>839</v>
      </c>
      <c r="C28" s="644"/>
      <c r="D28" s="644"/>
      <c r="E28" s="644"/>
      <c r="F28" s="644"/>
      <c r="G28" s="256" t="s">
        <v>840</v>
      </c>
      <c r="H28" s="224" t="s">
        <v>40</v>
      </c>
      <c r="I28" s="106"/>
    </row>
    <row r="29" spans="1:9" ht="37.5" customHeight="1">
      <c r="A29" s="256" t="s">
        <v>841</v>
      </c>
      <c r="B29" s="644" t="s">
        <v>842</v>
      </c>
      <c r="C29" s="644"/>
      <c r="D29" s="644"/>
      <c r="E29" s="644"/>
      <c r="F29" s="644"/>
      <c r="G29" s="256" t="s">
        <v>843</v>
      </c>
      <c r="H29" s="224" t="s">
        <v>40</v>
      </c>
      <c r="I29" s="106"/>
    </row>
    <row r="30" spans="1:9" ht="22.05" customHeight="1">
      <c r="A30" s="648" t="s">
        <v>348</v>
      </c>
      <c r="B30" s="649"/>
      <c r="C30" s="649"/>
      <c r="D30" s="649"/>
      <c r="E30" s="649"/>
      <c r="F30" s="649"/>
      <c r="G30" s="649"/>
      <c r="H30" s="650"/>
      <c r="I30" s="106"/>
    </row>
    <row r="31" spans="1:9" ht="29.25" customHeight="1">
      <c r="A31" s="256" t="s">
        <v>844</v>
      </c>
      <c r="B31" s="644" t="s">
        <v>845</v>
      </c>
      <c r="C31" s="644"/>
      <c r="D31" s="644"/>
      <c r="E31" s="644"/>
      <c r="F31" s="644"/>
      <c r="G31" s="256" t="s">
        <v>124</v>
      </c>
      <c r="H31" s="224" t="s">
        <v>40</v>
      </c>
      <c r="I31" s="106"/>
    </row>
    <row r="32" spans="1:9" ht="10.35" customHeight="1">
      <c r="I32" s="106"/>
    </row>
    <row r="33" spans="1:9" ht="15" customHeight="1">
      <c r="A33" s="243" t="s">
        <v>351</v>
      </c>
      <c r="I33" s="106"/>
    </row>
    <row r="34" spans="1:9" s="243" customFormat="1" ht="17.850000000000001" customHeight="1">
      <c r="A34" s="651" t="s">
        <v>352</v>
      </c>
      <c r="B34" s="651"/>
      <c r="C34" s="651"/>
      <c r="D34" s="651"/>
      <c r="E34" s="651"/>
      <c r="F34" s="651"/>
      <c r="G34" s="108">
        <v>15</v>
      </c>
      <c r="H34" s="259" t="s">
        <v>353</v>
      </c>
      <c r="I34" s="135"/>
    </row>
    <row r="35" spans="1:9" ht="20.100000000000001" customHeight="1">
      <c r="A35" s="653" t="s">
        <v>354</v>
      </c>
      <c r="B35" s="635" t="s">
        <v>846</v>
      </c>
      <c r="C35" s="635"/>
      <c r="D35" s="635"/>
      <c r="E35" s="635"/>
      <c r="F35" s="635"/>
      <c r="G35" s="635"/>
      <c r="H35" s="636"/>
      <c r="I35" s="106"/>
    </row>
    <row r="36" spans="1:9" ht="20.100000000000001" customHeight="1">
      <c r="A36" s="654"/>
      <c r="B36" s="644" t="s">
        <v>847</v>
      </c>
      <c r="C36" s="644"/>
      <c r="D36" s="644"/>
      <c r="E36" s="644"/>
      <c r="F36" s="644"/>
      <c r="G36" s="644"/>
      <c r="H36" s="646"/>
      <c r="I36" s="106"/>
    </row>
    <row r="37" spans="1:9" ht="20.100000000000001" customHeight="1">
      <c r="A37" s="654"/>
      <c r="B37" s="644" t="s">
        <v>848</v>
      </c>
      <c r="C37" s="644"/>
      <c r="D37" s="644"/>
      <c r="E37" s="644"/>
      <c r="F37" s="644"/>
      <c r="G37" s="644"/>
      <c r="H37" s="646"/>
      <c r="I37" s="106"/>
    </row>
    <row r="38" spans="1:9" ht="20.100000000000001" customHeight="1">
      <c r="A38" s="654"/>
      <c r="B38" s="644" t="s">
        <v>849</v>
      </c>
      <c r="C38" s="644"/>
      <c r="D38" s="644"/>
      <c r="E38" s="644"/>
      <c r="F38" s="644"/>
      <c r="G38" s="644"/>
      <c r="H38" s="646"/>
      <c r="I38" s="106"/>
    </row>
    <row r="39" spans="1:9" ht="20.100000000000001" customHeight="1">
      <c r="A39" s="654"/>
      <c r="B39" s="644" t="s">
        <v>850</v>
      </c>
      <c r="C39" s="644"/>
      <c r="D39" s="644"/>
      <c r="E39" s="644"/>
      <c r="F39" s="644"/>
      <c r="G39" s="644"/>
      <c r="H39" s="646"/>
      <c r="I39" s="106"/>
    </row>
    <row r="40" spans="1:9" ht="20.100000000000001" customHeight="1">
      <c r="A40" s="654"/>
      <c r="B40" s="644" t="s">
        <v>851</v>
      </c>
      <c r="C40" s="644"/>
      <c r="D40" s="644"/>
      <c r="E40" s="644"/>
      <c r="F40" s="644"/>
      <c r="G40" s="644"/>
      <c r="H40" s="646"/>
      <c r="I40" s="106"/>
    </row>
    <row r="41" spans="1:9" ht="20.100000000000001" customHeight="1">
      <c r="A41" s="655"/>
      <c r="B41" s="644" t="s">
        <v>852</v>
      </c>
      <c r="C41" s="644"/>
      <c r="D41" s="644"/>
      <c r="E41" s="644"/>
      <c r="F41" s="644"/>
      <c r="G41" s="644"/>
      <c r="H41" s="646"/>
      <c r="I41" s="106"/>
    </row>
    <row r="42" spans="1:9" ht="19.05" customHeight="1">
      <c r="A42" s="652" t="s">
        <v>361</v>
      </c>
      <c r="B42" s="639"/>
      <c r="C42" s="639"/>
      <c r="D42" s="639" t="s">
        <v>853</v>
      </c>
      <c r="E42" s="639"/>
      <c r="F42" s="639"/>
      <c r="G42" s="639"/>
      <c r="H42" s="640"/>
      <c r="I42" s="106"/>
    </row>
    <row r="43" spans="1:9" ht="37.5" customHeight="1">
      <c r="A43" s="656" t="s">
        <v>363</v>
      </c>
      <c r="B43" s="637"/>
      <c r="C43" s="637"/>
      <c r="D43" s="646" t="s">
        <v>854</v>
      </c>
      <c r="E43" s="645"/>
      <c r="F43" s="645"/>
      <c r="G43" s="645"/>
      <c r="H43" s="645"/>
      <c r="I43" s="110"/>
    </row>
    <row r="44" spans="1:9" s="243" customFormat="1" ht="17.850000000000001" customHeight="1">
      <c r="A44" s="651" t="s">
        <v>416</v>
      </c>
      <c r="B44" s="651"/>
      <c r="C44" s="651"/>
      <c r="D44" s="651"/>
      <c r="E44" s="651"/>
      <c r="F44" s="651"/>
      <c r="G44" s="108">
        <v>15</v>
      </c>
      <c r="H44" s="259" t="s">
        <v>353</v>
      </c>
      <c r="I44" s="135"/>
    </row>
    <row r="45" spans="1:9" ht="37.049999999999997" customHeight="1">
      <c r="A45" s="653" t="s">
        <v>354</v>
      </c>
      <c r="B45" s="847" t="s">
        <v>855</v>
      </c>
      <c r="C45" s="847"/>
      <c r="D45" s="847"/>
      <c r="E45" s="847"/>
      <c r="F45" s="847"/>
      <c r="G45" s="847"/>
      <c r="H45" s="714"/>
      <c r="I45" s="106"/>
    </row>
    <row r="46" spans="1:9" ht="21" customHeight="1">
      <c r="A46" s="654"/>
      <c r="B46" s="646" t="s">
        <v>856</v>
      </c>
      <c r="C46" s="645"/>
      <c r="D46" s="645"/>
      <c r="E46" s="645"/>
      <c r="F46" s="645"/>
      <c r="G46" s="645"/>
      <c r="H46" s="645"/>
      <c r="I46" s="106"/>
    </row>
    <row r="47" spans="1:9" ht="17.25" customHeight="1">
      <c r="A47" s="654"/>
      <c r="B47" s="646" t="s">
        <v>857</v>
      </c>
      <c r="C47" s="645"/>
      <c r="D47" s="645"/>
      <c r="E47" s="645"/>
      <c r="F47" s="645"/>
      <c r="G47" s="645"/>
      <c r="H47" s="645"/>
      <c r="I47" s="106"/>
    </row>
    <row r="48" spans="1:9" ht="17.25" customHeight="1">
      <c r="A48" s="654"/>
      <c r="B48" s="646" t="s">
        <v>858</v>
      </c>
      <c r="C48" s="645"/>
      <c r="D48" s="645"/>
      <c r="E48" s="645"/>
      <c r="F48" s="645"/>
      <c r="G48" s="645"/>
      <c r="H48" s="645"/>
      <c r="I48" s="106"/>
    </row>
    <row r="49" spans="1:9" ht="33.6" customHeight="1">
      <c r="A49" s="654"/>
      <c r="B49" s="644" t="s">
        <v>859</v>
      </c>
      <c r="C49" s="644"/>
      <c r="D49" s="644"/>
      <c r="E49" s="644"/>
      <c r="F49" s="644"/>
      <c r="G49" s="644"/>
      <c r="H49" s="646"/>
      <c r="I49" s="106"/>
    </row>
    <row r="50" spans="1:9" ht="26.55" customHeight="1">
      <c r="A50" s="655"/>
      <c r="B50" s="850" t="s">
        <v>860</v>
      </c>
      <c r="C50" s="850"/>
      <c r="D50" s="850"/>
      <c r="E50" s="850"/>
      <c r="F50" s="850"/>
      <c r="G50" s="850"/>
      <c r="H50" s="677"/>
      <c r="I50" s="106"/>
    </row>
    <row r="51" spans="1:9" ht="22.05" customHeight="1">
      <c r="A51" s="652" t="s">
        <v>361</v>
      </c>
      <c r="B51" s="639"/>
      <c r="C51" s="639"/>
      <c r="D51" s="639" t="s">
        <v>875</v>
      </c>
      <c r="E51" s="639"/>
      <c r="F51" s="639"/>
      <c r="G51" s="639"/>
      <c r="H51" s="640"/>
      <c r="I51" s="106"/>
    </row>
    <row r="52" spans="1:9" ht="45" customHeight="1">
      <c r="A52" s="656" t="s">
        <v>363</v>
      </c>
      <c r="B52" s="637"/>
      <c r="C52" s="637"/>
      <c r="D52" s="646" t="s">
        <v>861</v>
      </c>
      <c r="E52" s="645"/>
      <c r="F52" s="645"/>
      <c r="G52" s="645"/>
      <c r="H52" s="645"/>
      <c r="I52" s="110"/>
    </row>
    <row r="53" spans="1:9" s="243" customFormat="1" ht="17.850000000000001" customHeight="1">
      <c r="A53" s="651" t="s">
        <v>528</v>
      </c>
      <c r="B53" s="651"/>
      <c r="C53" s="651"/>
      <c r="D53" s="651"/>
      <c r="E53" s="651"/>
      <c r="F53" s="651"/>
      <c r="G53" s="108">
        <v>15</v>
      </c>
      <c r="H53" s="259" t="s">
        <v>353</v>
      </c>
      <c r="I53" s="135"/>
    </row>
    <row r="54" spans="1:9" ht="34.5" customHeight="1">
      <c r="A54" s="653" t="s">
        <v>354</v>
      </c>
      <c r="B54" s="637" t="s">
        <v>862</v>
      </c>
      <c r="C54" s="639"/>
      <c r="D54" s="639"/>
      <c r="E54" s="639"/>
      <c r="F54" s="639"/>
      <c r="G54" s="639"/>
      <c r="H54" s="640"/>
      <c r="I54" s="106"/>
    </row>
    <row r="55" spans="1:9" ht="21.75" customHeight="1">
      <c r="A55" s="654"/>
      <c r="B55" s="639" t="s">
        <v>863</v>
      </c>
      <c r="C55" s="639"/>
      <c r="D55" s="639"/>
      <c r="E55" s="639"/>
      <c r="F55" s="639"/>
      <c r="G55" s="639"/>
      <c r="H55" s="640"/>
      <c r="I55" s="106"/>
    </row>
    <row r="56" spans="1:9" ht="34.5" customHeight="1">
      <c r="A56" s="654"/>
      <c r="B56" s="637" t="s">
        <v>864</v>
      </c>
      <c r="C56" s="639"/>
      <c r="D56" s="639"/>
      <c r="E56" s="639"/>
      <c r="F56" s="639"/>
      <c r="G56" s="639"/>
      <c r="H56" s="640"/>
      <c r="I56" s="106"/>
    </row>
    <row r="57" spans="1:9" ht="33.75" customHeight="1">
      <c r="A57" s="654"/>
      <c r="B57" s="637" t="s">
        <v>865</v>
      </c>
      <c r="C57" s="639"/>
      <c r="D57" s="639"/>
      <c r="E57" s="639"/>
      <c r="F57" s="639"/>
      <c r="G57" s="639"/>
      <c r="H57" s="640"/>
      <c r="I57" s="106"/>
    </row>
    <row r="58" spans="1:9" ht="22.5" customHeight="1">
      <c r="A58" s="655"/>
      <c r="B58" s="851" t="s">
        <v>866</v>
      </c>
      <c r="C58" s="851"/>
      <c r="D58" s="851"/>
      <c r="E58" s="851"/>
      <c r="F58" s="851"/>
      <c r="G58" s="851"/>
      <c r="H58" s="852"/>
      <c r="I58" s="106"/>
    </row>
    <row r="59" spans="1:9" ht="23.1" customHeight="1">
      <c r="A59" s="652" t="s">
        <v>361</v>
      </c>
      <c r="B59" s="639"/>
      <c r="C59" s="639"/>
      <c r="D59" s="639" t="s">
        <v>875</v>
      </c>
      <c r="E59" s="639"/>
      <c r="F59" s="639"/>
      <c r="G59" s="639"/>
      <c r="H59" s="640"/>
      <c r="I59" s="106"/>
    </row>
    <row r="60" spans="1:9" ht="33" customHeight="1">
      <c r="A60" s="656" t="s">
        <v>363</v>
      </c>
      <c r="B60" s="637"/>
      <c r="C60" s="637"/>
      <c r="D60" s="646" t="s">
        <v>867</v>
      </c>
      <c r="E60" s="645"/>
      <c r="F60" s="645"/>
      <c r="G60" s="645"/>
      <c r="H60" s="645"/>
      <c r="I60" s="110"/>
    </row>
    <row r="61" spans="1:9" ht="10.35" customHeight="1">
      <c r="I61" s="106"/>
    </row>
    <row r="62" spans="1:9" ht="15" customHeight="1">
      <c r="A62" s="243" t="s">
        <v>378</v>
      </c>
      <c r="I62" s="106"/>
    </row>
    <row r="63" spans="1:9" ht="31.5" customHeight="1">
      <c r="A63" s="662" t="s">
        <v>379</v>
      </c>
      <c r="B63" s="634"/>
      <c r="C63" s="638" t="s">
        <v>868</v>
      </c>
      <c r="D63" s="659"/>
      <c r="E63" s="659"/>
      <c r="F63" s="659"/>
      <c r="G63" s="659"/>
      <c r="H63" s="659"/>
      <c r="I63" s="106"/>
    </row>
    <row r="64" spans="1:9" ht="40.5" customHeight="1">
      <c r="A64" s="662"/>
      <c r="B64" s="634"/>
      <c r="C64" s="637" t="s">
        <v>869</v>
      </c>
      <c r="D64" s="637"/>
      <c r="E64" s="637"/>
      <c r="F64" s="637"/>
      <c r="G64" s="637"/>
      <c r="H64" s="638"/>
      <c r="I64" s="106"/>
    </row>
    <row r="65" spans="1:9" ht="33" customHeight="1">
      <c r="A65" s="662"/>
      <c r="B65" s="634"/>
      <c r="C65" s="637" t="s">
        <v>870</v>
      </c>
      <c r="D65" s="637"/>
      <c r="E65" s="637"/>
      <c r="F65" s="637"/>
      <c r="G65" s="637"/>
      <c r="H65" s="638"/>
      <c r="I65" s="106"/>
    </row>
    <row r="66" spans="1:9" ht="68.55" customHeight="1">
      <c r="A66" s="702" t="s">
        <v>382</v>
      </c>
      <c r="B66" s="703"/>
      <c r="C66" s="637" t="s">
        <v>871</v>
      </c>
      <c r="D66" s="637"/>
      <c r="E66" s="637"/>
      <c r="F66" s="637"/>
      <c r="G66" s="637"/>
      <c r="H66" s="638"/>
      <c r="I66" s="106"/>
    </row>
    <row r="67" spans="1:9" ht="49.5" customHeight="1">
      <c r="A67" s="766"/>
      <c r="B67" s="767"/>
      <c r="C67" s="638" t="s">
        <v>872</v>
      </c>
      <c r="D67" s="659"/>
      <c r="E67" s="659"/>
      <c r="F67" s="659"/>
      <c r="G67" s="659"/>
      <c r="H67" s="659"/>
      <c r="I67" s="106"/>
    </row>
    <row r="68" spans="1:9" ht="64.5" customHeight="1">
      <c r="A68" s="633"/>
      <c r="B68" s="704"/>
      <c r="C68" s="637" t="s">
        <v>873</v>
      </c>
      <c r="D68" s="637"/>
      <c r="E68" s="637"/>
      <c r="F68" s="637"/>
      <c r="G68" s="637"/>
      <c r="H68" s="638"/>
      <c r="I68" s="106"/>
    </row>
    <row r="69" spans="1:9" ht="10.35" customHeight="1"/>
    <row r="70" spans="1:9" ht="15" customHeight="1">
      <c r="A70" s="243" t="s">
        <v>384</v>
      </c>
      <c r="B70" s="243"/>
      <c r="C70" s="243"/>
      <c r="D70" s="243"/>
      <c r="E70" s="243"/>
      <c r="F70" s="243"/>
    </row>
    <row r="71" spans="1:9" ht="16.2">
      <c r="A71" s="662" t="s">
        <v>385</v>
      </c>
      <c r="B71" s="662"/>
      <c r="C71" s="662"/>
      <c r="D71" s="662"/>
      <c r="E71" s="662"/>
      <c r="F71" s="662"/>
      <c r="G71" s="225">
        <v>4</v>
      </c>
      <c r="H71" s="226" t="s">
        <v>430</v>
      </c>
    </row>
    <row r="72" spans="1:9" ht="16.2">
      <c r="A72" s="662" t="s">
        <v>386</v>
      </c>
      <c r="B72" s="662"/>
      <c r="C72" s="662"/>
      <c r="D72" s="662"/>
      <c r="E72" s="662"/>
      <c r="F72" s="662"/>
      <c r="G72" s="225">
        <v>0</v>
      </c>
      <c r="H72" s="226" t="s">
        <v>430</v>
      </c>
    </row>
    <row r="73" spans="1:9">
      <c r="A73" s="258"/>
      <c r="B73" s="258"/>
      <c r="C73" s="258"/>
      <c r="D73" s="258"/>
      <c r="E73" s="258"/>
      <c r="F73" s="258"/>
      <c r="G73" s="228"/>
      <c r="H73" s="226"/>
    </row>
    <row r="74" spans="1:9">
      <c r="A74" s="664" t="s">
        <v>387</v>
      </c>
      <c r="B74" s="664"/>
      <c r="C74" s="664"/>
      <c r="D74" s="664"/>
      <c r="E74" s="664"/>
      <c r="F74" s="664"/>
      <c r="G74" s="229"/>
      <c r="H74" s="228"/>
    </row>
    <row r="75" spans="1:9" ht="17.850000000000001" customHeight="1">
      <c r="A75" s="645" t="s">
        <v>388</v>
      </c>
      <c r="B75" s="645"/>
      <c r="C75" s="645"/>
      <c r="D75" s="645"/>
      <c r="E75" s="226">
        <f>SUM(E76:E81)</f>
        <v>50</v>
      </c>
      <c r="F75" s="226" t="s">
        <v>353</v>
      </c>
      <c r="G75" s="230">
        <f>E75/25</f>
        <v>2</v>
      </c>
      <c r="H75" s="226" t="s">
        <v>430</v>
      </c>
    </row>
    <row r="76" spans="1:9" ht="17.850000000000001" customHeight="1">
      <c r="A76" s="107" t="s">
        <v>145</v>
      </c>
      <c r="B76" s="662" t="s">
        <v>148</v>
      </c>
      <c r="C76" s="662"/>
      <c r="D76" s="662"/>
      <c r="E76" s="226">
        <v>15</v>
      </c>
      <c r="F76" s="226" t="s">
        <v>353</v>
      </c>
      <c r="G76" s="192"/>
      <c r="H76" s="193"/>
    </row>
    <row r="77" spans="1:9" ht="17.850000000000001" customHeight="1">
      <c r="B77" s="662" t="s">
        <v>389</v>
      </c>
      <c r="C77" s="662"/>
      <c r="D77" s="662"/>
      <c r="E77" s="226">
        <v>30</v>
      </c>
      <c r="F77" s="226" t="s">
        <v>353</v>
      </c>
      <c r="G77" s="192"/>
      <c r="H77" s="193"/>
    </row>
    <row r="78" spans="1:9" ht="17.850000000000001" customHeight="1">
      <c r="B78" s="662" t="s">
        <v>390</v>
      </c>
      <c r="C78" s="662"/>
      <c r="D78" s="662"/>
      <c r="E78" s="226">
        <v>3</v>
      </c>
      <c r="F78" s="226" t="s">
        <v>353</v>
      </c>
      <c r="G78" s="192"/>
      <c r="H78" s="193"/>
    </row>
    <row r="79" spans="1:9" ht="17.850000000000001" customHeight="1">
      <c r="B79" s="662" t="s">
        <v>391</v>
      </c>
      <c r="C79" s="662"/>
      <c r="D79" s="662"/>
      <c r="E79" s="226">
        <v>0</v>
      </c>
      <c r="F79" s="226" t="s">
        <v>353</v>
      </c>
      <c r="G79" s="192"/>
      <c r="H79" s="193"/>
    </row>
    <row r="80" spans="1:9" ht="17.850000000000001" customHeight="1">
      <c r="B80" s="662" t="s">
        <v>392</v>
      </c>
      <c r="C80" s="662"/>
      <c r="D80" s="662"/>
      <c r="E80" s="226">
        <v>0</v>
      </c>
      <c r="F80" s="226" t="s">
        <v>353</v>
      </c>
      <c r="G80" s="192"/>
      <c r="H80" s="193"/>
    </row>
    <row r="81" spans="1:9" ht="17.850000000000001" customHeight="1">
      <c r="B81" s="662" t="s">
        <v>393</v>
      </c>
      <c r="C81" s="662"/>
      <c r="D81" s="662"/>
      <c r="E81" s="226">
        <v>2</v>
      </c>
      <c r="F81" s="226" t="s">
        <v>353</v>
      </c>
      <c r="G81" s="192"/>
      <c r="H81" s="193"/>
    </row>
    <row r="82" spans="1:9" ht="31.35" customHeight="1">
      <c r="A82" s="645" t="s">
        <v>394</v>
      </c>
      <c r="B82" s="645"/>
      <c r="C82" s="645"/>
      <c r="D82" s="645"/>
      <c r="E82" s="226">
        <v>0</v>
      </c>
      <c r="F82" s="226" t="s">
        <v>353</v>
      </c>
      <c r="G82" s="230">
        <v>0</v>
      </c>
      <c r="H82" s="226" t="s">
        <v>430</v>
      </c>
    </row>
    <row r="83" spans="1:9" ht="17.850000000000001" customHeight="1">
      <c r="A83" s="662" t="s">
        <v>395</v>
      </c>
      <c r="B83" s="662"/>
      <c r="C83" s="662"/>
      <c r="D83" s="662"/>
      <c r="E83" s="226">
        <f>G83*25</f>
        <v>50</v>
      </c>
      <c r="F83" s="226" t="s">
        <v>353</v>
      </c>
      <c r="G83" s="230">
        <f>D6-G82-G75</f>
        <v>2</v>
      </c>
      <c r="H83" s="226" t="s">
        <v>430</v>
      </c>
    </row>
    <row r="84" spans="1:9" ht="10.35" customHeight="1"/>
    <row r="87" spans="1:9">
      <c r="A87" s="107" t="s">
        <v>396</v>
      </c>
    </row>
    <row r="88" spans="1:9" ht="16.2">
      <c r="A88" s="631" t="s">
        <v>431</v>
      </c>
      <c r="B88" s="631"/>
      <c r="C88" s="631"/>
      <c r="D88" s="631"/>
      <c r="E88" s="631"/>
      <c r="F88" s="631"/>
      <c r="G88" s="631"/>
      <c r="H88" s="631"/>
      <c r="I88" s="631"/>
    </row>
    <row r="89" spans="1:9">
      <c r="A89" s="107" t="s">
        <v>397</v>
      </c>
    </row>
    <row r="91" spans="1:9">
      <c r="A91" s="663" t="s">
        <v>398</v>
      </c>
      <c r="B91" s="663"/>
      <c r="C91" s="663"/>
      <c r="D91" s="663"/>
      <c r="E91" s="663"/>
      <c r="F91" s="663"/>
      <c r="G91" s="663"/>
      <c r="H91" s="663"/>
      <c r="I91" s="663"/>
    </row>
    <row r="92" spans="1:9">
      <c r="A92" s="663"/>
      <c r="B92" s="663"/>
      <c r="C92" s="663"/>
      <c r="D92" s="663"/>
      <c r="E92" s="663"/>
      <c r="F92" s="663"/>
      <c r="G92" s="663"/>
      <c r="H92" s="663"/>
      <c r="I92" s="663"/>
    </row>
    <row r="93" spans="1:9">
      <c r="A93" s="663"/>
      <c r="B93" s="663"/>
      <c r="C93" s="663"/>
      <c r="D93" s="663"/>
      <c r="E93" s="663"/>
      <c r="F93" s="663"/>
      <c r="G93" s="663"/>
      <c r="H93" s="663"/>
      <c r="I93" s="663"/>
    </row>
  </sheetData>
  <mergeCells count="93">
    <mergeCell ref="A91:I93"/>
    <mergeCell ref="A74:F74"/>
    <mergeCell ref="A75:D75"/>
    <mergeCell ref="B76:D76"/>
    <mergeCell ref="B77:D77"/>
    <mergeCell ref="B78:D78"/>
    <mergeCell ref="B79:D79"/>
    <mergeCell ref="B80:D80"/>
    <mergeCell ref="B81:D81"/>
    <mergeCell ref="A82:D82"/>
    <mergeCell ref="A83:D83"/>
    <mergeCell ref="A88:I88"/>
    <mergeCell ref="A72:F72"/>
    <mergeCell ref="A59:C59"/>
    <mergeCell ref="D59:H59"/>
    <mergeCell ref="A60:C60"/>
    <mergeCell ref="D60:H60"/>
    <mergeCell ref="A63:B65"/>
    <mergeCell ref="C63:H63"/>
    <mergeCell ref="C64:H64"/>
    <mergeCell ref="C65:H65"/>
    <mergeCell ref="A66:B68"/>
    <mergeCell ref="C66:H66"/>
    <mergeCell ref="C67:H67"/>
    <mergeCell ref="C68:H68"/>
    <mergeCell ref="A71:F71"/>
    <mergeCell ref="A53:F53"/>
    <mergeCell ref="A54:A58"/>
    <mergeCell ref="B54:H54"/>
    <mergeCell ref="B55:H55"/>
    <mergeCell ref="B56:H56"/>
    <mergeCell ref="B57:H57"/>
    <mergeCell ref="B58:H58"/>
    <mergeCell ref="B49:H49"/>
    <mergeCell ref="B50:H50"/>
    <mergeCell ref="A51:C51"/>
    <mergeCell ref="D51:H51"/>
    <mergeCell ref="A52:C52"/>
    <mergeCell ref="D52:H52"/>
    <mergeCell ref="A45:A50"/>
    <mergeCell ref="B45:H45"/>
    <mergeCell ref="B46:H46"/>
    <mergeCell ref="B47:H47"/>
    <mergeCell ref="B48:H48"/>
    <mergeCell ref="A42:C42"/>
    <mergeCell ref="D42:H42"/>
    <mergeCell ref="A43:C43"/>
    <mergeCell ref="D43:H43"/>
    <mergeCell ref="A44:F44"/>
    <mergeCell ref="B31:F31"/>
    <mergeCell ref="A34:F34"/>
    <mergeCell ref="A35:A41"/>
    <mergeCell ref="B35:H35"/>
    <mergeCell ref="B36:H36"/>
    <mergeCell ref="B37:H37"/>
    <mergeCell ref="B38:H38"/>
    <mergeCell ref="B39:H39"/>
    <mergeCell ref="B40:H40"/>
    <mergeCell ref="B41:H41"/>
    <mergeCell ref="B26:F26"/>
    <mergeCell ref="A27:H27"/>
    <mergeCell ref="B28:F28"/>
    <mergeCell ref="B29:F29"/>
    <mergeCell ref="A30:H30"/>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19"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12.21875" style="107" customWidth="1"/>
    <col min="9" max="9" width="2.77734375" style="107" customWidth="1"/>
    <col min="10" max="16384" width="8.77734375" style="107"/>
  </cols>
  <sheetData>
    <row r="1" spans="1:9" ht="10.35" customHeight="1"/>
    <row r="2" spans="1:9" s="179" customFormat="1">
      <c r="A2" s="632" t="s">
        <v>320</v>
      </c>
      <c r="B2" s="632"/>
      <c r="C2" s="632"/>
      <c r="D2" s="632"/>
      <c r="E2" s="632"/>
      <c r="F2" s="632"/>
      <c r="G2" s="632"/>
      <c r="H2" s="632"/>
      <c r="I2" s="632"/>
    </row>
    <row r="3" spans="1:9" ht="10.35" customHeight="1"/>
    <row r="4" spans="1:9" ht="15" customHeight="1">
      <c r="A4" s="179" t="s">
        <v>321</v>
      </c>
    </row>
    <row r="5" spans="1:9" ht="17.850000000000001" customHeight="1">
      <c r="A5" s="633" t="s">
        <v>186</v>
      </c>
      <c r="B5" s="633"/>
      <c r="C5" s="633"/>
      <c r="D5" s="633"/>
      <c r="E5" s="633"/>
      <c r="F5" s="633"/>
      <c r="G5" s="633"/>
      <c r="H5" s="633"/>
    </row>
    <row r="6" spans="1:9" ht="17.850000000000001" customHeight="1">
      <c r="A6" s="665" t="s">
        <v>143</v>
      </c>
      <c r="B6" s="686"/>
      <c r="C6" s="686"/>
      <c r="D6" s="686">
        <v>1</v>
      </c>
      <c r="E6" s="686"/>
      <c r="F6" s="686"/>
      <c r="G6" s="686"/>
      <c r="H6" s="666"/>
    </row>
    <row r="7" spans="1:9">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326</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595</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2578</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38.25" customHeight="1">
      <c r="A23" s="672"/>
      <c r="B23" s="673"/>
      <c r="C23" s="673"/>
      <c r="D23" s="673"/>
      <c r="E23" s="673"/>
      <c r="F23" s="673"/>
      <c r="G23" s="181" t="s">
        <v>336</v>
      </c>
      <c r="H23" s="182" t="s">
        <v>35</v>
      </c>
    </row>
    <row r="24" spans="1:9" ht="17.850000000000001" customHeight="1">
      <c r="A24" s="672" t="s">
        <v>36</v>
      </c>
      <c r="B24" s="673"/>
      <c r="C24" s="673"/>
      <c r="D24" s="673"/>
      <c r="E24" s="673"/>
      <c r="F24" s="673"/>
      <c r="G24" s="673"/>
      <c r="H24" s="674"/>
    </row>
    <row r="25" spans="1:9" ht="46.05" customHeight="1">
      <c r="A25" s="181" t="s">
        <v>2579</v>
      </c>
      <c r="B25" s="668" t="s">
        <v>2580</v>
      </c>
      <c r="C25" s="669"/>
      <c r="D25" s="669"/>
      <c r="E25" s="669"/>
      <c r="F25" s="693"/>
      <c r="G25" s="173" t="s">
        <v>50</v>
      </c>
      <c r="H25" s="183" t="s">
        <v>52</v>
      </c>
    </row>
    <row r="26" spans="1:9" ht="41.25" customHeight="1">
      <c r="A26" s="181" t="s">
        <v>2581</v>
      </c>
      <c r="B26" s="675" t="s">
        <v>2582</v>
      </c>
      <c r="C26" s="675"/>
      <c r="D26" s="675"/>
      <c r="E26" s="675"/>
      <c r="F26" s="675"/>
      <c r="G26" s="181" t="s">
        <v>64</v>
      </c>
      <c r="H26" s="183" t="s">
        <v>52</v>
      </c>
      <c r="I26" s="106"/>
    </row>
    <row r="27" spans="1:9" ht="17.850000000000001" customHeight="1">
      <c r="A27" s="648" t="s">
        <v>348</v>
      </c>
      <c r="B27" s="649"/>
      <c r="C27" s="649"/>
      <c r="D27" s="649"/>
      <c r="E27" s="649"/>
      <c r="F27" s="649"/>
      <c r="G27" s="649"/>
      <c r="H27" s="650"/>
      <c r="I27" s="106"/>
    </row>
    <row r="28" spans="1:9" ht="40.049999999999997" customHeight="1">
      <c r="A28" s="104" t="s">
        <v>2583</v>
      </c>
      <c r="B28" s="853" t="s">
        <v>2605</v>
      </c>
      <c r="C28" s="853"/>
      <c r="D28" s="853"/>
      <c r="E28" s="853"/>
      <c r="F28" s="853"/>
      <c r="G28" s="123" t="s">
        <v>121</v>
      </c>
      <c r="H28" s="224" t="s">
        <v>52</v>
      </c>
      <c r="I28" s="106"/>
    </row>
    <row r="29" spans="1:9" ht="30" customHeight="1">
      <c r="A29" s="104" t="s">
        <v>2584</v>
      </c>
      <c r="B29" s="853" t="s">
        <v>2585</v>
      </c>
      <c r="C29" s="853"/>
      <c r="D29" s="853"/>
      <c r="E29" s="853"/>
      <c r="F29" s="853"/>
      <c r="G29" s="123" t="s">
        <v>127</v>
      </c>
      <c r="H29" s="224" t="s">
        <v>52</v>
      </c>
      <c r="I29" s="106"/>
    </row>
    <row r="30" spans="1:9" ht="36.6" customHeight="1">
      <c r="A30" s="123" t="s">
        <v>2586</v>
      </c>
      <c r="B30" s="853" t="s">
        <v>2587</v>
      </c>
      <c r="C30" s="853"/>
      <c r="D30" s="853"/>
      <c r="E30" s="853"/>
      <c r="F30" s="853"/>
      <c r="G30" s="123" t="s">
        <v>132</v>
      </c>
      <c r="H30" s="224" t="s">
        <v>52</v>
      </c>
      <c r="I30" s="106"/>
    </row>
    <row r="31" spans="1:9" ht="10.35" customHeight="1">
      <c r="I31" s="106"/>
    </row>
    <row r="32" spans="1:9" ht="15" customHeight="1">
      <c r="A32" s="179" t="s">
        <v>351</v>
      </c>
      <c r="I32" s="106"/>
    </row>
    <row r="33" spans="1:9" s="179" customFormat="1" ht="17.850000000000001" customHeight="1">
      <c r="A33" s="651" t="s">
        <v>352</v>
      </c>
      <c r="B33" s="651"/>
      <c r="C33" s="651"/>
      <c r="D33" s="651"/>
      <c r="E33" s="651"/>
      <c r="F33" s="651"/>
      <c r="G33" s="108">
        <v>30</v>
      </c>
      <c r="H33" s="134" t="s">
        <v>353</v>
      </c>
      <c r="I33" s="135"/>
    </row>
    <row r="34" spans="1:9" ht="30" customHeight="1">
      <c r="A34" s="762" t="s">
        <v>354</v>
      </c>
      <c r="B34" s="635" t="s">
        <v>2588</v>
      </c>
      <c r="C34" s="635"/>
      <c r="D34" s="635"/>
      <c r="E34" s="635"/>
      <c r="F34" s="635"/>
      <c r="G34" s="635"/>
      <c r="H34" s="636"/>
      <c r="I34" s="106"/>
    </row>
    <row r="35" spans="1:9" ht="30" customHeight="1">
      <c r="A35" s="654"/>
      <c r="B35" s="644" t="s">
        <v>2589</v>
      </c>
      <c r="C35" s="644"/>
      <c r="D35" s="644"/>
      <c r="E35" s="644"/>
      <c r="F35" s="644"/>
      <c r="G35" s="644"/>
      <c r="H35" s="646"/>
      <c r="I35" s="106"/>
    </row>
    <row r="36" spans="1:9" ht="30" customHeight="1">
      <c r="A36" s="654"/>
      <c r="B36" s="644" t="s">
        <v>2590</v>
      </c>
      <c r="C36" s="644"/>
      <c r="D36" s="644"/>
      <c r="E36" s="644"/>
      <c r="F36" s="644"/>
      <c r="G36" s="644"/>
      <c r="H36" s="646"/>
      <c r="I36" s="106"/>
    </row>
    <row r="37" spans="1:9" ht="30" customHeight="1">
      <c r="A37" s="654"/>
      <c r="B37" s="644" t="s">
        <v>2591</v>
      </c>
      <c r="C37" s="644"/>
      <c r="D37" s="644"/>
      <c r="E37" s="644"/>
      <c r="F37" s="644"/>
      <c r="G37" s="644"/>
      <c r="H37" s="646"/>
      <c r="I37" s="106"/>
    </row>
    <row r="38" spans="1:9" ht="30" customHeight="1">
      <c r="A38" s="654"/>
      <c r="B38" s="646" t="s">
        <v>2592</v>
      </c>
      <c r="C38" s="854"/>
      <c r="D38" s="854"/>
      <c r="E38" s="854"/>
      <c r="F38" s="854"/>
      <c r="G38" s="854"/>
      <c r="H38" s="854"/>
      <c r="I38" s="106"/>
    </row>
    <row r="39" spans="1:9" ht="30" customHeight="1">
      <c r="A39" s="654"/>
      <c r="B39" s="646" t="s">
        <v>2593</v>
      </c>
      <c r="C39" s="854"/>
      <c r="D39" s="854"/>
      <c r="E39" s="854"/>
      <c r="F39" s="854"/>
      <c r="G39" s="854"/>
      <c r="H39" s="854"/>
      <c r="I39" s="106"/>
    </row>
    <row r="40" spans="1:9" ht="30" customHeight="1">
      <c r="A40" s="654"/>
      <c r="B40" s="646" t="s">
        <v>2594</v>
      </c>
      <c r="C40" s="854"/>
      <c r="D40" s="854"/>
      <c r="E40" s="854"/>
      <c r="F40" s="854"/>
      <c r="G40" s="854"/>
      <c r="H40" s="854"/>
      <c r="I40" s="106"/>
    </row>
    <row r="41" spans="1:9" ht="30" customHeight="1">
      <c r="A41" s="654"/>
      <c r="B41" s="646" t="s">
        <v>2595</v>
      </c>
      <c r="C41" s="854"/>
      <c r="D41" s="854"/>
      <c r="E41" s="854"/>
      <c r="F41" s="854"/>
      <c r="G41" s="854"/>
      <c r="H41" s="854"/>
      <c r="I41" s="106"/>
    </row>
    <row r="42" spans="1:9" ht="30" customHeight="1">
      <c r="A42" s="654"/>
      <c r="B42" s="646" t="s">
        <v>2596</v>
      </c>
      <c r="C42" s="854"/>
      <c r="D42" s="854"/>
      <c r="E42" s="854"/>
      <c r="F42" s="854"/>
      <c r="G42" s="854"/>
      <c r="H42" s="854"/>
      <c r="I42" s="106"/>
    </row>
    <row r="43" spans="1:9" ht="19.5" customHeight="1">
      <c r="A43" s="652" t="s">
        <v>361</v>
      </c>
      <c r="B43" s="639"/>
      <c r="C43" s="639"/>
      <c r="D43" s="639" t="s">
        <v>2597</v>
      </c>
      <c r="E43" s="639"/>
      <c r="F43" s="639"/>
      <c r="G43" s="639"/>
      <c r="H43" s="640"/>
      <c r="I43" s="106"/>
    </row>
    <row r="44" spans="1:9" ht="40.5" customHeight="1">
      <c r="A44" s="656" t="s">
        <v>363</v>
      </c>
      <c r="B44" s="637"/>
      <c r="C44" s="637"/>
      <c r="D44" s="855" t="s">
        <v>2598</v>
      </c>
      <c r="E44" s="856"/>
      <c r="F44" s="856"/>
      <c r="G44" s="856"/>
      <c r="H44" s="856"/>
      <c r="I44" s="106"/>
    </row>
    <row r="45" spans="1:9" ht="10.35" customHeight="1">
      <c r="I45" s="106"/>
    </row>
    <row r="46" spans="1:9" ht="15" customHeight="1">
      <c r="A46" s="179" t="s">
        <v>378</v>
      </c>
      <c r="I46" s="106"/>
    </row>
    <row r="47" spans="1:9" ht="30" customHeight="1">
      <c r="A47" s="662" t="s">
        <v>379</v>
      </c>
      <c r="B47" s="634"/>
      <c r="C47" s="646" t="s">
        <v>2599</v>
      </c>
      <c r="D47" s="645"/>
      <c r="E47" s="645"/>
      <c r="F47" s="645"/>
      <c r="G47" s="645"/>
      <c r="H47" s="645"/>
      <c r="I47" s="106"/>
    </row>
    <row r="48" spans="1:9" ht="30" customHeight="1">
      <c r="A48" s="662"/>
      <c r="B48" s="634"/>
      <c r="C48" s="644" t="s">
        <v>2600</v>
      </c>
      <c r="D48" s="644"/>
      <c r="E48" s="644"/>
      <c r="F48" s="644"/>
      <c r="G48" s="644"/>
      <c r="H48" s="646"/>
      <c r="I48" s="106"/>
    </row>
    <row r="49" spans="1:9" ht="43.05" customHeight="1">
      <c r="A49" s="662"/>
      <c r="B49" s="634"/>
      <c r="C49" s="646" t="s">
        <v>2601</v>
      </c>
      <c r="D49" s="854"/>
      <c r="E49" s="854"/>
      <c r="F49" s="854"/>
      <c r="G49" s="854"/>
      <c r="H49" s="854"/>
      <c r="I49" s="106"/>
    </row>
    <row r="50" spans="1:9" ht="30" customHeight="1">
      <c r="A50" s="662"/>
      <c r="B50" s="634"/>
      <c r="C50" s="644" t="s">
        <v>2602</v>
      </c>
      <c r="D50" s="635"/>
      <c r="E50" s="635"/>
      <c r="F50" s="635"/>
      <c r="G50" s="635"/>
      <c r="H50" s="636"/>
      <c r="I50" s="106"/>
    </row>
    <row r="51" spans="1:9" ht="30" customHeight="1">
      <c r="A51" s="857" t="s">
        <v>382</v>
      </c>
      <c r="B51" s="763"/>
      <c r="C51" s="644" t="s">
        <v>2603</v>
      </c>
      <c r="D51" s="644"/>
      <c r="E51" s="644"/>
      <c r="F51" s="644"/>
      <c r="G51" s="644"/>
      <c r="H51" s="646"/>
      <c r="I51" s="106"/>
    </row>
    <row r="52" spans="1:9" ht="30" customHeight="1">
      <c r="A52" s="858"/>
      <c r="B52" s="859"/>
      <c r="C52" s="644" t="s">
        <v>2604</v>
      </c>
      <c r="D52" s="644"/>
      <c r="E52" s="644"/>
      <c r="F52" s="644"/>
      <c r="G52" s="644"/>
      <c r="H52" s="646"/>
      <c r="I52" s="106"/>
    </row>
    <row r="53" spans="1:9" ht="21" customHeight="1"/>
    <row r="54" spans="1:9" ht="15" customHeight="1">
      <c r="A54" s="179" t="s">
        <v>384</v>
      </c>
      <c r="B54" s="179"/>
      <c r="C54" s="179"/>
      <c r="D54" s="179"/>
      <c r="E54" s="179"/>
      <c r="F54" s="179"/>
    </row>
    <row r="55" spans="1:9" ht="16.2">
      <c r="A55" s="662" t="s">
        <v>385</v>
      </c>
      <c r="B55" s="662"/>
      <c r="C55" s="662"/>
      <c r="D55" s="662"/>
      <c r="E55" s="662"/>
      <c r="F55" s="662"/>
      <c r="G55" s="225">
        <v>0.5</v>
      </c>
      <c r="H55" s="226" t="s">
        <v>430</v>
      </c>
    </row>
    <row r="56" spans="1:9" ht="16.2">
      <c r="A56" s="662" t="s">
        <v>386</v>
      </c>
      <c r="B56" s="662"/>
      <c r="C56" s="662"/>
      <c r="D56" s="662"/>
      <c r="E56" s="662"/>
      <c r="F56" s="662"/>
      <c r="G56" s="225">
        <v>0.5</v>
      </c>
      <c r="H56" s="226" t="s">
        <v>430</v>
      </c>
    </row>
    <row r="57" spans="1:9">
      <c r="A57" s="153"/>
      <c r="B57" s="153"/>
      <c r="C57" s="153"/>
      <c r="D57" s="153"/>
      <c r="E57" s="153"/>
      <c r="F57" s="153"/>
      <c r="G57" s="228"/>
      <c r="H57" s="226"/>
    </row>
    <row r="58" spans="1:9">
      <c r="A58" s="664" t="s">
        <v>387</v>
      </c>
      <c r="B58" s="664"/>
      <c r="C58" s="664"/>
      <c r="D58" s="664"/>
      <c r="E58" s="664"/>
      <c r="F58" s="664"/>
      <c r="G58" s="229"/>
      <c r="H58" s="228"/>
    </row>
    <row r="59" spans="1:9" ht="17.850000000000001" customHeight="1">
      <c r="A59" s="645" t="s">
        <v>388</v>
      </c>
      <c r="B59" s="645"/>
      <c r="C59" s="645"/>
      <c r="D59" s="645"/>
      <c r="E59" s="226">
        <f>SUM(E60:E65)</f>
        <v>34</v>
      </c>
      <c r="F59" s="226" t="s">
        <v>353</v>
      </c>
      <c r="G59" s="230">
        <v>0.9</v>
      </c>
      <c r="H59" s="226" t="s">
        <v>430</v>
      </c>
    </row>
    <row r="60" spans="1:9" ht="17.850000000000001" customHeight="1">
      <c r="A60" s="107" t="s">
        <v>145</v>
      </c>
      <c r="B60" s="662" t="s">
        <v>148</v>
      </c>
      <c r="C60" s="662"/>
      <c r="D60" s="662"/>
      <c r="E60" s="226">
        <v>30</v>
      </c>
      <c r="F60" s="226" t="s">
        <v>353</v>
      </c>
      <c r="G60" s="192"/>
      <c r="H60" s="193"/>
    </row>
    <row r="61" spans="1:9" ht="17.850000000000001" customHeight="1">
      <c r="B61" s="662" t="s">
        <v>389</v>
      </c>
      <c r="C61" s="662"/>
      <c r="D61" s="662"/>
      <c r="E61" s="226">
        <v>0</v>
      </c>
      <c r="F61" s="226" t="s">
        <v>353</v>
      </c>
      <c r="G61" s="192"/>
      <c r="H61" s="193"/>
    </row>
    <row r="62" spans="1:9" ht="17.850000000000001" customHeight="1">
      <c r="B62" s="662" t="s">
        <v>390</v>
      </c>
      <c r="C62" s="662"/>
      <c r="D62" s="662"/>
      <c r="E62" s="226">
        <v>2</v>
      </c>
      <c r="F62" s="226" t="s">
        <v>353</v>
      </c>
      <c r="G62" s="192"/>
      <c r="H62" s="193"/>
    </row>
    <row r="63" spans="1:9" ht="17.850000000000001" customHeight="1">
      <c r="B63" s="662" t="s">
        <v>391</v>
      </c>
      <c r="C63" s="662"/>
      <c r="D63" s="662"/>
      <c r="E63" s="226">
        <v>0</v>
      </c>
      <c r="F63" s="226" t="s">
        <v>353</v>
      </c>
      <c r="G63" s="192"/>
      <c r="H63" s="193"/>
    </row>
    <row r="64" spans="1:9" ht="17.850000000000001" customHeight="1">
      <c r="B64" s="662" t="s">
        <v>392</v>
      </c>
      <c r="C64" s="662"/>
      <c r="D64" s="662"/>
      <c r="E64" s="226">
        <v>0</v>
      </c>
      <c r="F64" s="226" t="s">
        <v>353</v>
      </c>
      <c r="G64" s="192"/>
      <c r="H64" s="193"/>
    </row>
    <row r="65" spans="1:9" ht="17.850000000000001" customHeight="1">
      <c r="B65" s="662" t="s">
        <v>393</v>
      </c>
      <c r="C65" s="662"/>
      <c r="D65" s="662"/>
      <c r="E65" s="226">
        <v>2</v>
      </c>
      <c r="F65" s="226" t="s">
        <v>353</v>
      </c>
      <c r="G65" s="192"/>
      <c r="H65" s="193"/>
    </row>
    <row r="66" spans="1:9" ht="31.35" customHeight="1">
      <c r="A66" s="645" t="s">
        <v>394</v>
      </c>
      <c r="B66" s="645"/>
      <c r="C66" s="645"/>
      <c r="D66" s="645"/>
      <c r="E66" s="226">
        <v>0</v>
      </c>
      <c r="F66" s="226" t="s">
        <v>353</v>
      </c>
      <c r="G66" s="230">
        <v>0</v>
      </c>
      <c r="H66" s="226" t="s">
        <v>430</v>
      </c>
    </row>
    <row r="67" spans="1:9" ht="17.850000000000001" customHeight="1">
      <c r="A67" s="662" t="s">
        <v>395</v>
      </c>
      <c r="B67" s="662"/>
      <c r="C67" s="662"/>
      <c r="D67" s="662"/>
      <c r="E67" s="226">
        <v>5</v>
      </c>
      <c r="F67" s="226" t="s">
        <v>353</v>
      </c>
      <c r="G67" s="230">
        <f>D6-G66-G59</f>
        <v>9.9999999999999978E-2</v>
      </c>
      <c r="H67" s="226" t="s">
        <v>430</v>
      </c>
    </row>
    <row r="68" spans="1:9" ht="10.35" customHeight="1"/>
    <row r="71" spans="1:9">
      <c r="A71" s="107" t="s">
        <v>396</v>
      </c>
    </row>
    <row r="72" spans="1:9" ht="16.2">
      <c r="A72" s="631" t="s">
        <v>431</v>
      </c>
      <c r="B72" s="631"/>
      <c r="C72" s="631"/>
      <c r="D72" s="631"/>
      <c r="E72" s="631"/>
      <c r="F72" s="631"/>
      <c r="G72" s="631"/>
      <c r="H72" s="631"/>
      <c r="I72" s="631"/>
    </row>
    <row r="73" spans="1:9">
      <c r="A73" s="107" t="s">
        <v>397</v>
      </c>
    </row>
    <row r="75" spans="1:9">
      <c r="A75" s="663" t="s">
        <v>398</v>
      </c>
      <c r="B75" s="663"/>
      <c r="C75" s="663"/>
      <c r="D75" s="663"/>
      <c r="E75" s="663"/>
      <c r="F75" s="663"/>
      <c r="G75" s="663"/>
      <c r="H75" s="663"/>
      <c r="I75" s="663"/>
    </row>
    <row r="76" spans="1:9">
      <c r="A76" s="663"/>
      <c r="B76" s="663"/>
      <c r="C76" s="663"/>
      <c r="D76" s="663"/>
      <c r="E76" s="663"/>
      <c r="F76" s="663"/>
      <c r="G76" s="663"/>
      <c r="H76" s="663"/>
      <c r="I76" s="663"/>
    </row>
    <row r="77" spans="1:9">
      <c r="A77" s="663"/>
      <c r="B77" s="663"/>
      <c r="C77" s="663"/>
      <c r="D77" s="663"/>
      <c r="E77" s="663"/>
      <c r="F77" s="663"/>
      <c r="G77" s="663"/>
      <c r="H77" s="663"/>
      <c r="I77" s="663"/>
    </row>
  </sheetData>
  <mergeCells count="71">
    <mergeCell ref="B65:D65"/>
    <mergeCell ref="A66:D66"/>
    <mergeCell ref="A67:D67"/>
    <mergeCell ref="A72:I72"/>
    <mergeCell ref="A75:I77"/>
    <mergeCell ref="B64:D64"/>
    <mergeCell ref="A51:B52"/>
    <mergeCell ref="C51:H51"/>
    <mergeCell ref="C52:H52"/>
    <mergeCell ref="A55:F55"/>
    <mergeCell ref="A56:F56"/>
    <mergeCell ref="A58:F58"/>
    <mergeCell ref="A59:D59"/>
    <mergeCell ref="B60:D60"/>
    <mergeCell ref="B61:D61"/>
    <mergeCell ref="B62:D62"/>
    <mergeCell ref="B63:D63"/>
    <mergeCell ref="A43:C43"/>
    <mergeCell ref="D43:H43"/>
    <mergeCell ref="A44:C44"/>
    <mergeCell ref="D44:H44"/>
    <mergeCell ref="A47:B50"/>
    <mergeCell ref="C47:H47"/>
    <mergeCell ref="C48:H48"/>
    <mergeCell ref="C49:H49"/>
    <mergeCell ref="C50:H50"/>
    <mergeCell ref="A34:A42"/>
    <mergeCell ref="B34:H34"/>
    <mergeCell ref="B35:H35"/>
    <mergeCell ref="B36:H36"/>
    <mergeCell ref="B37:H37"/>
    <mergeCell ref="B38:H38"/>
    <mergeCell ref="B39:H39"/>
    <mergeCell ref="B40:H40"/>
    <mergeCell ref="B41:H41"/>
    <mergeCell ref="B42:H42"/>
    <mergeCell ref="A33:F33"/>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28"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876</v>
      </c>
      <c r="B5" s="633"/>
      <c r="C5" s="633"/>
      <c r="D5" s="633"/>
      <c r="E5" s="633"/>
      <c r="F5" s="633"/>
      <c r="G5" s="633"/>
      <c r="H5" s="633"/>
    </row>
    <row r="6" spans="1:9" ht="17.850000000000001" customHeight="1">
      <c r="A6" s="665" t="s">
        <v>143</v>
      </c>
      <c r="B6" s="686"/>
      <c r="C6" s="686"/>
      <c r="D6" s="686">
        <v>4</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684</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2632</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877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50.1" customHeight="1">
      <c r="A25" s="245" t="s">
        <v>878</v>
      </c>
      <c r="B25" s="675" t="s">
        <v>879</v>
      </c>
      <c r="C25" s="675"/>
      <c r="D25" s="675"/>
      <c r="E25" s="675"/>
      <c r="F25" s="675"/>
      <c r="G25" s="245" t="s">
        <v>880</v>
      </c>
      <c r="H25" s="183" t="s">
        <v>40</v>
      </c>
      <c r="I25" s="106"/>
    </row>
    <row r="26" spans="1:9" ht="46.5" customHeight="1">
      <c r="A26" s="245" t="s">
        <v>881</v>
      </c>
      <c r="B26" s="675" t="s">
        <v>882</v>
      </c>
      <c r="C26" s="675"/>
      <c r="D26" s="675"/>
      <c r="E26" s="675"/>
      <c r="F26" s="675"/>
      <c r="G26" s="245" t="s">
        <v>880</v>
      </c>
      <c r="H26" s="183" t="s">
        <v>40</v>
      </c>
      <c r="I26" s="106"/>
    </row>
    <row r="27" spans="1:9" ht="17.850000000000001" customHeight="1">
      <c r="A27" s="672" t="s">
        <v>341</v>
      </c>
      <c r="B27" s="673"/>
      <c r="C27" s="673"/>
      <c r="D27" s="673"/>
      <c r="E27" s="673"/>
      <c r="F27" s="673"/>
      <c r="G27" s="673"/>
      <c r="H27" s="674"/>
      <c r="I27" s="106"/>
    </row>
    <row r="28" spans="1:9" ht="34.5" customHeight="1">
      <c r="A28" s="245" t="s">
        <v>883</v>
      </c>
      <c r="B28" s="675" t="s">
        <v>884</v>
      </c>
      <c r="C28" s="675"/>
      <c r="D28" s="675"/>
      <c r="E28" s="675"/>
      <c r="F28" s="675"/>
      <c r="G28" s="245" t="s">
        <v>81</v>
      </c>
      <c r="H28" s="183" t="s">
        <v>40</v>
      </c>
      <c r="I28" s="106"/>
    </row>
    <row r="29" spans="1:9" ht="37.049999999999997" customHeight="1">
      <c r="A29" s="245" t="s">
        <v>885</v>
      </c>
      <c r="B29" s="675" t="s">
        <v>886</v>
      </c>
      <c r="C29" s="675"/>
      <c r="D29" s="675"/>
      <c r="E29" s="675"/>
      <c r="F29" s="675"/>
      <c r="G29" s="245" t="s">
        <v>114</v>
      </c>
      <c r="H29" s="183" t="s">
        <v>40</v>
      </c>
      <c r="I29" s="106"/>
    </row>
    <row r="30" spans="1:9" ht="20.100000000000001" customHeight="1">
      <c r="A30" s="672" t="s">
        <v>348</v>
      </c>
      <c r="B30" s="673"/>
      <c r="C30" s="673"/>
      <c r="D30" s="673"/>
      <c r="E30" s="673"/>
      <c r="F30" s="673"/>
      <c r="G30" s="673"/>
      <c r="H30" s="674"/>
      <c r="I30" s="106"/>
    </row>
    <row r="31" spans="1:9" ht="47.25" customHeight="1">
      <c r="A31" s="245" t="s">
        <v>887</v>
      </c>
      <c r="B31" s="675" t="s">
        <v>2702</v>
      </c>
      <c r="C31" s="675"/>
      <c r="D31" s="675"/>
      <c r="E31" s="675"/>
      <c r="F31" s="675"/>
      <c r="G31" s="245" t="s">
        <v>121</v>
      </c>
      <c r="H31" s="183" t="s">
        <v>40</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20</v>
      </c>
      <c r="H34" s="251" t="s">
        <v>353</v>
      </c>
      <c r="I34" s="135"/>
    </row>
    <row r="35" spans="1:9" ht="20.100000000000001" customHeight="1">
      <c r="A35" s="653" t="s">
        <v>354</v>
      </c>
      <c r="B35" s="686" t="s">
        <v>888</v>
      </c>
      <c r="C35" s="686"/>
      <c r="D35" s="686"/>
      <c r="E35" s="686"/>
      <c r="F35" s="686"/>
      <c r="G35" s="686"/>
      <c r="H35" s="666"/>
      <c r="I35" s="106"/>
    </row>
    <row r="36" spans="1:9" ht="20.100000000000001" customHeight="1">
      <c r="A36" s="654"/>
      <c r="B36" s="675" t="s">
        <v>889</v>
      </c>
      <c r="C36" s="675"/>
      <c r="D36" s="675"/>
      <c r="E36" s="675"/>
      <c r="F36" s="675"/>
      <c r="G36" s="675"/>
      <c r="H36" s="668"/>
      <c r="I36" s="106"/>
    </row>
    <row r="37" spans="1:9" ht="20.100000000000001" customHeight="1">
      <c r="A37" s="654"/>
      <c r="B37" s="675" t="s">
        <v>890</v>
      </c>
      <c r="C37" s="675"/>
      <c r="D37" s="675"/>
      <c r="E37" s="675"/>
      <c r="F37" s="675"/>
      <c r="G37" s="675"/>
      <c r="H37" s="668"/>
      <c r="I37" s="106"/>
    </row>
    <row r="38" spans="1:9" ht="20.100000000000001" customHeight="1">
      <c r="A38" s="654"/>
      <c r="B38" s="675" t="s">
        <v>891</v>
      </c>
      <c r="C38" s="675"/>
      <c r="D38" s="675"/>
      <c r="E38" s="675"/>
      <c r="F38" s="675"/>
      <c r="G38" s="675"/>
      <c r="H38" s="668"/>
      <c r="I38" s="106"/>
    </row>
    <row r="39" spans="1:9" ht="20.100000000000001" customHeight="1">
      <c r="A39" s="654"/>
      <c r="B39" s="675" t="s">
        <v>892</v>
      </c>
      <c r="C39" s="675"/>
      <c r="D39" s="675"/>
      <c r="E39" s="675"/>
      <c r="F39" s="675"/>
      <c r="G39" s="675"/>
      <c r="H39" s="668"/>
      <c r="I39" s="106"/>
    </row>
    <row r="40" spans="1:9" ht="20.100000000000001" customHeight="1">
      <c r="A40" s="654"/>
      <c r="B40" s="675" t="s">
        <v>893</v>
      </c>
      <c r="C40" s="675"/>
      <c r="D40" s="675"/>
      <c r="E40" s="675"/>
      <c r="F40" s="675"/>
      <c r="G40" s="675"/>
      <c r="H40" s="668"/>
      <c r="I40" s="106"/>
    </row>
    <row r="41" spans="1:9" ht="20.100000000000001" customHeight="1">
      <c r="A41" s="655"/>
      <c r="B41" s="675" t="s">
        <v>894</v>
      </c>
      <c r="C41" s="675"/>
      <c r="D41" s="675"/>
      <c r="E41" s="675"/>
      <c r="F41" s="675"/>
      <c r="G41" s="675"/>
      <c r="H41" s="668"/>
      <c r="I41" s="106"/>
    </row>
    <row r="42" spans="1:9" ht="21.6" customHeight="1">
      <c r="A42" s="682" t="s">
        <v>361</v>
      </c>
      <c r="B42" s="689"/>
      <c r="C42" s="689"/>
      <c r="D42" s="689" t="s">
        <v>895</v>
      </c>
      <c r="E42" s="689"/>
      <c r="F42" s="689"/>
      <c r="G42" s="689"/>
      <c r="H42" s="690"/>
      <c r="I42" s="106"/>
    </row>
    <row r="43" spans="1:9" ht="52.5" customHeight="1">
      <c r="A43" s="681" t="s">
        <v>363</v>
      </c>
      <c r="B43" s="687"/>
      <c r="C43" s="687"/>
      <c r="D43" s="668" t="s">
        <v>896</v>
      </c>
      <c r="E43" s="669"/>
      <c r="F43" s="669"/>
      <c r="G43" s="669"/>
      <c r="H43" s="669"/>
      <c r="I43" s="106"/>
    </row>
    <row r="44" spans="1:9" s="243" customFormat="1" ht="17.850000000000001" customHeight="1">
      <c r="A44" s="679" t="s">
        <v>416</v>
      </c>
      <c r="B44" s="679"/>
      <c r="C44" s="679"/>
      <c r="D44" s="679"/>
      <c r="E44" s="679"/>
      <c r="F44" s="679"/>
      <c r="G44" s="159">
        <v>25</v>
      </c>
      <c r="H44" s="251" t="s">
        <v>353</v>
      </c>
      <c r="I44" s="106"/>
    </row>
    <row r="45" spans="1:9" ht="20.100000000000001" customHeight="1">
      <c r="A45" s="653" t="s">
        <v>354</v>
      </c>
      <c r="B45" s="668" t="s">
        <v>897</v>
      </c>
      <c r="C45" s="669"/>
      <c r="D45" s="669"/>
      <c r="E45" s="669"/>
      <c r="F45" s="669"/>
      <c r="G45" s="669"/>
      <c r="H45" s="669"/>
      <c r="I45" s="106"/>
    </row>
    <row r="46" spans="1:9" ht="20.100000000000001" customHeight="1">
      <c r="A46" s="654"/>
      <c r="B46" s="668" t="s">
        <v>898</v>
      </c>
      <c r="C46" s="669"/>
      <c r="D46" s="669"/>
      <c r="E46" s="669"/>
      <c r="F46" s="669"/>
      <c r="G46" s="669"/>
      <c r="H46" s="669"/>
      <c r="I46" s="106"/>
    </row>
    <row r="47" spans="1:9" ht="20.100000000000001" customHeight="1">
      <c r="A47" s="654"/>
      <c r="B47" s="668" t="s">
        <v>899</v>
      </c>
      <c r="C47" s="669"/>
      <c r="D47" s="669"/>
      <c r="E47" s="669"/>
      <c r="F47" s="669"/>
      <c r="G47" s="669"/>
      <c r="H47" s="669"/>
      <c r="I47" s="106"/>
    </row>
    <row r="48" spans="1:9" ht="20.100000000000001" customHeight="1">
      <c r="A48" s="654"/>
      <c r="B48" s="668" t="s">
        <v>900</v>
      </c>
      <c r="C48" s="669"/>
      <c r="D48" s="669"/>
      <c r="E48" s="669"/>
      <c r="F48" s="669"/>
      <c r="G48" s="669"/>
      <c r="H48" s="669"/>
      <c r="I48" s="106"/>
    </row>
    <row r="49" spans="1:9" ht="20.100000000000001" customHeight="1">
      <c r="A49" s="654"/>
      <c r="B49" s="668" t="s">
        <v>901</v>
      </c>
      <c r="C49" s="669"/>
      <c r="D49" s="669"/>
      <c r="E49" s="669"/>
      <c r="F49" s="669"/>
      <c r="G49" s="669"/>
      <c r="H49" s="669"/>
      <c r="I49" s="106"/>
    </row>
    <row r="50" spans="1:9" ht="20.100000000000001" customHeight="1">
      <c r="A50" s="654"/>
      <c r="B50" s="668" t="s">
        <v>902</v>
      </c>
      <c r="C50" s="669"/>
      <c r="D50" s="669"/>
      <c r="E50" s="669"/>
      <c r="F50" s="669"/>
      <c r="G50" s="669"/>
      <c r="H50" s="669"/>
      <c r="I50" s="106"/>
    </row>
    <row r="51" spans="1:9" ht="20.100000000000001" customHeight="1">
      <c r="A51" s="655"/>
      <c r="B51" s="668" t="s">
        <v>903</v>
      </c>
      <c r="C51" s="669"/>
      <c r="D51" s="669"/>
      <c r="E51" s="669"/>
      <c r="F51" s="669"/>
      <c r="G51" s="669"/>
      <c r="H51" s="669"/>
      <c r="I51" s="106"/>
    </row>
    <row r="52" spans="1:9" ht="19.5" customHeight="1">
      <c r="A52" s="682" t="s">
        <v>361</v>
      </c>
      <c r="B52" s="689"/>
      <c r="C52" s="689"/>
      <c r="D52" s="689" t="s">
        <v>910</v>
      </c>
      <c r="E52" s="689"/>
      <c r="F52" s="689"/>
      <c r="G52" s="689"/>
      <c r="H52" s="690"/>
      <c r="I52" s="106"/>
    </row>
    <row r="53" spans="1:9" ht="45" customHeight="1">
      <c r="A53" s="681" t="s">
        <v>363</v>
      </c>
      <c r="B53" s="687"/>
      <c r="C53" s="687"/>
      <c r="D53" s="668" t="s">
        <v>904</v>
      </c>
      <c r="E53" s="669"/>
      <c r="F53" s="669"/>
      <c r="G53" s="669"/>
      <c r="H53" s="669"/>
      <c r="I53" s="106"/>
    </row>
    <row r="54" spans="1:9" ht="10.35" customHeight="1">
      <c r="I54" s="106"/>
    </row>
    <row r="55" spans="1:9" ht="15" customHeight="1">
      <c r="A55" s="243" t="s">
        <v>378</v>
      </c>
      <c r="I55" s="106"/>
    </row>
    <row r="56" spans="1:9" ht="37.5" customHeight="1">
      <c r="A56" s="667" t="s">
        <v>379</v>
      </c>
      <c r="B56" s="665"/>
      <c r="C56" s="668" t="s">
        <v>905</v>
      </c>
      <c r="D56" s="669"/>
      <c r="E56" s="669"/>
      <c r="F56" s="669"/>
      <c r="G56" s="669"/>
      <c r="H56" s="669"/>
      <c r="I56" s="106"/>
    </row>
    <row r="57" spans="1:9" ht="52.5" customHeight="1">
      <c r="A57" s="667"/>
      <c r="B57" s="665"/>
      <c r="C57" s="675" t="s">
        <v>906</v>
      </c>
      <c r="D57" s="675"/>
      <c r="E57" s="675"/>
      <c r="F57" s="675"/>
      <c r="G57" s="675"/>
      <c r="H57" s="668"/>
      <c r="I57" s="106"/>
    </row>
    <row r="58" spans="1:9" ht="37.5" customHeight="1">
      <c r="A58" s="667"/>
      <c r="B58" s="665"/>
      <c r="C58" s="675" t="s">
        <v>907</v>
      </c>
      <c r="D58" s="675"/>
      <c r="E58" s="675"/>
      <c r="F58" s="675"/>
      <c r="G58" s="675"/>
      <c r="H58" s="668"/>
      <c r="I58" s="106"/>
    </row>
    <row r="59" spans="1:9" ht="32.549999999999997" customHeight="1">
      <c r="A59" s="702" t="s">
        <v>382</v>
      </c>
      <c r="B59" s="703"/>
      <c r="C59" s="675" t="s">
        <v>908</v>
      </c>
      <c r="D59" s="675"/>
      <c r="E59" s="675"/>
      <c r="F59" s="675"/>
      <c r="G59" s="675"/>
      <c r="H59" s="668"/>
      <c r="I59" s="106"/>
    </row>
    <row r="60" spans="1:9" ht="37.5" customHeight="1">
      <c r="A60" s="633"/>
      <c r="B60" s="704"/>
      <c r="C60" s="675" t="s">
        <v>909</v>
      </c>
      <c r="D60" s="675"/>
      <c r="E60" s="675"/>
      <c r="F60" s="675"/>
      <c r="G60" s="675"/>
      <c r="H60" s="668"/>
      <c r="I60" s="106"/>
    </row>
    <row r="61" spans="1:9" ht="10.35" customHeight="1"/>
    <row r="62" spans="1:9" ht="15" customHeight="1">
      <c r="A62" s="243" t="s">
        <v>384</v>
      </c>
      <c r="B62" s="243"/>
      <c r="C62" s="243"/>
      <c r="D62" s="243"/>
      <c r="E62" s="243"/>
      <c r="F62" s="243"/>
    </row>
    <row r="63" spans="1:9" ht="16.2">
      <c r="A63" s="667" t="s">
        <v>385</v>
      </c>
      <c r="B63" s="667"/>
      <c r="C63" s="667"/>
      <c r="D63" s="667"/>
      <c r="E63" s="667"/>
      <c r="F63" s="667"/>
      <c r="G63" s="185">
        <v>4</v>
      </c>
      <c r="H63" s="186" t="s">
        <v>430</v>
      </c>
    </row>
    <row r="64" spans="1:9" ht="16.2">
      <c r="A64" s="667" t="s">
        <v>386</v>
      </c>
      <c r="B64" s="667"/>
      <c r="C64" s="667"/>
      <c r="D64" s="667"/>
      <c r="E64" s="667"/>
      <c r="F64" s="667"/>
      <c r="G64" s="185">
        <v>0</v>
      </c>
      <c r="H64" s="186" t="s">
        <v>430</v>
      </c>
    </row>
    <row r="65" spans="1:9">
      <c r="A65" s="249"/>
      <c r="B65" s="249"/>
      <c r="C65" s="249"/>
      <c r="D65" s="249"/>
      <c r="E65" s="249"/>
      <c r="F65" s="249"/>
      <c r="G65" s="188"/>
      <c r="H65" s="186"/>
    </row>
    <row r="66" spans="1:9">
      <c r="A66" s="685" t="s">
        <v>387</v>
      </c>
      <c r="B66" s="685"/>
      <c r="C66" s="685"/>
      <c r="D66" s="685"/>
      <c r="E66" s="685"/>
      <c r="F66" s="685"/>
      <c r="G66" s="190"/>
      <c r="H66" s="188"/>
    </row>
    <row r="67" spans="1:9" ht="17.850000000000001" customHeight="1">
      <c r="A67" s="669" t="s">
        <v>388</v>
      </c>
      <c r="B67" s="669"/>
      <c r="C67" s="669"/>
      <c r="D67" s="669"/>
      <c r="E67" s="186">
        <f>SUM(E68:E73)</f>
        <v>51</v>
      </c>
      <c r="F67" s="186" t="s">
        <v>353</v>
      </c>
      <c r="G67" s="191">
        <f>E67/25</f>
        <v>2.04</v>
      </c>
      <c r="H67" s="186" t="s">
        <v>430</v>
      </c>
    </row>
    <row r="68" spans="1:9" ht="17.850000000000001" customHeight="1">
      <c r="A68" s="107" t="s">
        <v>145</v>
      </c>
      <c r="B68" s="667" t="s">
        <v>148</v>
      </c>
      <c r="C68" s="667"/>
      <c r="D68" s="667"/>
      <c r="E68" s="186">
        <v>20</v>
      </c>
      <c r="F68" s="186" t="s">
        <v>353</v>
      </c>
      <c r="G68" s="192"/>
      <c r="H68" s="193"/>
    </row>
    <row r="69" spans="1:9" ht="17.850000000000001" customHeight="1">
      <c r="B69" s="667" t="s">
        <v>389</v>
      </c>
      <c r="C69" s="667"/>
      <c r="D69" s="667"/>
      <c r="E69" s="186">
        <v>25</v>
      </c>
      <c r="F69" s="186" t="s">
        <v>353</v>
      </c>
      <c r="G69" s="192"/>
      <c r="H69" s="193"/>
    </row>
    <row r="70" spans="1:9" ht="17.850000000000001" customHeight="1">
      <c r="B70" s="667" t="s">
        <v>390</v>
      </c>
      <c r="C70" s="667"/>
      <c r="D70" s="667"/>
      <c r="E70" s="186">
        <v>2</v>
      </c>
      <c r="F70" s="186" t="s">
        <v>353</v>
      </c>
      <c r="G70" s="192"/>
      <c r="H70" s="193"/>
    </row>
    <row r="71" spans="1:9" ht="17.850000000000001" customHeight="1">
      <c r="B71" s="667" t="s">
        <v>391</v>
      </c>
      <c r="C71" s="667"/>
      <c r="D71" s="667"/>
      <c r="E71" s="186">
        <v>0</v>
      </c>
      <c r="F71" s="186" t="s">
        <v>353</v>
      </c>
      <c r="G71" s="192"/>
      <c r="H71" s="193"/>
    </row>
    <row r="72" spans="1:9" ht="17.850000000000001" customHeight="1">
      <c r="B72" s="667" t="s">
        <v>392</v>
      </c>
      <c r="C72" s="667"/>
      <c r="D72" s="667"/>
      <c r="E72" s="186">
        <v>0</v>
      </c>
      <c r="F72" s="186" t="s">
        <v>353</v>
      </c>
      <c r="G72" s="192"/>
      <c r="H72" s="193"/>
    </row>
    <row r="73" spans="1:9" ht="17.850000000000001" customHeight="1">
      <c r="B73" s="667" t="s">
        <v>393</v>
      </c>
      <c r="C73" s="667"/>
      <c r="D73" s="667"/>
      <c r="E73" s="186">
        <v>4</v>
      </c>
      <c r="F73" s="186" t="s">
        <v>353</v>
      </c>
      <c r="G73" s="192"/>
      <c r="H73" s="193"/>
    </row>
    <row r="74" spans="1:9" ht="31.35" customHeight="1">
      <c r="A74" s="669" t="s">
        <v>394</v>
      </c>
      <c r="B74" s="669"/>
      <c r="C74" s="669"/>
      <c r="D74" s="669"/>
      <c r="E74" s="186">
        <v>0</v>
      </c>
      <c r="F74" s="186" t="s">
        <v>353</v>
      </c>
      <c r="G74" s="191">
        <v>0</v>
      </c>
      <c r="H74" s="186" t="s">
        <v>430</v>
      </c>
    </row>
    <row r="75" spans="1:9" ht="17.850000000000001" customHeight="1">
      <c r="A75" s="667" t="s">
        <v>395</v>
      </c>
      <c r="B75" s="667"/>
      <c r="C75" s="667"/>
      <c r="D75" s="667"/>
      <c r="E75" s="186">
        <f>G75*25</f>
        <v>49</v>
      </c>
      <c r="F75" s="186" t="s">
        <v>353</v>
      </c>
      <c r="G75" s="191">
        <f>D6-G74-G67</f>
        <v>1.96</v>
      </c>
      <c r="H75" s="186" t="s">
        <v>430</v>
      </c>
    </row>
    <row r="76" spans="1:9" ht="10.35" customHeight="1"/>
    <row r="79" spans="1:9">
      <c r="A79" s="107" t="s">
        <v>396</v>
      </c>
    </row>
    <row r="80" spans="1:9" ht="16.2">
      <c r="A80" s="631" t="s">
        <v>431</v>
      </c>
      <c r="B80" s="631"/>
      <c r="C80" s="631"/>
      <c r="D80" s="631"/>
      <c r="E80" s="631"/>
      <c r="F80" s="631"/>
      <c r="G80" s="631"/>
      <c r="H80" s="631"/>
      <c r="I80" s="631"/>
    </row>
    <row r="81" spans="1:9">
      <c r="A81" s="107" t="s">
        <v>397</v>
      </c>
    </row>
    <row r="83" spans="1:9">
      <c r="A83" s="663" t="s">
        <v>398</v>
      </c>
      <c r="B83" s="663"/>
      <c r="C83" s="663"/>
      <c r="D83" s="663"/>
      <c r="E83" s="663"/>
      <c r="F83" s="663"/>
      <c r="G83" s="663"/>
      <c r="H83" s="663"/>
      <c r="I83" s="663"/>
    </row>
    <row r="84" spans="1:9">
      <c r="A84" s="663"/>
      <c r="B84" s="663"/>
      <c r="C84" s="663"/>
      <c r="D84" s="663"/>
      <c r="E84" s="663"/>
      <c r="F84" s="663"/>
      <c r="G84" s="663"/>
      <c r="H84" s="663"/>
      <c r="I84" s="663"/>
    </row>
    <row r="85" spans="1:9">
      <c r="A85" s="663"/>
      <c r="B85" s="663"/>
      <c r="C85" s="663"/>
      <c r="D85" s="663"/>
      <c r="E85" s="663"/>
      <c r="F85" s="663"/>
      <c r="G85" s="663"/>
      <c r="H85" s="663"/>
      <c r="I85" s="663"/>
    </row>
  </sheetData>
  <mergeCells count="82">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52:C52"/>
    <mergeCell ref="A34:F34"/>
    <mergeCell ref="A35:A41"/>
    <mergeCell ref="B35:H35"/>
    <mergeCell ref="B36:H36"/>
    <mergeCell ref="B37:H37"/>
    <mergeCell ref="B38:H38"/>
    <mergeCell ref="B39:H39"/>
    <mergeCell ref="B40:H40"/>
    <mergeCell ref="B41:H41"/>
    <mergeCell ref="A45:A51"/>
    <mergeCell ref="B45:H45"/>
    <mergeCell ref="B46:H46"/>
    <mergeCell ref="B47:H47"/>
    <mergeCell ref="B48:H48"/>
    <mergeCell ref="B49:H49"/>
    <mergeCell ref="B50:H50"/>
    <mergeCell ref="B51:H51"/>
    <mergeCell ref="A42:C42"/>
    <mergeCell ref="D42:H42"/>
    <mergeCell ref="A43:C43"/>
    <mergeCell ref="D43:H43"/>
    <mergeCell ref="A44:F44"/>
    <mergeCell ref="D52:H52"/>
    <mergeCell ref="B69:D69"/>
    <mergeCell ref="A56:B58"/>
    <mergeCell ref="C56:H56"/>
    <mergeCell ref="C57:H57"/>
    <mergeCell ref="C58:H58"/>
    <mergeCell ref="A59:B60"/>
    <mergeCell ref="C59:H59"/>
    <mergeCell ref="C60:H60"/>
    <mergeCell ref="A63:F63"/>
    <mergeCell ref="A64:F64"/>
    <mergeCell ref="A66:F66"/>
    <mergeCell ref="A67:D67"/>
    <mergeCell ref="B68:D68"/>
    <mergeCell ref="A53:C53"/>
    <mergeCell ref="D53:H53"/>
    <mergeCell ref="A80:I80"/>
    <mergeCell ref="A83:I85"/>
    <mergeCell ref="B70:D70"/>
    <mergeCell ref="B71:D71"/>
    <mergeCell ref="B72:D72"/>
    <mergeCell ref="B73:D73"/>
    <mergeCell ref="A74:D74"/>
    <mergeCell ref="A75:D75"/>
  </mergeCells>
  <pageMargins left="0.25" right="0.25"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60"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191</v>
      </c>
      <c r="B5" s="633"/>
      <c r="C5" s="633"/>
      <c r="D5" s="633"/>
      <c r="E5" s="633"/>
      <c r="F5" s="633"/>
      <c r="G5" s="633"/>
      <c r="H5" s="633"/>
    </row>
    <row r="6" spans="1:9" ht="17.850000000000001" customHeight="1">
      <c r="A6" s="665" t="s">
        <v>143</v>
      </c>
      <c r="B6" s="686"/>
      <c r="C6" s="686"/>
      <c r="D6" s="686">
        <v>4</v>
      </c>
      <c r="E6" s="686"/>
      <c r="F6" s="686"/>
      <c r="G6" s="686"/>
      <c r="H6" s="666"/>
    </row>
    <row r="7" spans="1:9" ht="17.850000000000001" customHeight="1">
      <c r="A7" s="665" t="s">
        <v>142</v>
      </c>
      <c r="B7" s="686"/>
      <c r="C7" s="686"/>
      <c r="D7" s="687" t="s">
        <v>323</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684</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861" t="s">
        <v>2631</v>
      </c>
      <c r="B12" s="861"/>
      <c r="C12" s="861"/>
      <c r="D12" s="861"/>
      <c r="E12" s="861"/>
      <c r="F12" s="861"/>
      <c r="G12" s="861"/>
      <c r="H12" s="86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877</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331</v>
      </c>
      <c r="B18" s="641"/>
      <c r="C18" s="641"/>
      <c r="D18" s="641"/>
      <c r="E18" s="641"/>
      <c r="F18" s="641"/>
      <c r="G18" s="641"/>
      <c r="H18" s="641"/>
    </row>
    <row r="19" spans="1:8" ht="40.5" customHeight="1">
      <c r="A19" s="669" t="s">
        <v>332</v>
      </c>
      <c r="B19" s="693"/>
      <c r="C19" s="675" t="s">
        <v>470</v>
      </c>
      <c r="D19" s="675"/>
      <c r="E19" s="675"/>
      <c r="F19" s="675"/>
      <c r="G19" s="675"/>
      <c r="H19" s="668"/>
    </row>
    <row r="20" spans="1:8" ht="10.35" customHeight="1"/>
    <row r="21" spans="1:8" ht="15" customHeight="1">
      <c r="A21" s="647" t="s">
        <v>334</v>
      </c>
      <c r="B21" s="647"/>
      <c r="C21" s="647"/>
      <c r="D21" s="647"/>
    </row>
    <row r="22" spans="1:8">
      <c r="A22" s="697" t="s">
        <v>31</v>
      </c>
      <c r="B22" s="673" t="s">
        <v>32</v>
      </c>
      <c r="C22" s="673"/>
      <c r="D22" s="673"/>
      <c r="E22" s="673"/>
      <c r="F22" s="673"/>
      <c r="G22" s="673" t="s">
        <v>335</v>
      </c>
      <c r="H22" s="674"/>
    </row>
    <row r="23" spans="1:8" ht="27" customHeight="1">
      <c r="A23" s="699"/>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35.25" customHeight="1">
      <c r="A25" s="245" t="s">
        <v>911</v>
      </c>
      <c r="B25" s="668" t="s">
        <v>912</v>
      </c>
      <c r="C25" s="669"/>
      <c r="D25" s="669"/>
      <c r="E25" s="669"/>
      <c r="F25" s="693"/>
      <c r="G25" s="245" t="s">
        <v>944</v>
      </c>
      <c r="H25" s="183" t="s">
        <v>40</v>
      </c>
    </row>
    <row r="26" spans="1:8" ht="34.5" customHeight="1">
      <c r="A26" s="245" t="s">
        <v>913</v>
      </c>
      <c r="B26" s="668" t="s">
        <v>914</v>
      </c>
      <c r="C26" s="669"/>
      <c r="D26" s="669"/>
      <c r="E26" s="669"/>
      <c r="F26" s="693"/>
      <c r="G26" s="245" t="s">
        <v>948</v>
      </c>
      <c r="H26" s="183" t="s">
        <v>40</v>
      </c>
    </row>
    <row r="27" spans="1:8" ht="17.850000000000001" customHeight="1">
      <c r="A27" s="672" t="s">
        <v>341</v>
      </c>
      <c r="B27" s="673"/>
      <c r="C27" s="673"/>
      <c r="D27" s="673"/>
      <c r="E27" s="673"/>
      <c r="F27" s="673"/>
      <c r="G27" s="673"/>
      <c r="H27" s="674"/>
    </row>
    <row r="28" spans="1:8" ht="57" customHeight="1">
      <c r="A28" s="245" t="s">
        <v>915</v>
      </c>
      <c r="B28" s="675" t="s">
        <v>945</v>
      </c>
      <c r="C28" s="675"/>
      <c r="D28" s="675"/>
      <c r="E28" s="675"/>
      <c r="F28" s="675"/>
      <c r="G28" s="245" t="s">
        <v>947</v>
      </c>
      <c r="H28" s="183" t="s">
        <v>40</v>
      </c>
    </row>
    <row r="29" spans="1:8" ht="53.1" customHeight="1">
      <c r="A29" s="245" t="s">
        <v>916</v>
      </c>
      <c r="B29" s="675" t="s">
        <v>946</v>
      </c>
      <c r="C29" s="675"/>
      <c r="D29" s="675"/>
      <c r="E29" s="675"/>
      <c r="F29" s="675"/>
      <c r="G29" s="245" t="s">
        <v>947</v>
      </c>
      <c r="H29" s="183" t="s">
        <v>40</v>
      </c>
    </row>
    <row r="30" spans="1:8" ht="17.850000000000001" customHeight="1">
      <c r="A30" s="672" t="s">
        <v>348</v>
      </c>
      <c r="B30" s="673"/>
      <c r="C30" s="673"/>
      <c r="D30" s="673"/>
      <c r="E30" s="673"/>
      <c r="F30" s="673"/>
      <c r="G30" s="673"/>
      <c r="H30" s="674"/>
    </row>
    <row r="31" spans="1:8" ht="43.5" customHeight="1">
      <c r="A31" s="244" t="s">
        <v>917</v>
      </c>
      <c r="B31" s="675" t="s">
        <v>918</v>
      </c>
      <c r="C31" s="675"/>
      <c r="D31" s="675"/>
      <c r="E31" s="675"/>
      <c r="F31" s="675"/>
      <c r="G31" s="336" t="s">
        <v>121</v>
      </c>
      <c r="H31" s="183" t="s">
        <v>40</v>
      </c>
    </row>
    <row r="32" spans="1:8" ht="10.35" customHeight="1"/>
    <row r="33" spans="1:9" ht="15" customHeight="1">
      <c r="A33" s="243" t="s">
        <v>351</v>
      </c>
    </row>
    <row r="34" spans="1:9" s="243" customFormat="1" ht="17.850000000000001" customHeight="1">
      <c r="A34" s="679" t="s">
        <v>352</v>
      </c>
      <c r="B34" s="679"/>
      <c r="C34" s="679"/>
      <c r="D34" s="679"/>
      <c r="E34" s="679"/>
      <c r="F34" s="679"/>
      <c r="G34" s="337">
        <v>20</v>
      </c>
      <c r="H34" s="251" t="s">
        <v>353</v>
      </c>
    </row>
    <row r="35" spans="1:9" ht="46.5" customHeight="1">
      <c r="A35" s="653" t="s">
        <v>354</v>
      </c>
      <c r="B35" s="675" t="s">
        <v>919</v>
      </c>
      <c r="C35" s="675"/>
      <c r="D35" s="675"/>
      <c r="E35" s="675"/>
      <c r="F35" s="675"/>
      <c r="G35" s="675"/>
      <c r="H35" s="668"/>
    </row>
    <row r="36" spans="1:9" ht="40.049999999999997" customHeight="1">
      <c r="A36" s="654"/>
      <c r="B36" s="675" t="s">
        <v>920</v>
      </c>
      <c r="C36" s="675"/>
      <c r="D36" s="675"/>
      <c r="E36" s="675"/>
      <c r="F36" s="675"/>
      <c r="G36" s="675"/>
      <c r="H36" s="668"/>
    </row>
    <row r="37" spans="1:9" ht="40.049999999999997" customHeight="1">
      <c r="A37" s="654"/>
      <c r="B37" s="675" t="s">
        <v>921</v>
      </c>
      <c r="C37" s="675"/>
      <c r="D37" s="675"/>
      <c r="E37" s="675"/>
      <c r="F37" s="675"/>
      <c r="G37" s="675"/>
      <c r="H37" s="668"/>
    </row>
    <row r="38" spans="1:9" ht="46.5" customHeight="1">
      <c r="A38" s="654"/>
      <c r="B38" s="675" t="s">
        <v>2635</v>
      </c>
      <c r="C38" s="675"/>
      <c r="D38" s="675"/>
      <c r="E38" s="675"/>
      <c r="F38" s="675"/>
      <c r="G38" s="675"/>
      <c r="H38" s="668"/>
    </row>
    <row r="39" spans="1:9" ht="44.55" customHeight="1">
      <c r="A39" s="654"/>
      <c r="B39" s="675" t="s">
        <v>922</v>
      </c>
      <c r="C39" s="675"/>
      <c r="D39" s="675"/>
      <c r="E39" s="675"/>
      <c r="F39" s="675"/>
      <c r="G39" s="675"/>
      <c r="H39" s="668"/>
    </row>
    <row r="40" spans="1:9" ht="47.55" customHeight="1">
      <c r="A40" s="654"/>
      <c r="B40" s="675" t="s">
        <v>923</v>
      </c>
      <c r="C40" s="675"/>
      <c r="D40" s="675"/>
      <c r="E40" s="675"/>
      <c r="F40" s="675"/>
      <c r="G40" s="675"/>
      <c r="H40" s="668"/>
    </row>
    <row r="41" spans="1:9" ht="46.05" customHeight="1">
      <c r="A41" s="655"/>
      <c r="B41" s="675" t="s">
        <v>924</v>
      </c>
      <c r="C41" s="675"/>
      <c r="D41" s="675"/>
      <c r="E41" s="675"/>
      <c r="F41" s="675"/>
      <c r="G41" s="675"/>
      <c r="H41" s="668"/>
    </row>
    <row r="42" spans="1:9" ht="20.55" customHeight="1">
      <c r="A42" s="682" t="s">
        <v>361</v>
      </c>
      <c r="B42" s="689"/>
      <c r="C42" s="689"/>
      <c r="D42" s="689" t="s">
        <v>925</v>
      </c>
      <c r="E42" s="689"/>
      <c r="F42" s="689"/>
      <c r="G42" s="689"/>
      <c r="H42" s="690"/>
    </row>
    <row r="43" spans="1:9" ht="52.5" customHeight="1">
      <c r="A43" s="681" t="s">
        <v>363</v>
      </c>
      <c r="B43" s="687"/>
      <c r="C43" s="687"/>
      <c r="D43" s="668" t="s">
        <v>949</v>
      </c>
      <c r="E43" s="669"/>
      <c r="F43" s="669"/>
      <c r="G43" s="669"/>
      <c r="H43" s="669"/>
      <c r="I43" s="106"/>
    </row>
    <row r="44" spans="1:9" s="243" customFormat="1" ht="17.850000000000001" customHeight="1">
      <c r="A44" s="860" t="s">
        <v>416</v>
      </c>
      <c r="B44" s="860"/>
      <c r="C44" s="860"/>
      <c r="D44" s="860"/>
      <c r="E44" s="860"/>
      <c r="F44" s="860"/>
      <c r="G44" s="159">
        <v>25</v>
      </c>
      <c r="H44" s="251" t="s">
        <v>353</v>
      </c>
      <c r="I44" s="107"/>
    </row>
    <row r="45" spans="1:9" ht="20.100000000000001" customHeight="1">
      <c r="A45" s="653" t="s">
        <v>354</v>
      </c>
      <c r="B45" s="700" t="s">
        <v>926</v>
      </c>
      <c r="C45" s="700"/>
      <c r="D45" s="700"/>
      <c r="E45" s="700"/>
      <c r="F45" s="700"/>
      <c r="G45" s="700"/>
      <c r="H45" s="701"/>
    </row>
    <row r="46" spans="1:9" ht="20.100000000000001" customHeight="1">
      <c r="A46" s="654"/>
      <c r="B46" s="668" t="s">
        <v>927</v>
      </c>
      <c r="C46" s="669"/>
      <c r="D46" s="669"/>
      <c r="E46" s="669"/>
      <c r="F46" s="669"/>
      <c r="G46" s="669"/>
      <c r="H46" s="669"/>
    </row>
    <row r="47" spans="1:9" ht="20.100000000000001" customHeight="1">
      <c r="A47" s="654"/>
      <c r="B47" s="668" t="s">
        <v>928</v>
      </c>
      <c r="C47" s="669"/>
      <c r="D47" s="669"/>
      <c r="E47" s="669"/>
      <c r="F47" s="669"/>
      <c r="G47" s="669"/>
      <c r="H47" s="669"/>
    </row>
    <row r="48" spans="1:9" ht="20.100000000000001" customHeight="1">
      <c r="A48" s="654"/>
      <c r="B48" s="675" t="s">
        <v>929</v>
      </c>
      <c r="C48" s="675"/>
      <c r="D48" s="675"/>
      <c r="E48" s="675"/>
      <c r="F48" s="675"/>
      <c r="G48" s="675"/>
      <c r="H48" s="668"/>
    </row>
    <row r="49" spans="1:9" ht="20.100000000000001" customHeight="1">
      <c r="A49" s="654"/>
      <c r="B49" s="668" t="s">
        <v>930</v>
      </c>
      <c r="C49" s="669"/>
      <c r="D49" s="669"/>
      <c r="E49" s="669"/>
      <c r="F49" s="669"/>
      <c r="G49" s="669"/>
      <c r="H49" s="669"/>
    </row>
    <row r="50" spans="1:9" ht="20.100000000000001" customHeight="1">
      <c r="A50" s="654"/>
      <c r="B50" s="668" t="s">
        <v>931</v>
      </c>
      <c r="C50" s="669"/>
      <c r="D50" s="669"/>
      <c r="E50" s="669"/>
      <c r="F50" s="669"/>
      <c r="G50" s="669"/>
      <c r="H50" s="669"/>
    </row>
    <row r="51" spans="1:9" ht="20.100000000000001" customHeight="1">
      <c r="A51" s="654"/>
      <c r="B51" s="668" t="s">
        <v>932</v>
      </c>
      <c r="C51" s="669"/>
      <c r="D51" s="669"/>
      <c r="E51" s="669"/>
      <c r="F51" s="669"/>
      <c r="G51" s="669"/>
      <c r="H51" s="669"/>
    </row>
    <row r="52" spans="1:9" ht="20.100000000000001" customHeight="1">
      <c r="A52" s="654"/>
      <c r="B52" s="668" t="s">
        <v>933</v>
      </c>
      <c r="C52" s="669"/>
      <c r="D52" s="669"/>
      <c r="E52" s="669"/>
      <c r="F52" s="669"/>
      <c r="G52" s="669"/>
      <c r="H52" s="669"/>
    </row>
    <row r="53" spans="1:9" ht="20.100000000000001" customHeight="1">
      <c r="A53" s="654"/>
      <c r="B53" s="668" t="s">
        <v>934</v>
      </c>
      <c r="C53" s="669"/>
      <c r="D53" s="669"/>
      <c r="E53" s="669"/>
      <c r="F53" s="669"/>
      <c r="G53" s="669"/>
      <c r="H53" s="669"/>
    </row>
    <row r="54" spans="1:9" ht="20.100000000000001" customHeight="1">
      <c r="A54" s="654"/>
      <c r="B54" s="668" t="s">
        <v>935</v>
      </c>
      <c r="C54" s="669"/>
      <c r="D54" s="669"/>
      <c r="E54" s="669"/>
      <c r="F54" s="669"/>
      <c r="G54" s="669"/>
      <c r="H54" s="669"/>
    </row>
    <row r="55" spans="1:9" ht="20.100000000000001" customHeight="1">
      <c r="A55" s="654"/>
      <c r="B55" s="668" t="s">
        <v>936</v>
      </c>
      <c r="C55" s="669"/>
      <c r="D55" s="669"/>
      <c r="E55" s="669"/>
      <c r="F55" s="669"/>
      <c r="G55" s="669"/>
      <c r="H55" s="669"/>
    </row>
    <row r="56" spans="1:9" ht="20.100000000000001" customHeight="1">
      <c r="A56" s="654"/>
      <c r="B56" s="668" t="s">
        <v>937</v>
      </c>
      <c r="C56" s="669"/>
      <c r="D56" s="669"/>
      <c r="E56" s="669"/>
      <c r="F56" s="669"/>
      <c r="G56" s="669"/>
      <c r="H56" s="669"/>
    </row>
    <row r="57" spans="1:9" ht="29.1" customHeight="1">
      <c r="A57" s="655"/>
      <c r="B57" s="850" t="s">
        <v>938</v>
      </c>
      <c r="C57" s="850"/>
      <c r="D57" s="850"/>
      <c r="E57" s="850"/>
      <c r="F57" s="850"/>
      <c r="G57" s="850"/>
      <c r="H57" s="677"/>
    </row>
    <row r="58" spans="1:9" ht="22.5" customHeight="1">
      <c r="A58" s="682" t="s">
        <v>361</v>
      </c>
      <c r="B58" s="689"/>
      <c r="C58" s="689"/>
      <c r="D58" s="689" t="s">
        <v>950</v>
      </c>
      <c r="E58" s="689"/>
      <c r="F58" s="689"/>
      <c r="G58" s="689"/>
      <c r="H58" s="690"/>
    </row>
    <row r="59" spans="1:9" ht="65.55" customHeight="1">
      <c r="A59" s="681" t="s">
        <v>363</v>
      </c>
      <c r="B59" s="687"/>
      <c r="C59" s="687"/>
      <c r="D59" s="668" t="s">
        <v>951</v>
      </c>
      <c r="E59" s="669"/>
      <c r="F59" s="669"/>
      <c r="G59" s="669"/>
      <c r="H59" s="669"/>
      <c r="I59" s="106"/>
    </row>
    <row r="60" spans="1:9" ht="10.35" customHeight="1"/>
    <row r="61" spans="1:9" ht="15" customHeight="1">
      <c r="A61" s="243" t="s">
        <v>378</v>
      </c>
    </row>
    <row r="62" spans="1:9" ht="27" customHeight="1">
      <c r="A62" s="667" t="s">
        <v>379</v>
      </c>
      <c r="B62" s="665"/>
      <c r="C62" s="675" t="s">
        <v>939</v>
      </c>
      <c r="D62" s="675"/>
      <c r="E62" s="675"/>
      <c r="F62" s="675"/>
      <c r="G62" s="675"/>
      <c r="H62" s="668"/>
    </row>
    <row r="63" spans="1:9" ht="30.75" customHeight="1">
      <c r="A63" s="667"/>
      <c r="B63" s="665"/>
      <c r="C63" s="675" t="s">
        <v>940</v>
      </c>
      <c r="D63" s="675"/>
      <c r="E63" s="675"/>
      <c r="F63" s="675"/>
      <c r="G63" s="675"/>
      <c r="H63" s="668"/>
    </row>
    <row r="64" spans="1:9" ht="32.25" customHeight="1">
      <c r="A64" s="667"/>
      <c r="B64" s="665"/>
      <c r="C64" s="675" t="s">
        <v>941</v>
      </c>
      <c r="D64" s="675"/>
      <c r="E64" s="675"/>
      <c r="F64" s="675"/>
      <c r="G64" s="675"/>
      <c r="H64" s="668"/>
    </row>
    <row r="65" spans="1:8" ht="38.25" customHeight="1">
      <c r="A65" s="702" t="s">
        <v>382</v>
      </c>
      <c r="B65" s="703"/>
      <c r="C65" s="675" t="s">
        <v>942</v>
      </c>
      <c r="D65" s="675"/>
      <c r="E65" s="675"/>
      <c r="F65" s="675"/>
      <c r="G65" s="675"/>
      <c r="H65" s="668"/>
    </row>
    <row r="66" spans="1:8" ht="35.25" customHeight="1">
      <c r="A66" s="633"/>
      <c r="B66" s="704"/>
      <c r="C66" s="675" t="s">
        <v>943</v>
      </c>
      <c r="D66" s="675"/>
      <c r="E66" s="675"/>
      <c r="F66" s="675"/>
      <c r="G66" s="675"/>
      <c r="H66" s="668"/>
    </row>
    <row r="67" spans="1:8" ht="10.35" customHeight="1"/>
    <row r="68" spans="1:8" ht="15" customHeight="1">
      <c r="A68" s="243" t="s">
        <v>384</v>
      </c>
      <c r="B68" s="243"/>
      <c r="C68" s="243"/>
      <c r="D68" s="243"/>
      <c r="E68" s="243"/>
      <c r="F68" s="243"/>
    </row>
    <row r="69" spans="1:8" ht="16.2">
      <c r="A69" s="667" t="s">
        <v>385</v>
      </c>
      <c r="B69" s="667"/>
      <c r="C69" s="667"/>
      <c r="D69" s="667"/>
      <c r="E69" s="667"/>
      <c r="F69" s="667"/>
      <c r="G69" s="185">
        <v>4</v>
      </c>
      <c r="H69" s="186" t="s">
        <v>430</v>
      </c>
    </row>
    <row r="70" spans="1:8" ht="16.2">
      <c r="A70" s="667" t="s">
        <v>386</v>
      </c>
      <c r="B70" s="667"/>
      <c r="C70" s="667"/>
      <c r="D70" s="667"/>
      <c r="E70" s="667"/>
      <c r="F70" s="667"/>
      <c r="G70" s="185">
        <v>0</v>
      </c>
      <c r="H70" s="186" t="s">
        <v>430</v>
      </c>
    </row>
    <row r="71" spans="1:8">
      <c r="A71" s="249"/>
      <c r="B71" s="249"/>
      <c r="C71" s="249"/>
      <c r="D71" s="249"/>
      <c r="E71" s="249"/>
      <c r="F71" s="249"/>
      <c r="G71" s="188"/>
      <c r="H71" s="186"/>
    </row>
    <row r="72" spans="1:8">
      <c r="A72" s="685" t="s">
        <v>387</v>
      </c>
      <c r="B72" s="685"/>
      <c r="C72" s="685"/>
      <c r="D72" s="685"/>
      <c r="E72" s="685"/>
      <c r="F72" s="685"/>
      <c r="G72" s="190"/>
      <c r="H72" s="188"/>
    </row>
    <row r="73" spans="1:8" ht="17.850000000000001" customHeight="1">
      <c r="A73" s="669" t="s">
        <v>388</v>
      </c>
      <c r="B73" s="669"/>
      <c r="C73" s="669"/>
      <c r="D73" s="669"/>
      <c r="E73" s="186">
        <f>SUM(E74:E79)</f>
        <v>53</v>
      </c>
      <c r="F73" s="186" t="s">
        <v>353</v>
      </c>
      <c r="G73" s="191">
        <f>E73/25</f>
        <v>2.12</v>
      </c>
      <c r="H73" s="186" t="s">
        <v>430</v>
      </c>
    </row>
    <row r="74" spans="1:8" ht="17.850000000000001" customHeight="1">
      <c r="A74" s="107" t="s">
        <v>145</v>
      </c>
      <c r="B74" s="667" t="s">
        <v>148</v>
      </c>
      <c r="C74" s="667"/>
      <c r="D74" s="667"/>
      <c r="E74" s="186">
        <v>20</v>
      </c>
      <c r="F74" s="186" t="s">
        <v>353</v>
      </c>
      <c r="G74" s="192"/>
      <c r="H74" s="193"/>
    </row>
    <row r="75" spans="1:8" ht="17.850000000000001" customHeight="1">
      <c r="B75" s="667" t="s">
        <v>389</v>
      </c>
      <c r="C75" s="667"/>
      <c r="D75" s="667"/>
      <c r="E75" s="186">
        <v>25</v>
      </c>
      <c r="F75" s="186" t="s">
        <v>353</v>
      </c>
      <c r="G75" s="192"/>
      <c r="H75" s="193"/>
    </row>
    <row r="76" spans="1:8" ht="17.850000000000001" customHeight="1">
      <c r="B76" s="667" t="s">
        <v>390</v>
      </c>
      <c r="C76" s="667"/>
      <c r="D76" s="667"/>
      <c r="E76" s="186">
        <v>3</v>
      </c>
      <c r="F76" s="186" t="s">
        <v>353</v>
      </c>
      <c r="G76" s="192"/>
      <c r="H76" s="193"/>
    </row>
    <row r="77" spans="1:8" ht="17.850000000000001" customHeight="1">
      <c r="B77" s="667" t="s">
        <v>391</v>
      </c>
      <c r="C77" s="667"/>
      <c r="D77" s="667"/>
      <c r="E77" s="186">
        <v>0</v>
      </c>
      <c r="F77" s="186" t="s">
        <v>353</v>
      </c>
      <c r="G77" s="192"/>
      <c r="H77" s="193"/>
    </row>
    <row r="78" spans="1:8" ht="17.850000000000001" customHeight="1">
      <c r="B78" s="667" t="s">
        <v>392</v>
      </c>
      <c r="C78" s="667"/>
      <c r="D78" s="667"/>
      <c r="E78" s="186">
        <v>0</v>
      </c>
      <c r="F78" s="186" t="s">
        <v>353</v>
      </c>
      <c r="G78" s="192"/>
      <c r="H78" s="193"/>
    </row>
    <row r="79" spans="1:8" ht="17.850000000000001" customHeight="1">
      <c r="B79" s="667" t="s">
        <v>393</v>
      </c>
      <c r="C79" s="667"/>
      <c r="D79" s="667"/>
      <c r="E79" s="186">
        <v>5</v>
      </c>
      <c r="F79" s="186" t="s">
        <v>353</v>
      </c>
      <c r="G79" s="192"/>
      <c r="H79" s="193"/>
    </row>
    <row r="80" spans="1:8" ht="31.35" customHeight="1">
      <c r="A80" s="669" t="s">
        <v>394</v>
      </c>
      <c r="B80" s="669"/>
      <c r="C80" s="669"/>
      <c r="D80" s="669"/>
      <c r="E80" s="186">
        <v>0</v>
      </c>
      <c r="F80" s="186" t="s">
        <v>353</v>
      </c>
      <c r="G80" s="191">
        <v>0</v>
      </c>
      <c r="H80" s="186" t="s">
        <v>430</v>
      </c>
    </row>
    <row r="81" spans="1:9" ht="17.850000000000001" customHeight="1">
      <c r="A81" s="667" t="s">
        <v>395</v>
      </c>
      <c r="B81" s="667"/>
      <c r="C81" s="667"/>
      <c r="D81" s="667"/>
      <c r="E81" s="186">
        <f>G81*25</f>
        <v>47</v>
      </c>
      <c r="F81" s="186" t="s">
        <v>353</v>
      </c>
      <c r="G81" s="191">
        <f>D6-G80-G73</f>
        <v>1.88</v>
      </c>
      <c r="H81" s="186" t="s">
        <v>430</v>
      </c>
    </row>
    <row r="82" spans="1:9" ht="10.35" customHeight="1"/>
    <row r="85" spans="1:9">
      <c r="A85" s="107" t="s">
        <v>396</v>
      </c>
    </row>
    <row r="86" spans="1:9" ht="16.2">
      <c r="A86" s="631" t="s">
        <v>431</v>
      </c>
      <c r="B86" s="631"/>
      <c r="C86" s="631"/>
      <c r="D86" s="631"/>
      <c r="E86" s="631"/>
      <c r="F86" s="631"/>
      <c r="G86" s="631"/>
      <c r="H86" s="631"/>
      <c r="I86" s="631"/>
    </row>
    <row r="87" spans="1:9">
      <c r="A87" s="107" t="s">
        <v>397</v>
      </c>
    </row>
    <row r="89" spans="1:9">
      <c r="A89" s="663" t="s">
        <v>398</v>
      </c>
      <c r="B89" s="663"/>
      <c r="C89" s="663"/>
      <c r="D89" s="663"/>
      <c r="E89" s="663"/>
      <c r="F89" s="663"/>
      <c r="G89" s="663"/>
      <c r="H89" s="663"/>
      <c r="I89" s="663"/>
    </row>
    <row r="90" spans="1:9">
      <c r="A90" s="663"/>
      <c r="B90" s="663"/>
      <c r="C90" s="663"/>
      <c r="D90" s="663"/>
      <c r="E90" s="663"/>
      <c r="F90" s="663"/>
      <c r="G90" s="663"/>
      <c r="H90" s="663"/>
      <c r="I90" s="663"/>
    </row>
    <row r="91" spans="1:9">
      <c r="A91" s="663"/>
      <c r="B91" s="663"/>
      <c r="C91" s="663"/>
      <c r="D91" s="663"/>
      <c r="E91" s="663"/>
      <c r="F91" s="663"/>
      <c r="G91" s="663"/>
      <c r="H91" s="663"/>
      <c r="I91" s="663"/>
    </row>
  </sheetData>
  <mergeCells count="88">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1"/>
    <mergeCell ref="B35:H35"/>
    <mergeCell ref="B36:H36"/>
    <mergeCell ref="B37:H37"/>
    <mergeCell ref="B38:H38"/>
    <mergeCell ref="B39:H39"/>
    <mergeCell ref="B40:H40"/>
    <mergeCell ref="B41:H41"/>
    <mergeCell ref="B56:H56"/>
    <mergeCell ref="B57:H57"/>
    <mergeCell ref="A42:C42"/>
    <mergeCell ref="D42:H42"/>
    <mergeCell ref="A43:C43"/>
    <mergeCell ref="D43:H43"/>
    <mergeCell ref="A44:F44"/>
    <mergeCell ref="D59:H59"/>
    <mergeCell ref="B49:H49"/>
    <mergeCell ref="B50:H50"/>
    <mergeCell ref="B51:H51"/>
    <mergeCell ref="B52:H52"/>
    <mergeCell ref="B53:H53"/>
    <mergeCell ref="B54:H54"/>
    <mergeCell ref="A58:C58"/>
    <mergeCell ref="D58:H58"/>
    <mergeCell ref="A59:C59"/>
    <mergeCell ref="A45:A57"/>
    <mergeCell ref="B45:H45"/>
    <mergeCell ref="B46:H46"/>
    <mergeCell ref="B47:H47"/>
    <mergeCell ref="B48:H48"/>
    <mergeCell ref="B55:H55"/>
    <mergeCell ref="B75:D75"/>
    <mergeCell ref="A62:B64"/>
    <mergeCell ref="C62:H62"/>
    <mergeCell ref="C63:H63"/>
    <mergeCell ref="C64:H64"/>
    <mergeCell ref="A65:B66"/>
    <mergeCell ref="C65:H65"/>
    <mergeCell ref="C66:H66"/>
    <mergeCell ref="A69:F69"/>
    <mergeCell ref="A70:F70"/>
    <mergeCell ref="A72:F72"/>
    <mergeCell ref="A73:D73"/>
    <mergeCell ref="B74:D74"/>
    <mergeCell ref="A86:I86"/>
    <mergeCell ref="A89:I91"/>
    <mergeCell ref="B76:D76"/>
    <mergeCell ref="B77:D77"/>
    <mergeCell ref="B78:D78"/>
    <mergeCell ref="B79:D79"/>
    <mergeCell ref="A80:D80"/>
    <mergeCell ref="A81:D81"/>
  </mergeCells>
  <pageMargins left="0.25" right="0.25"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A55"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11" style="127" customWidth="1"/>
    <col min="9" max="9" width="2.77734375" style="127" customWidth="1"/>
    <col min="10" max="16384" width="8.77734375" style="127"/>
  </cols>
  <sheetData>
    <row r="1" spans="1:9" ht="10.35" customHeight="1"/>
    <row r="2" spans="1:9" s="270" customFormat="1">
      <c r="A2" s="632" t="s">
        <v>320</v>
      </c>
      <c r="B2" s="632"/>
      <c r="C2" s="632"/>
      <c r="D2" s="632"/>
      <c r="E2" s="632"/>
      <c r="F2" s="632"/>
      <c r="G2" s="632"/>
      <c r="H2" s="632"/>
      <c r="I2" s="632"/>
    </row>
    <row r="3" spans="1:9" ht="10.35" customHeight="1">
      <c r="A3" s="107"/>
      <c r="B3" s="107"/>
      <c r="C3" s="107"/>
      <c r="D3" s="107"/>
      <c r="E3" s="107"/>
      <c r="F3" s="107"/>
      <c r="G3" s="107"/>
      <c r="H3" s="107"/>
      <c r="I3" s="107"/>
    </row>
    <row r="4" spans="1:9" ht="15" customHeight="1">
      <c r="A4" s="243" t="s">
        <v>321</v>
      </c>
      <c r="B4" s="107"/>
      <c r="C4" s="107"/>
      <c r="D4" s="107"/>
      <c r="E4" s="107"/>
      <c r="F4" s="107"/>
      <c r="G4" s="107"/>
      <c r="H4" s="107"/>
      <c r="I4" s="107"/>
    </row>
    <row r="5" spans="1:9" s="310" customFormat="1" ht="17.850000000000001" customHeight="1">
      <c r="A5" s="633" t="s">
        <v>952</v>
      </c>
      <c r="B5" s="633"/>
      <c r="C5" s="633"/>
      <c r="D5" s="633"/>
      <c r="E5" s="633"/>
      <c r="F5" s="633"/>
      <c r="G5" s="633"/>
      <c r="H5" s="633"/>
      <c r="I5" s="107"/>
    </row>
    <row r="6" spans="1:9" ht="17.55" customHeight="1">
      <c r="A6" s="665" t="s">
        <v>143</v>
      </c>
      <c r="B6" s="686"/>
      <c r="C6" s="686"/>
      <c r="D6" s="686">
        <v>5</v>
      </c>
      <c r="E6" s="686"/>
      <c r="F6" s="686"/>
      <c r="G6" s="686"/>
      <c r="H6" s="666"/>
      <c r="I6" s="107"/>
    </row>
    <row r="7" spans="1:9" ht="17.55" customHeight="1">
      <c r="A7" s="665" t="s">
        <v>142</v>
      </c>
      <c r="B7" s="686"/>
      <c r="C7" s="686"/>
      <c r="D7" s="687" t="s">
        <v>501</v>
      </c>
      <c r="E7" s="687"/>
      <c r="F7" s="687"/>
      <c r="G7" s="687"/>
      <c r="H7" s="688"/>
      <c r="I7" s="107"/>
    </row>
    <row r="8" spans="1:9" ht="17.55" customHeight="1">
      <c r="A8" s="665" t="s">
        <v>146</v>
      </c>
      <c r="B8" s="686"/>
      <c r="C8" s="686"/>
      <c r="D8" s="689" t="s">
        <v>399</v>
      </c>
      <c r="E8" s="689"/>
      <c r="F8" s="689"/>
      <c r="G8" s="689"/>
      <c r="H8" s="690"/>
      <c r="I8" s="107"/>
    </row>
    <row r="9" spans="1:9" ht="17.55" customHeight="1">
      <c r="A9" s="665" t="s">
        <v>325</v>
      </c>
      <c r="B9" s="686"/>
      <c r="C9" s="686"/>
      <c r="D9" s="689" t="s">
        <v>953</v>
      </c>
      <c r="E9" s="689"/>
      <c r="F9" s="689"/>
      <c r="G9" s="689"/>
      <c r="H9" s="690"/>
      <c r="I9" s="107"/>
    </row>
    <row r="10" spans="1:9" ht="10.35" customHeight="1"/>
    <row r="11" spans="1:9" ht="15" customHeight="1">
      <c r="A11" s="641" t="s">
        <v>3</v>
      </c>
      <c r="B11" s="641"/>
      <c r="C11" s="641"/>
      <c r="D11" s="641"/>
      <c r="E11" s="641"/>
      <c r="F11" s="641"/>
      <c r="G11" s="641"/>
      <c r="H11" s="641"/>
      <c r="I11" s="107"/>
    </row>
    <row r="12" spans="1:9" s="310" customFormat="1" ht="17.850000000000001" customHeight="1">
      <c r="A12" s="631" t="s">
        <v>2631</v>
      </c>
      <c r="B12" s="631"/>
      <c r="C12" s="631"/>
      <c r="D12" s="631"/>
      <c r="E12" s="631"/>
      <c r="F12" s="631"/>
      <c r="G12" s="631"/>
      <c r="H12" s="631"/>
      <c r="I12" s="107"/>
    </row>
    <row r="13" spans="1:9" ht="17.850000000000001" customHeight="1">
      <c r="A13" s="665" t="s">
        <v>8</v>
      </c>
      <c r="B13" s="686"/>
      <c r="C13" s="686"/>
      <c r="D13" s="686"/>
      <c r="E13" s="686" t="s">
        <v>9</v>
      </c>
      <c r="F13" s="686"/>
      <c r="G13" s="686"/>
      <c r="H13" s="666"/>
      <c r="I13" s="107"/>
    </row>
    <row r="14" spans="1:9" ht="17.850000000000001" customHeight="1">
      <c r="A14" s="665" t="s">
        <v>327</v>
      </c>
      <c r="B14" s="686"/>
      <c r="C14" s="686"/>
      <c r="D14" s="686"/>
      <c r="E14" s="686" t="s">
        <v>328</v>
      </c>
      <c r="F14" s="686"/>
      <c r="G14" s="686"/>
      <c r="H14" s="666"/>
      <c r="I14" s="107"/>
    </row>
    <row r="15" spans="1:9" ht="17.850000000000001" customHeight="1">
      <c r="A15" s="665" t="s">
        <v>329</v>
      </c>
      <c r="B15" s="686"/>
      <c r="C15" s="686"/>
      <c r="D15" s="686"/>
      <c r="E15" s="686">
        <v>3</v>
      </c>
      <c r="F15" s="691"/>
      <c r="G15" s="691"/>
      <c r="H15" s="670"/>
      <c r="I15" s="107"/>
    </row>
    <row r="16" spans="1:9" ht="17.850000000000001" customHeight="1">
      <c r="A16" s="665" t="s">
        <v>13</v>
      </c>
      <c r="B16" s="686"/>
      <c r="C16" s="686"/>
      <c r="D16" s="686"/>
      <c r="E16" s="686" t="s">
        <v>14</v>
      </c>
      <c r="F16" s="686"/>
      <c r="G16" s="686"/>
      <c r="H16" s="666"/>
      <c r="I16" s="107"/>
    </row>
    <row r="17" spans="1:9" ht="10.35" customHeight="1">
      <c r="A17" s="107"/>
      <c r="B17" s="107"/>
      <c r="C17" s="107"/>
      <c r="D17" s="107"/>
      <c r="E17" s="107"/>
      <c r="F17" s="107"/>
      <c r="G17" s="107"/>
      <c r="H17" s="107"/>
      <c r="I17" s="107"/>
    </row>
    <row r="18" spans="1:9" ht="15" customHeight="1">
      <c r="A18" s="641" t="s">
        <v>331</v>
      </c>
      <c r="B18" s="641"/>
      <c r="C18" s="641"/>
      <c r="D18" s="641"/>
      <c r="E18" s="641"/>
      <c r="F18" s="641"/>
      <c r="G18" s="641"/>
      <c r="H18" s="641"/>
      <c r="I18" s="107"/>
    </row>
    <row r="19" spans="1:9" ht="31.35" customHeight="1">
      <c r="A19" s="669" t="s">
        <v>332</v>
      </c>
      <c r="B19" s="669"/>
      <c r="C19" s="675" t="s">
        <v>954</v>
      </c>
      <c r="D19" s="675"/>
      <c r="E19" s="675"/>
      <c r="F19" s="675"/>
      <c r="G19" s="675"/>
      <c r="H19" s="668"/>
      <c r="I19" s="107"/>
    </row>
    <row r="20" spans="1:9" ht="10.35" customHeight="1">
      <c r="A20" s="107"/>
      <c r="B20" s="107"/>
      <c r="C20" s="107"/>
      <c r="D20" s="107"/>
      <c r="E20" s="107"/>
      <c r="F20" s="107"/>
      <c r="G20" s="107"/>
      <c r="H20" s="107"/>
      <c r="I20" s="107"/>
    </row>
    <row r="21" spans="1:9" ht="15" customHeight="1">
      <c r="A21" s="647" t="s">
        <v>334</v>
      </c>
      <c r="B21" s="647"/>
      <c r="C21" s="647"/>
      <c r="D21" s="647"/>
      <c r="E21" s="107"/>
      <c r="F21" s="107"/>
      <c r="G21" s="107"/>
      <c r="H21" s="107"/>
      <c r="I21" s="107"/>
    </row>
    <row r="22" spans="1:9">
      <c r="A22" s="672" t="s">
        <v>31</v>
      </c>
      <c r="B22" s="673" t="s">
        <v>32</v>
      </c>
      <c r="C22" s="673"/>
      <c r="D22" s="673"/>
      <c r="E22" s="673"/>
      <c r="F22" s="673"/>
      <c r="G22" s="673" t="s">
        <v>335</v>
      </c>
      <c r="H22" s="674"/>
      <c r="I22" s="107"/>
    </row>
    <row r="23" spans="1:9" ht="27" customHeight="1">
      <c r="A23" s="672"/>
      <c r="B23" s="673"/>
      <c r="C23" s="673"/>
      <c r="D23" s="673"/>
      <c r="E23" s="673"/>
      <c r="F23" s="673"/>
      <c r="G23" s="245" t="s">
        <v>336</v>
      </c>
      <c r="H23" s="246" t="s">
        <v>35</v>
      </c>
      <c r="I23" s="107"/>
    </row>
    <row r="24" spans="1:9" ht="17.850000000000001" customHeight="1">
      <c r="A24" s="672" t="s">
        <v>36</v>
      </c>
      <c r="B24" s="673"/>
      <c r="C24" s="673"/>
      <c r="D24" s="673"/>
      <c r="E24" s="673"/>
      <c r="F24" s="673"/>
      <c r="G24" s="673"/>
      <c r="H24" s="674"/>
      <c r="I24" s="107"/>
    </row>
    <row r="25" spans="1:9" ht="48.75" customHeight="1">
      <c r="A25" s="174" t="s">
        <v>955</v>
      </c>
      <c r="B25" s="866" t="s">
        <v>991</v>
      </c>
      <c r="C25" s="753"/>
      <c r="D25" s="753"/>
      <c r="E25" s="753"/>
      <c r="F25" s="867"/>
      <c r="G25" s="269" t="s">
        <v>795</v>
      </c>
      <c r="H25" s="208" t="s">
        <v>52</v>
      </c>
      <c r="I25" s="107"/>
    </row>
    <row r="26" spans="1:9" ht="41.25" customHeight="1">
      <c r="A26" s="174" t="s">
        <v>956</v>
      </c>
      <c r="B26" s="868" t="s">
        <v>957</v>
      </c>
      <c r="C26" s="868"/>
      <c r="D26" s="868"/>
      <c r="E26" s="868"/>
      <c r="F26" s="868"/>
      <c r="G26" s="269" t="s">
        <v>796</v>
      </c>
      <c r="H26" s="208" t="s">
        <v>52</v>
      </c>
      <c r="I26" s="107"/>
    </row>
    <row r="27" spans="1:9" ht="17.850000000000001" customHeight="1">
      <c r="A27" s="672" t="s">
        <v>341</v>
      </c>
      <c r="B27" s="673"/>
      <c r="C27" s="673"/>
      <c r="D27" s="673"/>
      <c r="E27" s="673"/>
      <c r="F27" s="673"/>
      <c r="G27" s="673"/>
      <c r="H27" s="674"/>
      <c r="I27" s="107"/>
    </row>
    <row r="28" spans="1:9" ht="28.5" customHeight="1">
      <c r="A28" s="174" t="s">
        <v>958</v>
      </c>
      <c r="B28" s="675" t="s">
        <v>959</v>
      </c>
      <c r="C28" s="675"/>
      <c r="D28" s="675"/>
      <c r="E28" s="675"/>
      <c r="F28" s="675"/>
      <c r="G28" s="269" t="s">
        <v>992</v>
      </c>
      <c r="H28" s="208" t="s">
        <v>52</v>
      </c>
      <c r="I28" s="107"/>
    </row>
    <row r="29" spans="1:9" ht="28.5" customHeight="1">
      <c r="A29" s="174" t="s">
        <v>960</v>
      </c>
      <c r="B29" s="675" t="s">
        <v>961</v>
      </c>
      <c r="C29" s="675"/>
      <c r="D29" s="675"/>
      <c r="E29" s="675"/>
      <c r="F29" s="675"/>
      <c r="G29" s="269" t="s">
        <v>800</v>
      </c>
      <c r="H29" s="208" t="s">
        <v>52</v>
      </c>
      <c r="I29" s="107"/>
    </row>
    <row r="30" spans="1:9" ht="28.5" customHeight="1">
      <c r="A30" s="174" t="s">
        <v>962</v>
      </c>
      <c r="B30" s="675" t="s">
        <v>963</v>
      </c>
      <c r="C30" s="675"/>
      <c r="D30" s="675"/>
      <c r="E30" s="675"/>
      <c r="F30" s="675"/>
      <c r="G30" s="269" t="s">
        <v>993</v>
      </c>
      <c r="H30" s="175" t="s">
        <v>40</v>
      </c>
      <c r="I30" s="107"/>
    </row>
    <row r="31" spans="1:9" ht="17.850000000000001" customHeight="1">
      <c r="A31" s="672" t="s">
        <v>348</v>
      </c>
      <c r="B31" s="673"/>
      <c r="C31" s="673"/>
      <c r="D31" s="673"/>
      <c r="E31" s="673"/>
      <c r="F31" s="673"/>
      <c r="G31" s="673"/>
      <c r="H31" s="674"/>
      <c r="I31" s="107"/>
    </row>
    <row r="32" spans="1:9" ht="42.6" customHeight="1">
      <c r="A32" s="174" t="s">
        <v>964</v>
      </c>
      <c r="B32" s="675" t="s">
        <v>965</v>
      </c>
      <c r="C32" s="675"/>
      <c r="D32" s="675"/>
      <c r="E32" s="675"/>
      <c r="F32" s="675"/>
      <c r="G32" s="269" t="s">
        <v>994</v>
      </c>
      <c r="H32" s="208" t="s">
        <v>52</v>
      </c>
      <c r="I32" s="107"/>
    </row>
    <row r="33" spans="1:9" ht="57" customHeight="1">
      <c r="A33" s="174" t="s">
        <v>966</v>
      </c>
      <c r="B33" s="675" t="s">
        <v>967</v>
      </c>
      <c r="C33" s="675"/>
      <c r="D33" s="675"/>
      <c r="E33" s="675"/>
      <c r="F33" s="675"/>
      <c r="G33" s="269" t="s">
        <v>995</v>
      </c>
      <c r="H33" s="208" t="s">
        <v>52</v>
      </c>
      <c r="I33" s="107"/>
    </row>
    <row r="34" spans="1:9" ht="10.35" customHeight="1">
      <c r="A34" s="107"/>
      <c r="B34" s="107"/>
      <c r="C34" s="107"/>
      <c r="D34" s="107"/>
      <c r="E34" s="107"/>
      <c r="F34" s="107"/>
      <c r="G34" s="107"/>
      <c r="H34" s="107"/>
      <c r="I34" s="107"/>
    </row>
    <row r="35" spans="1:9" ht="15" customHeight="1">
      <c r="A35" s="243" t="s">
        <v>351</v>
      </c>
      <c r="B35" s="107"/>
      <c r="C35" s="107"/>
      <c r="D35" s="107"/>
      <c r="E35" s="107"/>
      <c r="F35" s="107"/>
      <c r="G35" s="107"/>
      <c r="H35" s="107"/>
      <c r="I35" s="107"/>
    </row>
    <row r="36" spans="1:9" s="270" customFormat="1" ht="17.850000000000001" customHeight="1">
      <c r="A36" s="679" t="s">
        <v>352</v>
      </c>
      <c r="B36" s="679"/>
      <c r="C36" s="679"/>
      <c r="D36" s="679"/>
      <c r="E36" s="679"/>
      <c r="F36" s="679"/>
      <c r="G36" s="159">
        <v>30</v>
      </c>
      <c r="H36" s="251" t="s">
        <v>353</v>
      </c>
      <c r="I36" s="243"/>
    </row>
    <row r="37" spans="1:9" ht="66.75" customHeight="1">
      <c r="A37" s="653" t="s">
        <v>354</v>
      </c>
      <c r="B37" s="864" t="s">
        <v>968</v>
      </c>
      <c r="C37" s="865"/>
      <c r="D37" s="865"/>
      <c r="E37" s="865"/>
      <c r="F37" s="865"/>
      <c r="G37" s="865"/>
      <c r="H37" s="865"/>
      <c r="I37" s="319"/>
    </row>
    <row r="38" spans="1:9" ht="48" customHeight="1">
      <c r="A38" s="654"/>
      <c r="B38" s="668" t="s">
        <v>969</v>
      </c>
      <c r="C38" s="669"/>
      <c r="D38" s="669"/>
      <c r="E38" s="669"/>
      <c r="F38" s="669"/>
      <c r="G38" s="669"/>
      <c r="H38" s="669"/>
      <c r="I38" s="339"/>
    </row>
    <row r="39" spans="1:9" ht="45.75" customHeight="1">
      <c r="A39" s="654"/>
      <c r="B39" s="668" t="s">
        <v>970</v>
      </c>
      <c r="C39" s="669"/>
      <c r="D39" s="669"/>
      <c r="E39" s="669"/>
      <c r="F39" s="669"/>
      <c r="G39" s="669"/>
      <c r="H39" s="669"/>
      <c r="I39" s="339"/>
    </row>
    <row r="40" spans="1:9" ht="31.5" customHeight="1">
      <c r="A40" s="654"/>
      <c r="B40" s="668" t="s">
        <v>971</v>
      </c>
      <c r="C40" s="669"/>
      <c r="D40" s="669"/>
      <c r="E40" s="669"/>
      <c r="F40" s="669"/>
      <c r="G40" s="669"/>
      <c r="H40" s="669"/>
      <c r="I40" s="339"/>
    </row>
    <row r="41" spans="1:9" ht="43.5" customHeight="1">
      <c r="A41" s="654"/>
      <c r="B41" s="668" t="s">
        <v>972</v>
      </c>
      <c r="C41" s="669"/>
      <c r="D41" s="669"/>
      <c r="E41" s="669"/>
      <c r="F41" s="669"/>
      <c r="G41" s="669"/>
      <c r="H41" s="669"/>
      <c r="I41" s="339"/>
    </row>
    <row r="42" spans="1:9" ht="27.6" customHeight="1">
      <c r="A42" s="654"/>
      <c r="B42" s="675" t="s">
        <v>973</v>
      </c>
      <c r="C42" s="675"/>
      <c r="D42" s="675"/>
      <c r="E42" s="675"/>
      <c r="F42" s="675"/>
      <c r="G42" s="675"/>
      <c r="H42" s="668"/>
      <c r="I42" s="107"/>
    </row>
    <row r="43" spans="1:9" ht="47.25" customHeight="1">
      <c r="A43" s="655"/>
      <c r="B43" s="675" t="s">
        <v>974</v>
      </c>
      <c r="C43" s="675"/>
      <c r="D43" s="675"/>
      <c r="E43" s="675"/>
      <c r="F43" s="675"/>
      <c r="G43" s="675"/>
      <c r="H43" s="668"/>
      <c r="I43" s="107"/>
    </row>
    <row r="44" spans="1:9" ht="21.6" customHeight="1">
      <c r="A44" s="682" t="s">
        <v>361</v>
      </c>
      <c r="B44" s="689"/>
      <c r="C44" s="689"/>
      <c r="D44" s="689" t="s">
        <v>975</v>
      </c>
      <c r="E44" s="689"/>
      <c r="F44" s="689"/>
      <c r="G44" s="689"/>
      <c r="H44" s="690"/>
      <c r="I44" s="107"/>
    </row>
    <row r="45" spans="1:9" ht="36" customHeight="1">
      <c r="A45" s="681" t="s">
        <v>363</v>
      </c>
      <c r="B45" s="687"/>
      <c r="C45" s="687"/>
      <c r="D45" s="687" t="s">
        <v>976</v>
      </c>
      <c r="E45" s="687"/>
      <c r="F45" s="687"/>
      <c r="G45" s="687"/>
      <c r="H45" s="687"/>
      <c r="I45" s="694"/>
    </row>
    <row r="46" spans="1:9" s="270" customFormat="1" ht="17.850000000000001" customHeight="1">
      <c r="A46" s="679" t="s">
        <v>528</v>
      </c>
      <c r="B46" s="679"/>
      <c r="C46" s="679"/>
      <c r="D46" s="679"/>
      <c r="E46" s="679"/>
      <c r="F46" s="679"/>
      <c r="G46" s="159">
        <v>30</v>
      </c>
      <c r="H46" s="251" t="s">
        <v>353</v>
      </c>
      <c r="I46" s="243"/>
    </row>
    <row r="47" spans="1:9" ht="20.100000000000001" customHeight="1">
      <c r="A47" s="653" t="s">
        <v>354</v>
      </c>
      <c r="B47" s="686" t="s">
        <v>977</v>
      </c>
      <c r="C47" s="686"/>
      <c r="D47" s="686"/>
      <c r="E47" s="686"/>
      <c r="F47" s="686"/>
      <c r="G47" s="686"/>
      <c r="H47" s="666"/>
      <c r="I47" s="107"/>
    </row>
    <row r="48" spans="1:9" ht="20.100000000000001" customHeight="1">
      <c r="A48" s="654"/>
      <c r="B48" s="666" t="s">
        <v>978</v>
      </c>
      <c r="C48" s="667"/>
      <c r="D48" s="667"/>
      <c r="E48" s="667"/>
      <c r="F48" s="667"/>
      <c r="G48" s="667"/>
      <c r="H48" s="667"/>
      <c r="I48" s="107"/>
    </row>
    <row r="49" spans="1:9" ht="20.100000000000001" customHeight="1">
      <c r="A49" s="654"/>
      <c r="B49" s="666" t="s">
        <v>979</v>
      </c>
      <c r="C49" s="667"/>
      <c r="D49" s="667"/>
      <c r="E49" s="667"/>
      <c r="F49" s="667"/>
      <c r="G49" s="667"/>
      <c r="H49" s="667"/>
      <c r="I49" s="107"/>
    </row>
    <row r="50" spans="1:9" ht="20.100000000000001" customHeight="1">
      <c r="A50" s="654"/>
      <c r="B50" s="666" t="s">
        <v>980</v>
      </c>
      <c r="C50" s="667"/>
      <c r="D50" s="667"/>
      <c r="E50" s="667"/>
      <c r="F50" s="667"/>
      <c r="G50" s="667"/>
      <c r="H50" s="667"/>
      <c r="I50" s="107"/>
    </row>
    <row r="51" spans="1:9" ht="20.100000000000001" customHeight="1">
      <c r="A51" s="654"/>
      <c r="B51" s="666" t="s">
        <v>981</v>
      </c>
      <c r="C51" s="667"/>
      <c r="D51" s="667"/>
      <c r="E51" s="667"/>
      <c r="F51" s="667"/>
      <c r="G51" s="667"/>
      <c r="H51" s="667"/>
      <c r="I51" s="107"/>
    </row>
    <row r="52" spans="1:9" ht="20.100000000000001" customHeight="1">
      <c r="A52" s="654"/>
      <c r="B52" s="666" t="s">
        <v>982</v>
      </c>
      <c r="C52" s="667"/>
      <c r="D52" s="667"/>
      <c r="E52" s="667"/>
      <c r="F52" s="667"/>
      <c r="G52" s="667"/>
      <c r="H52" s="667"/>
      <c r="I52" s="107"/>
    </row>
    <row r="53" spans="1:9" ht="20.100000000000001" customHeight="1">
      <c r="A53" s="654"/>
      <c r="B53" s="666" t="s">
        <v>983</v>
      </c>
      <c r="C53" s="667"/>
      <c r="D53" s="667"/>
      <c r="E53" s="667"/>
      <c r="F53" s="667"/>
      <c r="G53" s="667"/>
      <c r="H53" s="667"/>
      <c r="I53" s="107"/>
    </row>
    <row r="54" spans="1:9" ht="20.100000000000001" customHeight="1">
      <c r="A54" s="654"/>
      <c r="B54" s="666" t="s">
        <v>984</v>
      </c>
      <c r="C54" s="667"/>
      <c r="D54" s="667"/>
      <c r="E54" s="667"/>
      <c r="F54" s="667"/>
      <c r="G54" s="667"/>
      <c r="H54" s="667"/>
      <c r="I54" s="107"/>
    </row>
    <row r="55" spans="1:9" ht="20.100000000000001" customHeight="1">
      <c r="A55" s="654"/>
      <c r="B55" s="686" t="s">
        <v>985</v>
      </c>
      <c r="C55" s="686"/>
      <c r="D55" s="686"/>
      <c r="E55" s="686"/>
      <c r="F55" s="686"/>
      <c r="G55" s="686"/>
      <c r="H55" s="666"/>
      <c r="I55" s="107"/>
    </row>
    <row r="56" spans="1:9" ht="20.100000000000001" customHeight="1">
      <c r="A56" s="654"/>
      <c r="B56" s="686" t="s">
        <v>986</v>
      </c>
      <c r="C56" s="686"/>
      <c r="D56" s="686"/>
      <c r="E56" s="686"/>
      <c r="F56" s="686"/>
      <c r="G56" s="686"/>
      <c r="H56" s="666"/>
      <c r="I56" s="107"/>
    </row>
    <row r="57" spans="1:9" ht="20.100000000000001" customHeight="1">
      <c r="A57" s="654"/>
      <c r="B57" s="686" t="s">
        <v>2711</v>
      </c>
      <c r="C57" s="686"/>
      <c r="D57" s="686"/>
      <c r="E57" s="686"/>
      <c r="F57" s="686"/>
      <c r="G57" s="686"/>
      <c r="H57" s="666"/>
      <c r="I57" s="107"/>
    </row>
    <row r="58" spans="1:9" ht="20.55" customHeight="1">
      <c r="A58" s="682" t="s">
        <v>361</v>
      </c>
      <c r="B58" s="689"/>
      <c r="C58" s="689"/>
      <c r="D58" s="862" t="s">
        <v>996</v>
      </c>
      <c r="E58" s="862"/>
      <c r="F58" s="862"/>
      <c r="G58" s="862"/>
      <c r="H58" s="863"/>
      <c r="I58" s="107"/>
    </row>
    <row r="59" spans="1:9" ht="54.75" customHeight="1">
      <c r="A59" s="681" t="s">
        <v>363</v>
      </c>
      <c r="B59" s="687"/>
      <c r="C59" s="688"/>
      <c r="D59" s="668" t="s">
        <v>997</v>
      </c>
      <c r="E59" s="669"/>
      <c r="F59" s="669"/>
      <c r="G59" s="669"/>
      <c r="H59" s="669"/>
      <c r="I59" s="192"/>
    </row>
    <row r="60" spans="1:9" ht="10.35" customHeight="1">
      <c r="A60" s="107"/>
      <c r="B60" s="107"/>
      <c r="C60" s="107"/>
      <c r="D60" s="107"/>
      <c r="E60" s="107"/>
      <c r="F60" s="107"/>
      <c r="G60" s="107"/>
      <c r="H60" s="107"/>
      <c r="I60" s="107"/>
    </row>
    <row r="61" spans="1:9" ht="15" customHeight="1">
      <c r="A61" s="243" t="s">
        <v>378</v>
      </c>
      <c r="B61" s="107"/>
      <c r="C61" s="107"/>
      <c r="D61" s="107"/>
      <c r="E61" s="107"/>
      <c r="F61" s="107"/>
      <c r="G61" s="107"/>
      <c r="H61" s="107"/>
      <c r="I61" s="107"/>
    </row>
    <row r="62" spans="1:9" ht="20.100000000000001" customHeight="1">
      <c r="A62" s="667" t="s">
        <v>379</v>
      </c>
      <c r="B62" s="665"/>
      <c r="C62" s="668" t="s">
        <v>2712</v>
      </c>
      <c r="D62" s="669"/>
      <c r="E62" s="669"/>
      <c r="F62" s="669"/>
      <c r="G62" s="669"/>
      <c r="H62" s="669"/>
      <c r="I62" s="107"/>
    </row>
    <row r="63" spans="1:9" ht="20.100000000000001" customHeight="1">
      <c r="A63" s="667"/>
      <c r="B63" s="665"/>
      <c r="C63" s="675" t="s">
        <v>987</v>
      </c>
      <c r="D63" s="675"/>
      <c r="E63" s="675"/>
      <c r="F63" s="675"/>
      <c r="G63" s="675"/>
      <c r="H63" s="668"/>
      <c r="I63" s="107"/>
    </row>
    <row r="64" spans="1:9" ht="20.100000000000001" customHeight="1">
      <c r="A64" s="667"/>
      <c r="B64" s="665"/>
      <c r="C64" s="675" t="s">
        <v>2713</v>
      </c>
      <c r="D64" s="675"/>
      <c r="E64" s="675"/>
      <c r="F64" s="675"/>
      <c r="G64" s="675"/>
      <c r="H64" s="668"/>
      <c r="I64" s="107"/>
    </row>
    <row r="65" spans="1:9" ht="20.100000000000001" customHeight="1">
      <c r="A65" s="702" t="s">
        <v>382</v>
      </c>
      <c r="B65" s="703"/>
      <c r="C65" s="675" t="s">
        <v>988</v>
      </c>
      <c r="D65" s="675"/>
      <c r="E65" s="675"/>
      <c r="F65" s="675"/>
      <c r="G65" s="675"/>
      <c r="H65" s="668"/>
      <c r="I65" s="107"/>
    </row>
    <row r="66" spans="1:9" ht="20.100000000000001" customHeight="1">
      <c r="A66" s="631"/>
      <c r="B66" s="767"/>
      <c r="C66" s="668" t="s">
        <v>989</v>
      </c>
      <c r="D66" s="669"/>
      <c r="E66" s="669"/>
      <c r="F66" s="669"/>
      <c r="G66" s="669"/>
      <c r="H66" s="669"/>
      <c r="I66" s="107"/>
    </row>
    <row r="67" spans="1:9" ht="20.100000000000001" customHeight="1">
      <c r="A67" s="633"/>
      <c r="B67" s="704"/>
      <c r="C67" s="675" t="s">
        <v>990</v>
      </c>
      <c r="D67" s="675"/>
      <c r="E67" s="675"/>
      <c r="F67" s="675"/>
      <c r="G67" s="675"/>
      <c r="H67" s="668"/>
      <c r="I67" s="107"/>
    </row>
    <row r="68" spans="1:9" ht="10.35" customHeight="1">
      <c r="A68" s="107"/>
      <c r="B68" s="107"/>
      <c r="C68" s="107"/>
      <c r="D68" s="107"/>
      <c r="E68" s="107"/>
      <c r="F68" s="107"/>
      <c r="G68" s="107"/>
      <c r="H68" s="107"/>
      <c r="I68" s="107"/>
    </row>
    <row r="69" spans="1:9" ht="15" customHeight="1">
      <c r="A69" s="243" t="s">
        <v>384</v>
      </c>
      <c r="B69" s="243"/>
      <c r="C69" s="243"/>
      <c r="D69" s="243"/>
      <c r="E69" s="243"/>
      <c r="F69" s="243"/>
      <c r="G69" s="107"/>
      <c r="H69" s="107"/>
      <c r="I69" s="107"/>
    </row>
    <row r="70" spans="1:9" ht="16.2">
      <c r="A70" s="667" t="s">
        <v>385</v>
      </c>
      <c r="B70" s="667"/>
      <c r="C70" s="667"/>
      <c r="D70" s="667"/>
      <c r="E70" s="667"/>
      <c r="F70" s="667"/>
      <c r="G70" s="185">
        <v>3</v>
      </c>
      <c r="H70" s="186" t="s">
        <v>430</v>
      </c>
      <c r="I70" s="107"/>
    </row>
    <row r="71" spans="1:9" ht="16.2">
      <c r="A71" s="667" t="s">
        <v>386</v>
      </c>
      <c r="B71" s="667"/>
      <c r="C71" s="667"/>
      <c r="D71" s="667"/>
      <c r="E71" s="667"/>
      <c r="F71" s="667"/>
      <c r="G71" s="185">
        <v>2</v>
      </c>
      <c r="H71" s="186" t="s">
        <v>430</v>
      </c>
      <c r="I71" s="107"/>
    </row>
    <row r="72" spans="1:9">
      <c r="A72" s="249"/>
      <c r="B72" s="249"/>
      <c r="C72" s="249"/>
      <c r="D72" s="249"/>
      <c r="E72" s="249"/>
      <c r="F72" s="249"/>
      <c r="G72" s="188"/>
      <c r="H72" s="186"/>
      <c r="I72" s="107"/>
    </row>
    <row r="73" spans="1:9">
      <c r="A73" s="685" t="s">
        <v>387</v>
      </c>
      <c r="B73" s="685"/>
      <c r="C73" s="685"/>
      <c r="D73" s="685"/>
      <c r="E73" s="685"/>
      <c r="F73" s="685"/>
      <c r="G73" s="190"/>
      <c r="H73" s="188"/>
      <c r="I73" s="107"/>
    </row>
    <row r="74" spans="1:9" ht="17.850000000000001" customHeight="1">
      <c r="A74" s="669" t="s">
        <v>388</v>
      </c>
      <c r="B74" s="669"/>
      <c r="C74" s="669"/>
      <c r="D74" s="669"/>
      <c r="E74" s="186">
        <f>SUM(E75:E80)</f>
        <v>70</v>
      </c>
      <c r="F74" s="186" t="s">
        <v>353</v>
      </c>
      <c r="G74" s="191">
        <f>E74/25</f>
        <v>2.8</v>
      </c>
      <c r="H74" s="186" t="s">
        <v>430</v>
      </c>
      <c r="I74" s="107"/>
    </row>
    <row r="75" spans="1:9" ht="17.850000000000001" customHeight="1">
      <c r="A75" s="107" t="s">
        <v>145</v>
      </c>
      <c r="B75" s="667" t="s">
        <v>148</v>
      </c>
      <c r="C75" s="667"/>
      <c r="D75" s="667"/>
      <c r="E75" s="186">
        <v>30</v>
      </c>
      <c r="F75" s="186" t="s">
        <v>353</v>
      </c>
      <c r="G75" s="192"/>
      <c r="H75" s="193"/>
      <c r="I75" s="107"/>
    </row>
    <row r="76" spans="1:9" ht="17.850000000000001" customHeight="1">
      <c r="A76" s="107"/>
      <c r="B76" s="667" t="s">
        <v>389</v>
      </c>
      <c r="C76" s="667"/>
      <c r="D76" s="667"/>
      <c r="E76" s="186">
        <v>30</v>
      </c>
      <c r="F76" s="186" t="s">
        <v>353</v>
      </c>
      <c r="G76" s="192"/>
      <c r="H76" s="193"/>
      <c r="I76" s="107"/>
    </row>
    <row r="77" spans="1:9" ht="17.850000000000001" customHeight="1">
      <c r="A77" s="107"/>
      <c r="B77" s="667" t="s">
        <v>390</v>
      </c>
      <c r="C77" s="667"/>
      <c r="D77" s="667"/>
      <c r="E77" s="186">
        <v>4</v>
      </c>
      <c r="F77" s="186" t="s">
        <v>353</v>
      </c>
      <c r="G77" s="192"/>
      <c r="H77" s="193"/>
      <c r="I77" s="107"/>
    </row>
    <row r="78" spans="1:9" ht="17.850000000000001" customHeight="1">
      <c r="A78" s="107"/>
      <c r="B78" s="667" t="s">
        <v>391</v>
      </c>
      <c r="C78" s="667"/>
      <c r="D78" s="667"/>
      <c r="E78" s="186">
        <v>0</v>
      </c>
      <c r="F78" s="186" t="s">
        <v>353</v>
      </c>
      <c r="G78" s="192"/>
      <c r="H78" s="193"/>
      <c r="I78" s="107"/>
    </row>
    <row r="79" spans="1:9" ht="17.850000000000001" customHeight="1">
      <c r="A79" s="107"/>
      <c r="B79" s="667" t="s">
        <v>392</v>
      </c>
      <c r="C79" s="667"/>
      <c r="D79" s="667"/>
      <c r="E79" s="186">
        <v>0</v>
      </c>
      <c r="F79" s="186" t="s">
        <v>353</v>
      </c>
      <c r="G79" s="192"/>
      <c r="H79" s="193"/>
      <c r="I79" s="107"/>
    </row>
    <row r="80" spans="1:9" ht="17.850000000000001" customHeight="1">
      <c r="A80" s="107"/>
      <c r="B80" s="667" t="s">
        <v>393</v>
      </c>
      <c r="C80" s="667"/>
      <c r="D80" s="667"/>
      <c r="E80" s="186">
        <v>6</v>
      </c>
      <c r="F80" s="186" t="s">
        <v>353</v>
      </c>
      <c r="G80" s="192"/>
      <c r="H80" s="193"/>
      <c r="I80" s="107"/>
    </row>
    <row r="81" spans="1:9" ht="31.35" customHeight="1">
      <c r="A81" s="669" t="s">
        <v>394</v>
      </c>
      <c r="B81" s="669"/>
      <c r="C81" s="669"/>
      <c r="D81" s="669"/>
      <c r="E81" s="186">
        <v>0</v>
      </c>
      <c r="F81" s="186" t="s">
        <v>353</v>
      </c>
      <c r="G81" s="191">
        <f>E81/25</f>
        <v>0</v>
      </c>
      <c r="H81" s="186" t="s">
        <v>430</v>
      </c>
      <c r="I81" s="107"/>
    </row>
    <row r="82" spans="1:9" ht="17.850000000000001" customHeight="1">
      <c r="A82" s="667" t="s">
        <v>395</v>
      </c>
      <c r="B82" s="667"/>
      <c r="C82" s="667"/>
      <c r="D82" s="667"/>
      <c r="E82" s="186">
        <f>G82*25</f>
        <v>55.000000000000007</v>
      </c>
      <c r="F82" s="186" t="s">
        <v>353</v>
      </c>
      <c r="G82" s="191">
        <f>D6-G74-G81</f>
        <v>2.2000000000000002</v>
      </c>
      <c r="H82" s="186" t="s">
        <v>430</v>
      </c>
      <c r="I82" s="107"/>
    </row>
    <row r="83" spans="1:9" ht="10.35" customHeight="1">
      <c r="A83" s="107"/>
      <c r="B83" s="107"/>
      <c r="C83" s="107"/>
      <c r="D83" s="107"/>
      <c r="E83" s="107"/>
      <c r="F83" s="107"/>
      <c r="G83" s="107"/>
      <c r="H83" s="107"/>
      <c r="I83" s="107"/>
    </row>
    <row r="84" spans="1:9">
      <c r="A84" s="107"/>
      <c r="B84" s="107"/>
      <c r="C84" s="107"/>
      <c r="D84" s="107"/>
      <c r="E84" s="107"/>
      <c r="F84" s="107"/>
      <c r="G84" s="107"/>
      <c r="H84" s="107"/>
      <c r="I84" s="107"/>
    </row>
    <row r="85" spans="1:9">
      <c r="A85" s="107"/>
      <c r="B85" s="107"/>
      <c r="C85" s="107"/>
      <c r="D85" s="107"/>
      <c r="E85" s="107"/>
      <c r="F85" s="107"/>
      <c r="G85" s="107"/>
      <c r="H85" s="107"/>
      <c r="I85" s="107"/>
    </row>
    <row r="86" spans="1:9">
      <c r="A86" s="107" t="s">
        <v>396</v>
      </c>
      <c r="B86" s="107"/>
      <c r="C86" s="107"/>
      <c r="D86" s="107"/>
      <c r="E86" s="107"/>
      <c r="F86" s="107"/>
      <c r="G86" s="107"/>
      <c r="H86" s="107"/>
      <c r="I86" s="107"/>
    </row>
    <row r="87" spans="1:9" ht="16.2">
      <c r="A87" s="631" t="s">
        <v>431</v>
      </c>
      <c r="B87" s="631"/>
      <c r="C87" s="631"/>
      <c r="D87" s="631"/>
      <c r="E87" s="631"/>
      <c r="F87" s="631"/>
      <c r="G87" s="631"/>
      <c r="H87" s="631"/>
      <c r="I87" s="631"/>
    </row>
    <row r="88" spans="1:9">
      <c r="A88" s="107" t="s">
        <v>397</v>
      </c>
      <c r="B88" s="107"/>
      <c r="C88" s="107"/>
      <c r="D88" s="107"/>
      <c r="E88" s="107"/>
      <c r="F88" s="107"/>
      <c r="G88" s="107"/>
      <c r="H88" s="107"/>
      <c r="I88" s="107"/>
    </row>
    <row r="89" spans="1:9">
      <c r="A89" s="107"/>
      <c r="B89" s="107"/>
      <c r="C89" s="107"/>
      <c r="D89" s="107"/>
      <c r="E89" s="107"/>
      <c r="F89" s="107"/>
      <c r="G89" s="107"/>
      <c r="H89" s="107"/>
      <c r="I89" s="107"/>
    </row>
    <row r="90" spans="1:9">
      <c r="A90" s="663" t="s">
        <v>398</v>
      </c>
      <c r="B90" s="663"/>
      <c r="C90" s="663"/>
      <c r="D90" s="663"/>
      <c r="E90" s="663"/>
      <c r="F90" s="663"/>
      <c r="G90" s="663"/>
      <c r="H90" s="663"/>
      <c r="I90" s="663"/>
    </row>
    <row r="91" spans="1:9">
      <c r="A91" s="663"/>
      <c r="B91" s="663"/>
      <c r="C91" s="663"/>
      <c r="D91" s="663"/>
      <c r="E91" s="663"/>
      <c r="F91" s="663"/>
      <c r="G91" s="663"/>
      <c r="H91" s="663"/>
      <c r="I91" s="663"/>
    </row>
    <row r="92" spans="1:9">
      <c r="A92" s="663"/>
      <c r="B92" s="663"/>
      <c r="C92" s="663"/>
      <c r="D92" s="663"/>
      <c r="E92" s="663"/>
      <c r="F92" s="663"/>
      <c r="G92" s="663"/>
      <c r="H92" s="663"/>
      <c r="I92" s="663"/>
    </row>
    <row r="93" spans="1:9">
      <c r="A93" s="107"/>
      <c r="B93" s="107"/>
      <c r="C93" s="107"/>
      <c r="D93" s="107"/>
      <c r="E93" s="107"/>
      <c r="F93" s="107"/>
      <c r="G93" s="107"/>
      <c r="H93" s="107"/>
      <c r="I93" s="107"/>
    </row>
    <row r="94" spans="1:9">
      <c r="A94" s="107"/>
      <c r="B94" s="107"/>
      <c r="C94" s="107"/>
      <c r="D94" s="107"/>
      <c r="E94" s="107"/>
      <c r="F94" s="107"/>
      <c r="G94" s="107"/>
      <c r="H94" s="107"/>
      <c r="I94" s="107"/>
    </row>
  </sheetData>
  <mergeCells count="89">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A46:F46"/>
    <mergeCell ref="B32:F32"/>
    <mergeCell ref="B33:F33"/>
    <mergeCell ref="A36:F36"/>
    <mergeCell ref="A37:A43"/>
    <mergeCell ref="B37:H37"/>
    <mergeCell ref="B38:H38"/>
    <mergeCell ref="B39:H39"/>
    <mergeCell ref="B40:H40"/>
    <mergeCell ref="B41:H41"/>
    <mergeCell ref="B42:H42"/>
    <mergeCell ref="B43:H43"/>
    <mergeCell ref="A44:C44"/>
    <mergeCell ref="D44:H44"/>
    <mergeCell ref="A45:C45"/>
    <mergeCell ref="D45:I45"/>
    <mergeCell ref="B56:H56"/>
    <mergeCell ref="B57:H57"/>
    <mergeCell ref="A58:C58"/>
    <mergeCell ref="D58:H58"/>
    <mergeCell ref="A59:C59"/>
    <mergeCell ref="D59:H59"/>
    <mergeCell ref="A47:A57"/>
    <mergeCell ref="B47:H47"/>
    <mergeCell ref="B48:H48"/>
    <mergeCell ref="B49:H49"/>
    <mergeCell ref="B50:H50"/>
    <mergeCell ref="B51:H51"/>
    <mergeCell ref="B52:H52"/>
    <mergeCell ref="B53:H53"/>
    <mergeCell ref="B54:H54"/>
    <mergeCell ref="B55:H55"/>
    <mergeCell ref="B76:D76"/>
    <mergeCell ref="A62:B64"/>
    <mergeCell ref="C62:H62"/>
    <mergeCell ref="C63:H63"/>
    <mergeCell ref="C64:H64"/>
    <mergeCell ref="A65:B67"/>
    <mergeCell ref="C65:H65"/>
    <mergeCell ref="C66:H66"/>
    <mergeCell ref="C67:H67"/>
    <mergeCell ref="A70:F70"/>
    <mergeCell ref="A71:F71"/>
    <mergeCell ref="A73:F73"/>
    <mergeCell ref="A74:D74"/>
    <mergeCell ref="B75:D75"/>
    <mergeCell ref="A87:I87"/>
    <mergeCell ref="A90:I92"/>
    <mergeCell ref="B77:D77"/>
    <mergeCell ref="B78:D78"/>
    <mergeCell ref="B79:D79"/>
    <mergeCell ref="B80:D80"/>
    <mergeCell ref="A81:D81"/>
    <mergeCell ref="A82:D82"/>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25" zoomScaleNormal="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8.77734375" style="102"/>
  </cols>
  <sheetData>
    <row r="1" spans="1:9" ht="10.35" customHeight="1"/>
    <row r="2" spans="1:9" s="103" customFormat="1">
      <c r="A2" s="909" t="s">
        <v>320</v>
      </c>
      <c r="B2" s="909"/>
      <c r="C2" s="909"/>
      <c r="D2" s="909"/>
      <c r="E2" s="909"/>
      <c r="F2" s="909"/>
      <c r="G2" s="909"/>
      <c r="H2" s="909"/>
      <c r="I2" s="909"/>
    </row>
    <row r="3" spans="1:9" ht="10.35" customHeight="1"/>
    <row r="4" spans="1:9" ht="15" customHeight="1">
      <c r="A4" s="103" t="s">
        <v>321</v>
      </c>
    </row>
    <row r="5" spans="1:9" ht="17.850000000000001" customHeight="1">
      <c r="A5" s="886" t="s">
        <v>193</v>
      </c>
      <c r="B5" s="886"/>
      <c r="C5" s="886"/>
      <c r="D5" s="886"/>
      <c r="E5" s="886"/>
      <c r="F5" s="886"/>
      <c r="G5" s="886"/>
      <c r="H5" s="886"/>
    </row>
    <row r="6" spans="1:9" ht="17.55" customHeight="1">
      <c r="A6" s="879" t="s">
        <v>143</v>
      </c>
      <c r="B6" s="895"/>
      <c r="C6" s="895"/>
      <c r="D6" s="895">
        <v>4</v>
      </c>
      <c r="E6" s="895"/>
      <c r="F6" s="895"/>
      <c r="G6" s="895"/>
      <c r="H6" s="896"/>
    </row>
    <row r="7" spans="1:9" ht="17.55" customHeight="1">
      <c r="A7" s="879" t="s">
        <v>142</v>
      </c>
      <c r="B7" s="895"/>
      <c r="C7" s="895"/>
      <c r="D7" s="878" t="s">
        <v>501</v>
      </c>
      <c r="E7" s="878"/>
      <c r="F7" s="878"/>
      <c r="G7" s="878"/>
      <c r="H7" s="910"/>
    </row>
    <row r="8" spans="1:9" ht="17.55" customHeight="1">
      <c r="A8" s="879" t="s">
        <v>146</v>
      </c>
      <c r="B8" s="895"/>
      <c r="C8" s="895"/>
      <c r="D8" s="875" t="s">
        <v>399</v>
      </c>
      <c r="E8" s="875"/>
      <c r="F8" s="875"/>
      <c r="G8" s="875"/>
      <c r="H8" s="876"/>
    </row>
    <row r="9" spans="1:9" ht="28.05" customHeight="1">
      <c r="A9" s="879" t="s">
        <v>325</v>
      </c>
      <c r="B9" s="895"/>
      <c r="C9" s="895"/>
      <c r="D9" s="878" t="s">
        <v>998</v>
      </c>
      <c r="E9" s="878"/>
      <c r="F9" s="878"/>
      <c r="G9" s="878"/>
      <c r="H9" s="910"/>
    </row>
    <row r="10" spans="1:9" ht="10.35" customHeight="1"/>
    <row r="11" spans="1:9" ht="15" customHeight="1">
      <c r="A11" s="907" t="s">
        <v>3</v>
      </c>
      <c r="B11" s="907"/>
      <c r="C11" s="907"/>
      <c r="D11" s="907"/>
      <c r="E11" s="907"/>
      <c r="F11" s="907"/>
      <c r="G11" s="907"/>
      <c r="H11" s="907"/>
    </row>
    <row r="12" spans="1:9" ht="17.850000000000001" customHeight="1">
      <c r="A12" s="908" t="s">
        <v>2631</v>
      </c>
      <c r="B12" s="908"/>
      <c r="C12" s="908"/>
      <c r="D12" s="908"/>
      <c r="E12" s="908"/>
      <c r="F12" s="908"/>
      <c r="G12" s="908"/>
      <c r="H12" s="908"/>
    </row>
    <row r="13" spans="1:9" ht="17.850000000000001" customHeight="1">
      <c r="A13" s="879" t="s">
        <v>8</v>
      </c>
      <c r="B13" s="895"/>
      <c r="C13" s="895"/>
      <c r="D13" s="895"/>
      <c r="E13" s="895" t="s">
        <v>9</v>
      </c>
      <c r="F13" s="895"/>
      <c r="G13" s="895"/>
      <c r="H13" s="896"/>
    </row>
    <row r="14" spans="1:9" ht="17.850000000000001" customHeight="1">
      <c r="A14" s="879" t="s">
        <v>327</v>
      </c>
      <c r="B14" s="895"/>
      <c r="C14" s="895"/>
      <c r="D14" s="895"/>
      <c r="E14" s="895" t="s">
        <v>328</v>
      </c>
      <c r="F14" s="895"/>
      <c r="G14" s="895"/>
      <c r="H14" s="896"/>
    </row>
    <row r="15" spans="1:9" ht="17.850000000000001" customHeight="1">
      <c r="A15" s="879" t="s">
        <v>329</v>
      </c>
      <c r="B15" s="895"/>
      <c r="C15" s="895"/>
      <c r="D15" s="895"/>
      <c r="E15" s="905" t="s">
        <v>877</v>
      </c>
      <c r="F15" s="905"/>
      <c r="G15" s="905"/>
      <c r="H15" s="906"/>
    </row>
    <row r="16" spans="1:9" ht="17.850000000000001" customHeight="1">
      <c r="A16" s="879" t="s">
        <v>13</v>
      </c>
      <c r="B16" s="895"/>
      <c r="C16" s="895"/>
      <c r="D16" s="895"/>
      <c r="E16" s="895" t="s">
        <v>14</v>
      </c>
      <c r="F16" s="895"/>
      <c r="G16" s="895"/>
      <c r="H16" s="896"/>
    </row>
    <row r="17" spans="1:9" ht="10.35" customHeight="1"/>
    <row r="18" spans="1:9" ht="15" customHeight="1">
      <c r="A18" s="907" t="s">
        <v>331</v>
      </c>
      <c r="B18" s="907"/>
      <c r="C18" s="907"/>
      <c r="D18" s="907"/>
      <c r="E18" s="907"/>
      <c r="F18" s="907"/>
      <c r="G18" s="907"/>
      <c r="H18" s="907"/>
    </row>
    <row r="19" spans="1:9" ht="31.35" customHeight="1">
      <c r="A19" s="871" t="s">
        <v>332</v>
      </c>
      <c r="B19" s="871"/>
      <c r="C19" s="881" t="s">
        <v>999</v>
      </c>
      <c r="D19" s="881"/>
      <c r="E19" s="881"/>
      <c r="F19" s="881"/>
      <c r="G19" s="881"/>
      <c r="H19" s="880"/>
    </row>
    <row r="20" spans="1:9" ht="10.35" customHeight="1"/>
    <row r="21" spans="1:9" ht="15" customHeight="1">
      <c r="A21" s="904" t="s">
        <v>334</v>
      </c>
      <c r="B21" s="904"/>
      <c r="C21" s="904"/>
      <c r="D21" s="904"/>
    </row>
    <row r="22" spans="1:9">
      <c r="A22" s="901" t="s">
        <v>31</v>
      </c>
      <c r="B22" s="902" t="s">
        <v>32</v>
      </c>
      <c r="C22" s="902"/>
      <c r="D22" s="902"/>
      <c r="E22" s="902"/>
      <c r="F22" s="902"/>
      <c r="G22" s="902" t="s">
        <v>335</v>
      </c>
      <c r="H22" s="903"/>
    </row>
    <row r="23" spans="1:9" ht="27" customHeight="1">
      <c r="A23" s="901"/>
      <c r="B23" s="902"/>
      <c r="C23" s="902"/>
      <c r="D23" s="902"/>
      <c r="E23" s="902"/>
      <c r="F23" s="902"/>
      <c r="G23" s="155" t="s">
        <v>336</v>
      </c>
      <c r="H23" s="156" t="s">
        <v>35</v>
      </c>
    </row>
    <row r="24" spans="1:9" ht="17.850000000000001" customHeight="1">
      <c r="A24" s="901" t="s">
        <v>36</v>
      </c>
      <c r="B24" s="902"/>
      <c r="C24" s="902"/>
      <c r="D24" s="902"/>
      <c r="E24" s="902"/>
      <c r="F24" s="902"/>
      <c r="G24" s="902"/>
      <c r="H24" s="903"/>
    </row>
    <row r="25" spans="1:9" ht="39" customHeight="1">
      <c r="A25" s="177" t="s">
        <v>1000</v>
      </c>
      <c r="B25" s="675" t="s">
        <v>1001</v>
      </c>
      <c r="C25" s="675"/>
      <c r="D25" s="675"/>
      <c r="E25" s="675"/>
      <c r="F25" s="675"/>
      <c r="G25" s="155" t="s">
        <v>1002</v>
      </c>
      <c r="H25" s="158" t="s">
        <v>40</v>
      </c>
      <c r="I25" s="105"/>
    </row>
    <row r="26" spans="1:9" ht="44.1" customHeight="1">
      <c r="A26" s="155" t="s">
        <v>1003</v>
      </c>
      <c r="B26" s="881" t="s">
        <v>1004</v>
      </c>
      <c r="C26" s="881"/>
      <c r="D26" s="881"/>
      <c r="E26" s="881"/>
      <c r="F26" s="881"/>
      <c r="G26" s="155" t="s">
        <v>75</v>
      </c>
      <c r="H26" s="158" t="s">
        <v>52</v>
      </c>
      <c r="I26" s="105"/>
    </row>
    <row r="27" spans="1:9" ht="17.850000000000001" customHeight="1">
      <c r="A27" s="901" t="s">
        <v>341</v>
      </c>
      <c r="B27" s="902"/>
      <c r="C27" s="902"/>
      <c r="D27" s="902"/>
      <c r="E27" s="902"/>
      <c r="F27" s="902"/>
      <c r="G27" s="902"/>
      <c r="H27" s="903"/>
      <c r="I27" s="105"/>
    </row>
    <row r="28" spans="1:9" ht="39" customHeight="1">
      <c r="A28" s="155" t="s">
        <v>1005</v>
      </c>
      <c r="B28" s="881" t="s">
        <v>1006</v>
      </c>
      <c r="C28" s="881"/>
      <c r="D28" s="881"/>
      <c r="E28" s="881"/>
      <c r="F28" s="881"/>
      <c r="G28" s="155" t="s">
        <v>94</v>
      </c>
      <c r="H28" s="158" t="s">
        <v>52</v>
      </c>
      <c r="I28" s="105"/>
    </row>
    <row r="29" spans="1:9" ht="39" customHeight="1">
      <c r="A29" s="155" t="s">
        <v>1007</v>
      </c>
      <c r="B29" s="881" t="s">
        <v>1008</v>
      </c>
      <c r="C29" s="881"/>
      <c r="D29" s="881"/>
      <c r="E29" s="881"/>
      <c r="F29" s="881"/>
      <c r="G29" s="155" t="s">
        <v>100</v>
      </c>
      <c r="H29" s="158" t="s">
        <v>52</v>
      </c>
      <c r="I29" s="105"/>
    </row>
    <row r="30" spans="1:9" ht="17.850000000000001" customHeight="1">
      <c r="A30" s="901" t="s">
        <v>348</v>
      </c>
      <c r="B30" s="902"/>
      <c r="C30" s="902"/>
      <c r="D30" s="902"/>
      <c r="E30" s="902"/>
      <c r="F30" s="902"/>
      <c r="G30" s="902"/>
      <c r="H30" s="903"/>
      <c r="I30" s="105"/>
    </row>
    <row r="31" spans="1:9" ht="55.05" customHeight="1">
      <c r="A31" s="155" t="s">
        <v>1009</v>
      </c>
      <c r="B31" s="881" t="s">
        <v>1010</v>
      </c>
      <c r="C31" s="881"/>
      <c r="D31" s="881"/>
      <c r="E31" s="881"/>
      <c r="F31" s="881"/>
      <c r="G31" s="155" t="s">
        <v>132</v>
      </c>
      <c r="H31" s="158" t="s">
        <v>52</v>
      </c>
      <c r="I31" s="105"/>
    </row>
    <row r="32" spans="1:9" ht="10.35" customHeight="1">
      <c r="I32" s="105"/>
    </row>
    <row r="33" spans="1:9" ht="15" customHeight="1">
      <c r="A33" s="103" t="s">
        <v>351</v>
      </c>
      <c r="I33" s="105"/>
    </row>
    <row r="34" spans="1:9" s="103" customFormat="1" ht="17.850000000000001" customHeight="1">
      <c r="A34" s="894" t="s">
        <v>352</v>
      </c>
      <c r="B34" s="894"/>
      <c r="C34" s="894"/>
      <c r="D34" s="894"/>
      <c r="E34" s="894"/>
      <c r="F34" s="894"/>
      <c r="G34" s="172">
        <v>30</v>
      </c>
      <c r="H34" s="160" t="s">
        <v>353</v>
      </c>
      <c r="I34" s="109"/>
    </row>
    <row r="35" spans="1:9" ht="77.099999999999994" customHeight="1">
      <c r="A35" s="889" t="s">
        <v>354</v>
      </c>
      <c r="B35" s="881" t="s">
        <v>1011</v>
      </c>
      <c r="C35" s="881"/>
      <c r="D35" s="881"/>
      <c r="E35" s="881"/>
      <c r="F35" s="881"/>
      <c r="G35" s="881"/>
      <c r="H35" s="880"/>
      <c r="I35" s="105"/>
    </row>
    <row r="36" spans="1:9" ht="20.100000000000001" customHeight="1">
      <c r="A36" s="890"/>
      <c r="B36" s="881" t="s">
        <v>1012</v>
      </c>
      <c r="C36" s="881"/>
      <c r="D36" s="881"/>
      <c r="E36" s="881"/>
      <c r="F36" s="881"/>
      <c r="G36" s="881"/>
      <c r="H36" s="880"/>
      <c r="I36" s="105"/>
    </row>
    <row r="37" spans="1:9" ht="20.100000000000001" customHeight="1">
      <c r="A37" s="890"/>
      <c r="B37" s="881" t="s">
        <v>1013</v>
      </c>
      <c r="C37" s="881"/>
      <c r="D37" s="881"/>
      <c r="E37" s="881"/>
      <c r="F37" s="881"/>
      <c r="G37" s="881"/>
      <c r="H37" s="880"/>
      <c r="I37" s="105"/>
    </row>
    <row r="38" spans="1:9" ht="34.5" customHeight="1">
      <c r="A38" s="890"/>
      <c r="B38" s="881" t="s">
        <v>1014</v>
      </c>
      <c r="C38" s="881"/>
      <c r="D38" s="881"/>
      <c r="E38" s="881"/>
      <c r="F38" s="881"/>
      <c r="G38" s="881"/>
      <c r="H38" s="880"/>
      <c r="I38" s="105"/>
    </row>
    <row r="39" spans="1:9" ht="20.100000000000001" customHeight="1">
      <c r="A39" s="890"/>
      <c r="B39" s="881" t="s">
        <v>1015</v>
      </c>
      <c r="C39" s="881"/>
      <c r="D39" s="881"/>
      <c r="E39" s="881"/>
      <c r="F39" s="881"/>
      <c r="G39" s="881"/>
      <c r="H39" s="880"/>
      <c r="I39" s="105"/>
    </row>
    <row r="40" spans="1:9" ht="20.100000000000001" customHeight="1">
      <c r="A40" s="890"/>
      <c r="B40" s="881" t="s">
        <v>1016</v>
      </c>
      <c r="C40" s="881"/>
      <c r="D40" s="881"/>
      <c r="E40" s="881"/>
      <c r="F40" s="881"/>
      <c r="G40" s="881"/>
      <c r="H40" s="880"/>
      <c r="I40" s="105"/>
    </row>
    <row r="41" spans="1:9" ht="20.100000000000001" customHeight="1">
      <c r="A41" s="890"/>
      <c r="B41" s="880" t="s">
        <v>1017</v>
      </c>
      <c r="C41" s="871"/>
      <c r="D41" s="871"/>
      <c r="E41" s="871"/>
      <c r="F41" s="871"/>
      <c r="G41" s="871"/>
      <c r="H41" s="871"/>
      <c r="I41" s="105"/>
    </row>
    <row r="42" spans="1:9" ht="23.1" customHeight="1">
      <c r="A42" s="874" t="s">
        <v>361</v>
      </c>
      <c r="B42" s="875"/>
      <c r="C42" s="875"/>
      <c r="D42" s="875" t="s">
        <v>1018</v>
      </c>
      <c r="E42" s="875"/>
      <c r="F42" s="875"/>
      <c r="G42" s="875"/>
      <c r="H42" s="876"/>
      <c r="I42" s="105"/>
    </row>
    <row r="43" spans="1:9" ht="38.25" customHeight="1">
      <c r="A43" s="877" t="s">
        <v>363</v>
      </c>
      <c r="B43" s="878"/>
      <c r="C43" s="878"/>
      <c r="D43" s="880" t="s">
        <v>1019</v>
      </c>
      <c r="E43" s="871"/>
      <c r="F43" s="871"/>
      <c r="G43" s="871"/>
      <c r="H43" s="871"/>
      <c r="I43" s="115"/>
    </row>
    <row r="44" spans="1:9" s="103" customFormat="1" ht="17.850000000000001" customHeight="1">
      <c r="A44" s="894" t="s">
        <v>364</v>
      </c>
      <c r="B44" s="894"/>
      <c r="C44" s="894"/>
      <c r="D44" s="894"/>
      <c r="E44" s="894"/>
      <c r="F44" s="894"/>
      <c r="G44" s="176">
        <v>15</v>
      </c>
      <c r="H44" s="160" t="s">
        <v>353</v>
      </c>
      <c r="I44" s="109"/>
    </row>
    <row r="45" spans="1:9" ht="20.100000000000001" customHeight="1">
      <c r="A45" s="889" t="s">
        <v>354</v>
      </c>
      <c r="B45" s="895" t="s">
        <v>1027</v>
      </c>
      <c r="C45" s="895"/>
      <c r="D45" s="895"/>
      <c r="E45" s="895"/>
      <c r="F45" s="895"/>
      <c r="G45" s="895"/>
      <c r="H45" s="896"/>
      <c r="I45" s="105"/>
    </row>
    <row r="46" spans="1:9" ht="20.100000000000001" customHeight="1">
      <c r="A46" s="890"/>
      <c r="B46" s="895" t="s">
        <v>1028</v>
      </c>
      <c r="C46" s="895"/>
      <c r="D46" s="895"/>
      <c r="E46" s="895"/>
      <c r="F46" s="895"/>
      <c r="G46" s="895"/>
      <c r="H46" s="896"/>
      <c r="I46" s="105"/>
    </row>
    <row r="47" spans="1:9" ht="20.100000000000001" customHeight="1">
      <c r="A47" s="890"/>
      <c r="B47" s="895" t="s">
        <v>1029</v>
      </c>
      <c r="C47" s="895"/>
      <c r="D47" s="895"/>
      <c r="E47" s="895"/>
      <c r="F47" s="895"/>
      <c r="G47" s="895"/>
      <c r="H47" s="896"/>
      <c r="I47" s="105"/>
    </row>
    <row r="48" spans="1:9" ht="20.100000000000001" customHeight="1">
      <c r="A48" s="890"/>
      <c r="B48" s="895" t="s">
        <v>1030</v>
      </c>
      <c r="C48" s="895"/>
      <c r="D48" s="895"/>
      <c r="E48" s="895"/>
      <c r="F48" s="895"/>
      <c r="G48" s="895"/>
      <c r="H48" s="896"/>
      <c r="I48" s="105"/>
    </row>
    <row r="49" spans="1:9" ht="20.100000000000001" customHeight="1">
      <c r="A49" s="891"/>
      <c r="B49" s="897" t="s">
        <v>1031</v>
      </c>
      <c r="C49" s="897"/>
      <c r="D49" s="897"/>
      <c r="E49" s="897"/>
      <c r="F49" s="897"/>
      <c r="G49" s="897"/>
      <c r="H49" s="898"/>
      <c r="I49" s="105"/>
    </row>
    <row r="50" spans="1:9" ht="22.05" customHeight="1">
      <c r="A50" s="874" t="s">
        <v>361</v>
      </c>
      <c r="B50" s="875"/>
      <c r="C50" s="875"/>
      <c r="D50" s="875" t="s">
        <v>1032</v>
      </c>
      <c r="E50" s="875"/>
      <c r="F50" s="875"/>
      <c r="G50" s="875"/>
      <c r="H50" s="876"/>
      <c r="I50" s="105"/>
    </row>
    <row r="51" spans="1:9" ht="48" customHeight="1">
      <c r="A51" s="877" t="s">
        <v>363</v>
      </c>
      <c r="B51" s="878"/>
      <c r="C51" s="878"/>
      <c r="D51" s="668" t="s">
        <v>1026</v>
      </c>
      <c r="E51" s="669"/>
      <c r="F51" s="669"/>
      <c r="G51" s="669"/>
      <c r="H51" s="669"/>
      <c r="I51" s="110"/>
    </row>
    <row r="52" spans="1:9" ht="22.5" customHeight="1">
      <c r="A52" s="888" t="s">
        <v>416</v>
      </c>
      <c r="B52" s="888"/>
      <c r="C52" s="888"/>
      <c r="D52" s="888"/>
      <c r="E52" s="888"/>
      <c r="F52" s="888"/>
      <c r="G52" s="172">
        <v>15</v>
      </c>
      <c r="H52" s="178" t="s">
        <v>353</v>
      </c>
      <c r="I52" s="110"/>
    </row>
    <row r="53" spans="1:9" ht="20.100000000000001" customHeight="1">
      <c r="A53" s="889" t="s">
        <v>354</v>
      </c>
      <c r="B53" s="899" t="s">
        <v>1020</v>
      </c>
      <c r="C53" s="899"/>
      <c r="D53" s="899"/>
      <c r="E53" s="899"/>
      <c r="F53" s="899"/>
      <c r="G53" s="899"/>
      <c r="H53" s="900"/>
      <c r="I53" s="110"/>
    </row>
    <row r="54" spans="1:9" ht="20.100000000000001" customHeight="1">
      <c r="A54" s="890"/>
      <c r="B54" s="880" t="s">
        <v>1021</v>
      </c>
      <c r="C54" s="871"/>
      <c r="D54" s="871"/>
      <c r="E54" s="871"/>
      <c r="F54" s="871"/>
      <c r="G54" s="871"/>
      <c r="H54" s="871"/>
      <c r="I54" s="110"/>
    </row>
    <row r="55" spans="1:9" ht="20.100000000000001" customHeight="1">
      <c r="A55" s="890"/>
      <c r="B55" s="880" t="s">
        <v>1022</v>
      </c>
      <c r="C55" s="871"/>
      <c r="D55" s="871"/>
      <c r="E55" s="871"/>
      <c r="F55" s="871"/>
      <c r="G55" s="871"/>
      <c r="H55" s="871"/>
      <c r="I55" s="110"/>
    </row>
    <row r="56" spans="1:9" ht="20.100000000000001" customHeight="1">
      <c r="A56" s="890"/>
      <c r="B56" s="881" t="s">
        <v>1023</v>
      </c>
      <c r="C56" s="881"/>
      <c r="D56" s="881"/>
      <c r="E56" s="881"/>
      <c r="F56" s="881"/>
      <c r="G56" s="881"/>
      <c r="H56" s="880"/>
      <c r="I56" s="110"/>
    </row>
    <row r="57" spans="1:9" ht="20.100000000000001" customHeight="1">
      <c r="A57" s="891"/>
      <c r="B57" s="892" t="s">
        <v>1024</v>
      </c>
      <c r="C57" s="892"/>
      <c r="D57" s="892"/>
      <c r="E57" s="892"/>
      <c r="F57" s="892"/>
      <c r="G57" s="892"/>
      <c r="H57" s="893"/>
      <c r="I57" s="110"/>
    </row>
    <row r="58" spans="1:9" ht="23.55" customHeight="1">
      <c r="A58" s="874" t="s">
        <v>361</v>
      </c>
      <c r="B58" s="875"/>
      <c r="C58" s="875"/>
      <c r="D58" s="875" t="s">
        <v>1025</v>
      </c>
      <c r="E58" s="875"/>
      <c r="F58" s="875"/>
      <c r="G58" s="875"/>
      <c r="H58" s="876"/>
      <c r="I58" s="110"/>
    </row>
    <row r="59" spans="1:9" ht="30.6" customHeight="1">
      <c r="A59" s="877" t="s">
        <v>363</v>
      </c>
      <c r="B59" s="878"/>
      <c r="C59" s="878"/>
      <c r="D59" s="668" t="s">
        <v>1026</v>
      </c>
      <c r="E59" s="669"/>
      <c r="F59" s="669"/>
      <c r="G59" s="669"/>
      <c r="H59" s="669"/>
      <c r="I59" s="110"/>
    </row>
    <row r="60" spans="1:9" ht="15" customHeight="1">
      <c r="A60" s="103" t="s">
        <v>378</v>
      </c>
      <c r="I60" s="105"/>
    </row>
    <row r="61" spans="1:9" ht="25.05" customHeight="1">
      <c r="A61" s="872" t="s">
        <v>379</v>
      </c>
      <c r="B61" s="879"/>
      <c r="C61" s="880" t="s">
        <v>1033</v>
      </c>
      <c r="D61" s="871"/>
      <c r="E61" s="871"/>
      <c r="F61" s="871"/>
      <c r="G61" s="871"/>
      <c r="H61" s="871"/>
      <c r="I61" s="105"/>
    </row>
    <row r="62" spans="1:9" ht="31.5" customHeight="1">
      <c r="A62" s="872"/>
      <c r="B62" s="879"/>
      <c r="C62" s="881" t="s">
        <v>1034</v>
      </c>
      <c r="D62" s="881"/>
      <c r="E62" s="881"/>
      <c r="F62" s="881"/>
      <c r="G62" s="881"/>
      <c r="H62" s="880"/>
      <c r="I62" s="105"/>
    </row>
    <row r="63" spans="1:9" ht="20.100000000000001" customHeight="1">
      <c r="A63" s="872"/>
      <c r="B63" s="879"/>
      <c r="C63" s="881" t="s">
        <v>1035</v>
      </c>
      <c r="D63" s="881"/>
      <c r="E63" s="881"/>
      <c r="F63" s="881"/>
      <c r="G63" s="881"/>
      <c r="H63" s="880"/>
      <c r="I63" s="105"/>
    </row>
    <row r="64" spans="1:9" ht="25.05" customHeight="1">
      <c r="A64" s="882" t="s">
        <v>382</v>
      </c>
      <c r="B64" s="883"/>
      <c r="C64" s="881" t="s">
        <v>1036</v>
      </c>
      <c r="D64" s="881"/>
      <c r="E64" s="881"/>
      <c r="F64" s="881"/>
      <c r="G64" s="881"/>
      <c r="H64" s="880"/>
      <c r="I64" s="105"/>
    </row>
    <row r="65" spans="1:9" ht="34.5" customHeight="1">
      <c r="A65" s="884"/>
      <c r="B65" s="885"/>
      <c r="C65" s="880" t="s">
        <v>1037</v>
      </c>
      <c r="D65" s="871"/>
      <c r="E65" s="871"/>
      <c r="F65" s="871"/>
      <c r="G65" s="871"/>
      <c r="H65" s="871"/>
      <c r="I65" s="105"/>
    </row>
    <row r="66" spans="1:9" ht="31.5" customHeight="1">
      <c r="A66" s="886"/>
      <c r="B66" s="887"/>
      <c r="C66" s="881" t="s">
        <v>1038</v>
      </c>
      <c r="D66" s="881"/>
      <c r="E66" s="881"/>
      <c r="F66" s="881"/>
      <c r="G66" s="881"/>
      <c r="H66" s="880"/>
      <c r="I66" s="105"/>
    </row>
    <row r="67" spans="1:9" ht="10.35" customHeight="1"/>
    <row r="68" spans="1:9" ht="15" customHeight="1">
      <c r="A68" s="103" t="s">
        <v>384</v>
      </c>
      <c r="B68" s="103"/>
      <c r="C68" s="103"/>
      <c r="D68" s="103"/>
      <c r="E68" s="103"/>
      <c r="F68" s="103"/>
    </row>
    <row r="69" spans="1:9" ht="16.2">
      <c r="A69" s="872" t="s">
        <v>385</v>
      </c>
      <c r="B69" s="872"/>
      <c r="C69" s="872"/>
      <c r="D69" s="872"/>
      <c r="E69" s="872"/>
      <c r="F69" s="872"/>
      <c r="G69" s="162">
        <v>2.5</v>
      </c>
      <c r="H69" s="163" t="s">
        <v>430</v>
      </c>
    </row>
    <row r="70" spans="1:9" ht="16.2">
      <c r="A70" s="872" t="s">
        <v>386</v>
      </c>
      <c r="B70" s="872"/>
      <c r="C70" s="872"/>
      <c r="D70" s="872"/>
      <c r="E70" s="872"/>
      <c r="F70" s="872"/>
      <c r="G70" s="162">
        <v>1.5</v>
      </c>
      <c r="H70" s="163" t="s">
        <v>430</v>
      </c>
    </row>
    <row r="71" spans="1:9">
      <c r="A71" s="164"/>
      <c r="B71" s="164"/>
      <c r="C71" s="164"/>
      <c r="D71" s="164"/>
      <c r="E71" s="164"/>
      <c r="F71" s="164"/>
      <c r="G71" s="165"/>
      <c r="H71" s="163"/>
    </row>
    <row r="72" spans="1:9">
      <c r="A72" s="870" t="s">
        <v>387</v>
      </c>
      <c r="B72" s="870"/>
      <c r="C72" s="870"/>
      <c r="D72" s="870"/>
      <c r="E72" s="870"/>
      <c r="F72" s="870"/>
      <c r="G72" s="167"/>
      <c r="H72" s="165"/>
    </row>
    <row r="73" spans="1:9" ht="17.850000000000001" customHeight="1">
      <c r="A73" s="871" t="s">
        <v>388</v>
      </c>
      <c r="B73" s="871"/>
      <c r="C73" s="871"/>
      <c r="D73" s="871"/>
      <c r="E73" s="163">
        <f>SUM(E74:E79)</f>
        <v>67</v>
      </c>
      <c r="F73" s="163" t="s">
        <v>353</v>
      </c>
      <c r="G73" s="168">
        <f>E73/25</f>
        <v>2.68</v>
      </c>
      <c r="H73" s="163" t="s">
        <v>430</v>
      </c>
    </row>
    <row r="74" spans="1:9" ht="17.850000000000001" customHeight="1">
      <c r="A74" s="102" t="s">
        <v>145</v>
      </c>
      <c r="B74" s="872" t="s">
        <v>148</v>
      </c>
      <c r="C74" s="872"/>
      <c r="D74" s="872"/>
      <c r="E74" s="163">
        <v>30</v>
      </c>
      <c r="F74" s="163" t="s">
        <v>353</v>
      </c>
      <c r="G74" s="112"/>
      <c r="H74" s="111"/>
    </row>
    <row r="75" spans="1:9" ht="17.850000000000001" customHeight="1">
      <c r="B75" s="872" t="s">
        <v>389</v>
      </c>
      <c r="C75" s="872"/>
      <c r="D75" s="872"/>
      <c r="E75" s="163">
        <v>30</v>
      </c>
      <c r="F75" s="163" t="s">
        <v>353</v>
      </c>
      <c r="G75" s="112"/>
      <c r="H75" s="111"/>
    </row>
    <row r="76" spans="1:9" ht="17.850000000000001" customHeight="1">
      <c r="B76" s="872" t="s">
        <v>390</v>
      </c>
      <c r="C76" s="872"/>
      <c r="D76" s="872"/>
      <c r="E76" s="163">
        <v>2</v>
      </c>
      <c r="F76" s="163" t="s">
        <v>353</v>
      </c>
      <c r="G76" s="112"/>
      <c r="H76" s="111"/>
    </row>
    <row r="77" spans="1:9" ht="17.850000000000001" customHeight="1">
      <c r="B77" s="872" t="s">
        <v>391</v>
      </c>
      <c r="C77" s="872"/>
      <c r="D77" s="872"/>
      <c r="E77" s="163">
        <v>0</v>
      </c>
      <c r="F77" s="163" t="s">
        <v>353</v>
      </c>
      <c r="G77" s="112"/>
      <c r="H77" s="111"/>
    </row>
    <row r="78" spans="1:9" ht="17.850000000000001" customHeight="1">
      <c r="B78" s="872" t="s">
        <v>392</v>
      </c>
      <c r="C78" s="872"/>
      <c r="D78" s="872"/>
      <c r="E78" s="163">
        <v>0</v>
      </c>
      <c r="F78" s="163" t="s">
        <v>353</v>
      </c>
      <c r="G78" s="112"/>
      <c r="H78" s="111"/>
    </row>
    <row r="79" spans="1:9" ht="17.850000000000001" customHeight="1">
      <c r="B79" s="872" t="s">
        <v>393</v>
      </c>
      <c r="C79" s="872"/>
      <c r="D79" s="872"/>
      <c r="E79" s="163">
        <v>5</v>
      </c>
      <c r="F79" s="163" t="s">
        <v>353</v>
      </c>
      <c r="G79" s="112"/>
      <c r="H79" s="111"/>
    </row>
    <row r="80" spans="1:9" ht="31.35" customHeight="1">
      <c r="A80" s="871" t="s">
        <v>394</v>
      </c>
      <c r="B80" s="871"/>
      <c r="C80" s="871"/>
      <c r="D80" s="871"/>
      <c r="E80" s="163">
        <v>0</v>
      </c>
      <c r="F80" s="163" t="s">
        <v>353</v>
      </c>
      <c r="G80" s="168">
        <v>0</v>
      </c>
      <c r="H80" s="163" t="s">
        <v>430</v>
      </c>
    </row>
    <row r="81" spans="1:9" ht="17.850000000000001" customHeight="1">
      <c r="A81" s="872" t="s">
        <v>395</v>
      </c>
      <c r="B81" s="872"/>
      <c r="C81" s="872"/>
      <c r="D81" s="872"/>
      <c r="E81" s="163">
        <v>33</v>
      </c>
      <c r="F81" s="163" t="s">
        <v>353</v>
      </c>
      <c r="G81" s="168">
        <f>D6-G80-G73</f>
        <v>1.3199999999999998</v>
      </c>
      <c r="H81" s="163" t="s">
        <v>430</v>
      </c>
    </row>
    <row r="82" spans="1:9" ht="10.35" customHeight="1"/>
    <row r="85" spans="1:9">
      <c r="A85" s="102" t="s">
        <v>396</v>
      </c>
    </row>
    <row r="86" spans="1:9" ht="16.2">
      <c r="A86" s="873" t="s">
        <v>431</v>
      </c>
      <c r="B86" s="873"/>
      <c r="C86" s="873"/>
      <c r="D86" s="873"/>
      <c r="E86" s="873"/>
      <c r="F86" s="873"/>
      <c r="G86" s="873"/>
      <c r="H86" s="873"/>
      <c r="I86" s="873"/>
    </row>
    <row r="87" spans="1:9">
      <c r="A87" s="102" t="s">
        <v>397</v>
      </c>
    </row>
    <row r="89" spans="1:9">
      <c r="A89" s="869" t="s">
        <v>398</v>
      </c>
      <c r="B89" s="869"/>
      <c r="C89" s="869"/>
      <c r="D89" s="869"/>
      <c r="E89" s="869"/>
      <c r="F89" s="869"/>
      <c r="G89" s="869"/>
      <c r="H89" s="869"/>
      <c r="I89" s="869"/>
    </row>
    <row r="90" spans="1:9">
      <c r="A90" s="869"/>
      <c r="B90" s="869"/>
      <c r="C90" s="869"/>
      <c r="D90" s="869"/>
      <c r="E90" s="869"/>
      <c r="F90" s="869"/>
      <c r="G90" s="869"/>
      <c r="H90" s="869"/>
      <c r="I90" s="869"/>
    </row>
    <row r="91" spans="1:9">
      <c r="A91" s="869"/>
      <c r="B91" s="869"/>
      <c r="C91" s="869"/>
      <c r="D91" s="869"/>
      <c r="E91" s="869"/>
      <c r="F91" s="869"/>
      <c r="G91" s="869"/>
      <c r="H91" s="869"/>
      <c r="I91" s="869"/>
    </row>
  </sheetData>
  <mergeCells count="92">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B26:F26"/>
    <mergeCell ref="A27:H27"/>
    <mergeCell ref="B28:F28"/>
    <mergeCell ref="B29:F29"/>
    <mergeCell ref="A30:H30"/>
    <mergeCell ref="B31:F31"/>
    <mergeCell ref="A58:C58"/>
    <mergeCell ref="D58:H58"/>
    <mergeCell ref="A59:C59"/>
    <mergeCell ref="D59:H59"/>
    <mergeCell ref="A35:A41"/>
    <mergeCell ref="B35:H35"/>
    <mergeCell ref="B36:H36"/>
    <mergeCell ref="B37:H37"/>
    <mergeCell ref="B38:H38"/>
    <mergeCell ref="B39:H39"/>
    <mergeCell ref="B40:H40"/>
    <mergeCell ref="B41:H41"/>
    <mergeCell ref="B53:H53"/>
    <mergeCell ref="B54:H54"/>
    <mergeCell ref="B55:H55"/>
    <mergeCell ref="B56:H56"/>
    <mergeCell ref="B57:H57"/>
    <mergeCell ref="A44:F44"/>
    <mergeCell ref="A42:C42"/>
    <mergeCell ref="D42:H42"/>
    <mergeCell ref="A43:C43"/>
    <mergeCell ref="D43:H43"/>
    <mergeCell ref="A45:A49"/>
    <mergeCell ref="B45:H45"/>
    <mergeCell ref="B46:H46"/>
    <mergeCell ref="B47:H47"/>
    <mergeCell ref="B48:H48"/>
    <mergeCell ref="B49:H49"/>
    <mergeCell ref="A70:F70"/>
    <mergeCell ref="A50:C50"/>
    <mergeCell ref="D50:H50"/>
    <mergeCell ref="A51:C51"/>
    <mergeCell ref="D51:H51"/>
    <mergeCell ref="A61:B63"/>
    <mergeCell ref="C61:H61"/>
    <mergeCell ref="C62:H62"/>
    <mergeCell ref="C63:H63"/>
    <mergeCell ref="A64:B66"/>
    <mergeCell ref="C64:H64"/>
    <mergeCell ref="C65:H65"/>
    <mergeCell ref="C66:H66"/>
    <mergeCell ref="A69:F69"/>
    <mergeCell ref="A52:F52"/>
    <mergeCell ref="A53:A57"/>
    <mergeCell ref="A89:I91"/>
    <mergeCell ref="A72:F72"/>
    <mergeCell ref="A73:D73"/>
    <mergeCell ref="B74:D74"/>
    <mergeCell ref="B75:D75"/>
    <mergeCell ref="B76:D76"/>
    <mergeCell ref="B77:D77"/>
    <mergeCell ref="B78:D78"/>
    <mergeCell ref="B79:D79"/>
    <mergeCell ref="A80:D80"/>
    <mergeCell ref="A81:D81"/>
    <mergeCell ref="A86:I86"/>
  </mergeCells>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69"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1039</v>
      </c>
      <c r="B5" s="633"/>
      <c r="C5" s="633"/>
      <c r="D5" s="633"/>
      <c r="E5" s="633"/>
      <c r="F5" s="633"/>
      <c r="G5" s="633"/>
      <c r="H5" s="633"/>
    </row>
    <row r="6" spans="1:9" ht="17.850000000000001" customHeight="1">
      <c r="A6" s="665" t="s">
        <v>143</v>
      </c>
      <c r="B6" s="686"/>
      <c r="C6" s="686"/>
      <c r="D6" s="686">
        <v>4</v>
      </c>
      <c r="E6" s="686"/>
      <c r="F6" s="686"/>
      <c r="G6" s="686"/>
      <c r="H6" s="666"/>
    </row>
    <row r="7" spans="1:9" ht="17.850000000000001" customHeight="1">
      <c r="A7" s="665" t="s">
        <v>142</v>
      </c>
      <c r="B7" s="686"/>
      <c r="C7" s="686"/>
      <c r="D7" s="687" t="s">
        <v>763</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1040</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1041</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5.1" customHeight="1">
      <c r="A19" s="669" t="s">
        <v>332</v>
      </c>
      <c r="B19" s="669"/>
      <c r="C19" s="675" t="s">
        <v>560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2.6" customHeight="1">
      <c r="A25" s="245" t="s">
        <v>1042</v>
      </c>
      <c r="B25" s="675" t="s">
        <v>1043</v>
      </c>
      <c r="C25" s="675"/>
      <c r="D25" s="675"/>
      <c r="E25" s="675"/>
      <c r="F25" s="675"/>
      <c r="G25" s="245" t="s">
        <v>2118</v>
      </c>
      <c r="H25" s="183" t="s">
        <v>40</v>
      </c>
      <c r="I25" s="106"/>
    </row>
    <row r="26" spans="1:9" ht="45.6" customHeight="1">
      <c r="A26" s="245" t="s">
        <v>1044</v>
      </c>
      <c r="B26" s="675" t="s">
        <v>1045</v>
      </c>
      <c r="C26" s="675"/>
      <c r="D26" s="675"/>
      <c r="E26" s="675"/>
      <c r="F26" s="675"/>
      <c r="G26" s="245" t="s">
        <v>1345</v>
      </c>
      <c r="H26" s="183" t="s">
        <v>40</v>
      </c>
      <c r="I26" s="106"/>
    </row>
    <row r="27" spans="1:9" ht="17.850000000000001" customHeight="1">
      <c r="A27" s="672" t="s">
        <v>341</v>
      </c>
      <c r="B27" s="673"/>
      <c r="C27" s="673"/>
      <c r="D27" s="673"/>
      <c r="E27" s="673"/>
      <c r="F27" s="673"/>
      <c r="G27" s="673"/>
      <c r="H27" s="674"/>
      <c r="I27" s="106"/>
    </row>
    <row r="28" spans="1:9" ht="51" customHeight="1">
      <c r="A28" s="245" t="s">
        <v>1046</v>
      </c>
      <c r="B28" s="675" t="s">
        <v>1047</v>
      </c>
      <c r="C28" s="675"/>
      <c r="D28" s="675"/>
      <c r="E28" s="675"/>
      <c r="F28" s="675"/>
      <c r="G28" s="245" t="s">
        <v>1048</v>
      </c>
      <c r="H28" s="183" t="s">
        <v>40</v>
      </c>
      <c r="I28" s="106"/>
    </row>
    <row r="29" spans="1:9" ht="41.1" customHeight="1">
      <c r="A29" s="245" t="s">
        <v>1049</v>
      </c>
      <c r="B29" s="675" t="s">
        <v>1050</v>
      </c>
      <c r="C29" s="675"/>
      <c r="D29" s="675"/>
      <c r="E29" s="675"/>
      <c r="F29" s="675"/>
      <c r="G29" s="245" t="s">
        <v>102</v>
      </c>
      <c r="H29" s="183" t="s">
        <v>40</v>
      </c>
      <c r="I29" s="106"/>
    </row>
    <row r="30" spans="1:9" ht="17.850000000000001" customHeight="1">
      <c r="A30" s="672" t="s">
        <v>348</v>
      </c>
      <c r="B30" s="673"/>
      <c r="C30" s="673"/>
      <c r="D30" s="673"/>
      <c r="E30" s="673"/>
      <c r="F30" s="673"/>
      <c r="G30" s="673"/>
      <c r="H30" s="674"/>
      <c r="I30" s="106"/>
    </row>
    <row r="31" spans="1:9" ht="54" customHeight="1">
      <c r="A31" s="245" t="s">
        <v>1051</v>
      </c>
      <c r="B31" s="675" t="s">
        <v>1052</v>
      </c>
      <c r="C31" s="675"/>
      <c r="D31" s="675"/>
      <c r="E31" s="675"/>
      <c r="F31" s="675"/>
      <c r="G31" s="245" t="s">
        <v>121</v>
      </c>
      <c r="H31" s="183" t="s">
        <v>40</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20</v>
      </c>
      <c r="H34" s="251" t="s">
        <v>353</v>
      </c>
      <c r="I34" s="135"/>
    </row>
    <row r="35" spans="1:9" ht="20.100000000000001" customHeight="1">
      <c r="A35" s="653" t="s">
        <v>354</v>
      </c>
      <c r="B35" s="686" t="s">
        <v>1053</v>
      </c>
      <c r="C35" s="686"/>
      <c r="D35" s="686"/>
      <c r="E35" s="686"/>
      <c r="F35" s="686"/>
      <c r="G35" s="686"/>
      <c r="H35" s="666"/>
      <c r="I35" s="106"/>
    </row>
    <row r="36" spans="1:9" ht="20.100000000000001" customHeight="1">
      <c r="A36" s="654"/>
      <c r="B36" s="675" t="s">
        <v>1054</v>
      </c>
      <c r="C36" s="675"/>
      <c r="D36" s="675"/>
      <c r="E36" s="675"/>
      <c r="F36" s="675"/>
      <c r="G36" s="675"/>
      <c r="H36" s="668"/>
      <c r="I36" s="106"/>
    </row>
    <row r="37" spans="1:9" ht="20.100000000000001" customHeight="1">
      <c r="A37" s="654"/>
      <c r="B37" s="675" t="s">
        <v>1055</v>
      </c>
      <c r="C37" s="675"/>
      <c r="D37" s="675"/>
      <c r="E37" s="675"/>
      <c r="F37" s="675"/>
      <c r="G37" s="675"/>
      <c r="H37" s="668"/>
      <c r="I37" s="106"/>
    </row>
    <row r="38" spans="1:9" ht="20.100000000000001" customHeight="1">
      <c r="A38" s="654"/>
      <c r="B38" s="675" t="s">
        <v>1056</v>
      </c>
      <c r="C38" s="675"/>
      <c r="D38" s="675"/>
      <c r="E38" s="675"/>
      <c r="F38" s="675"/>
      <c r="G38" s="675"/>
      <c r="H38" s="668"/>
      <c r="I38" s="106"/>
    </row>
    <row r="39" spans="1:9" ht="20.100000000000001" customHeight="1">
      <c r="A39" s="654"/>
      <c r="B39" s="675" t="s">
        <v>1057</v>
      </c>
      <c r="C39" s="675"/>
      <c r="D39" s="675"/>
      <c r="E39" s="675"/>
      <c r="F39" s="675"/>
      <c r="G39" s="675"/>
      <c r="H39" s="668"/>
      <c r="I39" s="106"/>
    </row>
    <row r="40" spans="1:9" ht="20.100000000000001" customHeight="1">
      <c r="A40" s="654"/>
      <c r="B40" s="675" t="s">
        <v>1058</v>
      </c>
      <c r="C40" s="675"/>
      <c r="D40" s="675"/>
      <c r="E40" s="675"/>
      <c r="F40" s="675"/>
      <c r="G40" s="675"/>
      <c r="H40" s="668"/>
      <c r="I40" s="106"/>
    </row>
    <row r="41" spans="1:9" ht="20.100000000000001" customHeight="1">
      <c r="A41" s="655"/>
      <c r="B41" s="675" t="s">
        <v>1059</v>
      </c>
      <c r="C41" s="675"/>
      <c r="D41" s="675"/>
      <c r="E41" s="675"/>
      <c r="F41" s="675"/>
      <c r="G41" s="675"/>
      <c r="H41" s="668"/>
      <c r="I41" s="106"/>
    </row>
    <row r="42" spans="1:9" ht="22.05" customHeight="1">
      <c r="A42" s="682" t="s">
        <v>361</v>
      </c>
      <c r="B42" s="689"/>
      <c r="C42" s="689"/>
      <c r="D42" s="689" t="s">
        <v>1075</v>
      </c>
      <c r="E42" s="689"/>
      <c r="F42" s="689"/>
      <c r="G42" s="689"/>
      <c r="H42" s="690"/>
      <c r="I42" s="106"/>
    </row>
    <row r="43" spans="1:9" ht="52.5" customHeight="1">
      <c r="A43" s="681" t="s">
        <v>363</v>
      </c>
      <c r="B43" s="687"/>
      <c r="C43" s="687"/>
      <c r="D43" s="668" t="s">
        <v>1060</v>
      </c>
      <c r="E43" s="669"/>
      <c r="F43" s="669"/>
      <c r="G43" s="669"/>
      <c r="H43" s="669"/>
      <c r="I43" s="110"/>
    </row>
    <row r="44" spans="1:9" s="243" customFormat="1" ht="17.850000000000001" customHeight="1">
      <c r="A44" s="679" t="s">
        <v>364</v>
      </c>
      <c r="B44" s="679"/>
      <c r="C44" s="679"/>
      <c r="D44" s="679"/>
      <c r="E44" s="679"/>
      <c r="F44" s="679"/>
      <c r="G44" s="159">
        <v>12</v>
      </c>
      <c r="H44" s="251" t="s">
        <v>353</v>
      </c>
      <c r="I44" s="135"/>
    </row>
    <row r="45" spans="1:9" ht="20.100000000000001" customHeight="1">
      <c r="A45" s="653" t="s">
        <v>354</v>
      </c>
      <c r="B45" s="695" t="s">
        <v>1061</v>
      </c>
      <c r="C45" s="695"/>
      <c r="D45" s="695"/>
      <c r="E45" s="695"/>
      <c r="F45" s="695"/>
      <c r="G45" s="695"/>
      <c r="H45" s="696"/>
      <c r="I45" s="106"/>
    </row>
    <row r="46" spans="1:9" ht="20.100000000000001" customHeight="1">
      <c r="A46" s="654"/>
      <c r="B46" s="688" t="s">
        <v>1062</v>
      </c>
      <c r="C46" s="676"/>
      <c r="D46" s="676"/>
      <c r="E46" s="676"/>
      <c r="F46" s="676"/>
      <c r="G46" s="676"/>
      <c r="H46" s="676"/>
      <c r="I46" s="106"/>
    </row>
    <row r="47" spans="1:9" ht="20.100000000000001" customHeight="1">
      <c r="A47" s="654"/>
      <c r="B47" s="688" t="s">
        <v>1063</v>
      </c>
      <c r="C47" s="676"/>
      <c r="D47" s="676"/>
      <c r="E47" s="676"/>
      <c r="F47" s="676"/>
      <c r="G47" s="676"/>
      <c r="H47" s="676"/>
      <c r="I47" s="106"/>
    </row>
    <row r="48" spans="1:9" ht="20.100000000000001" customHeight="1">
      <c r="A48" s="654"/>
      <c r="B48" s="687" t="s">
        <v>1064</v>
      </c>
      <c r="C48" s="687"/>
      <c r="D48" s="687"/>
      <c r="E48" s="687"/>
      <c r="F48" s="687"/>
      <c r="G48" s="687"/>
      <c r="H48" s="688"/>
      <c r="I48" s="106"/>
    </row>
    <row r="49" spans="1:9" ht="25.5" customHeight="1">
      <c r="A49" s="682" t="s">
        <v>361</v>
      </c>
      <c r="B49" s="689"/>
      <c r="C49" s="689"/>
      <c r="D49" s="689" t="s">
        <v>1076</v>
      </c>
      <c r="E49" s="689"/>
      <c r="F49" s="689"/>
      <c r="G49" s="689"/>
      <c r="H49" s="690"/>
      <c r="I49" s="106"/>
    </row>
    <row r="50" spans="1:9" ht="45" customHeight="1">
      <c r="A50" s="681" t="s">
        <v>363</v>
      </c>
      <c r="B50" s="687"/>
      <c r="C50" s="687"/>
      <c r="D50" s="668" t="s">
        <v>1065</v>
      </c>
      <c r="E50" s="669"/>
      <c r="F50" s="669"/>
      <c r="G50" s="669"/>
      <c r="H50" s="669"/>
      <c r="I50" s="110"/>
    </row>
    <row r="51" spans="1:9" s="243" customFormat="1" ht="17.850000000000001" customHeight="1">
      <c r="A51" s="679" t="s">
        <v>1066</v>
      </c>
      <c r="B51" s="679"/>
      <c r="C51" s="679"/>
      <c r="D51" s="679"/>
      <c r="E51" s="679"/>
      <c r="F51" s="679"/>
      <c r="G51" s="159">
        <v>15</v>
      </c>
      <c r="H51" s="251" t="s">
        <v>353</v>
      </c>
      <c r="I51" s="135"/>
    </row>
    <row r="52" spans="1:9" ht="32.1" customHeight="1">
      <c r="A52" s="653" t="s">
        <v>354</v>
      </c>
      <c r="B52" s="675" t="s">
        <v>1067</v>
      </c>
      <c r="C52" s="675"/>
      <c r="D52" s="675"/>
      <c r="E52" s="675"/>
      <c r="F52" s="675"/>
      <c r="G52" s="675"/>
      <c r="H52" s="668"/>
      <c r="I52" s="106"/>
    </row>
    <row r="53" spans="1:9" ht="20.100000000000001" customHeight="1">
      <c r="A53" s="654"/>
      <c r="B53" s="675" t="s">
        <v>1068</v>
      </c>
      <c r="C53" s="686"/>
      <c r="D53" s="686"/>
      <c r="E53" s="686"/>
      <c r="F53" s="686"/>
      <c r="G53" s="686"/>
      <c r="H53" s="666"/>
      <c r="I53" s="106"/>
    </row>
    <row r="54" spans="1:9" ht="20.100000000000001" customHeight="1">
      <c r="A54" s="654"/>
      <c r="B54" s="675" t="s">
        <v>1069</v>
      </c>
      <c r="C54" s="686"/>
      <c r="D54" s="686"/>
      <c r="E54" s="686"/>
      <c r="F54" s="686"/>
      <c r="G54" s="686"/>
      <c r="H54" s="666"/>
      <c r="I54" s="106"/>
    </row>
    <row r="55" spans="1:9" ht="20.100000000000001" customHeight="1">
      <c r="A55" s="654"/>
      <c r="B55" s="675" t="s">
        <v>1069</v>
      </c>
      <c r="C55" s="686"/>
      <c r="D55" s="686"/>
      <c r="E55" s="686"/>
      <c r="F55" s="686"/>
      <c r="G55" s="686"/>
      <c r="H55" s="666"/>
      <c r="I55" s="106"/>
    </row>
    <row r="56" spans="1:9" ht="20.100000000000001" customHeight="1">
      <c r="A56" s="655"/>
      <c r="B56" s="851" t="s">
        <v>1070</v>
      </c>
      <c r="C56" s="851"/>
      <c r="D56" s="851"/>
      <c r="E56" s="851"/>
      <c r="F56" s="851"/>
      <c r="G56" s="851"/>
      <c r="H56" s="852"/>
      <c r="I56" s="106"/>
    </row>
    <row r="57" spans="1:9" ht="26.1" customHeight="1">
      <c r="A57" s="682" t="s">
        <v>361</v>
      </c>
      <c r="B57" s="689"/>
      <c r="C57" s="689"/>
      <c r="D57" s="689" t="s">
        <v>1077</v>
      </c>
      <c r="E57" s="689"/>
      <c r="F57" s="689"/>
      <c r="G57" s="689"/>
      <c r="H57" s="690"/>
      <c r="I57" s="106"/>
    </row>
    <row r="58" spans="1:9" ht="33.75" customHeight="1">
      <c r="A58" s="681" t="s">
        <v>363</v>
      </c>
      <c r="B58" s="687"/>
      <c r="C58" s="687"/>
      <c r="D58" s="668" t="s">
        <v>1071</v>
      </c>
      <c r="E58" s="669"/>
      <c r="F58" s="669"/>
      <c r="G58" s="669"/>
      <c r="H58" s="669"/>
      <c r="I58" s="110"/>
    </row>
    <row r="59" spans="1:9" ht="10.35" customHeight="1">
      <c r="I59" s="106"/>
    </row>
    <row r="60" spans="1:9" ht="15" customHeight="1">
      <c r="A60" s="243" t="s">
        <v>378</v>
      </c>
      <c r="I60" s="106"/>
    </row>
    <row r="61" spans="1:9" ht="23.1" customHeight="1">
      <c r="A61" s="667" t="s">
        <v>379</v>
      </c>
      <c r="B61" s="667"/>
      <c r="C61" s="668" t="s">
        <v>1072</v>
      </c>
      <c r="D61" s="669"/>
      <c r="E61" s="669"/>
      <c r="F61" s="669"/>
      <c r="G61" s="669"/>
      <c r="H61" s="669"/>
      <c r="I61" s="106"/>
    </row>
    <row r="62" spans="1:9" ht="20.100000000000001" customHeight="1">
      <c r="A62" s="667"/>
      <c r="B62" s="667"/>
      <c r="C62" s="719" t="s">
        <v>1073</v>
      </c>
      <c r="D62" s="911"/>
      <c r="E62" s="911"/>
      <c r="F62" s="911"/>
      <c r="G62" s="911"/>
      <c r="H62" s="911"/>
      <c r="I62" s="106"/>
    </row>
    <row r="63" spans="1:9" ht="41.1" customHeight="1">
      <c r="A63" s="702" t="s">
        <v>382</v>
      </c>
      <c r="B63" s="702"/>
      <c r="C63" s="668" t="s">
        <v>1074</v>
      </c>
      <c r="D63" s="669"/>
      <c r="E63" s="669"/>
      <c r="F63" s="669"/>
      <c r="G63" s="669"/>
      <c r="H63" s="669"/>
      <c r="I63" s="106"/>
    </row>
    <row r="64" spans="1:9" ht="34.5" customHeight="1">
      <c r="A64" s="633"/>
      <c r="B64" s="633"/>
      <c r="C64" s="677" t="s">
        <v>2636</v>
      </c>
      <c r="D64" s="678"/>
      <c r="E64" s="678"/>
      <c r="F64" s="678"/>
      <c r="G64" s="678"/>
      <c r="H64" s="678"/>
      <c r="I64" s="106"/>
    </row>
    <row r="65" spans="1:8" ht="10.35" customHeight="1"/>
    <row r="66" spans="1:8" ht="15" customHeight="1">
      <c r="A66" s="243" t="s">
        <v>384</v>
      </c>
      <c r="B66" s="243"/>
      <c r="C66" s="243"/>
      <c r="D66" s="243"/>
      <c r="E66" s="243"/>
      <c r="F66" s="243"/>
    </row>
    <row r="67" spans="1:8" ht="16.2">
      <c r="A67" s="667" t="s">
        <v>385</v>
      </c>
      <c r="B67" s="667"/>
      <c r="C67" s="667"/>
      <c r="D67" s="667"/>
      <c r="E67" s="667"/>
      <c r="F67" s="667"/>
      <c r="G67" s="185">
        <v>4</v>
      </c>
      <c r="H67" s="186" t="s">
        <v>430</v>
      </c>
    </row>
    <row r="68" spans="1:8" ht="16.2">
      <c r="A68" s="667" t="s">
        <v>386</v>
      </c>
      <c r="B68" s="667"/>
      <c r="C68" s="667"/>
      <c r="D68" s="667"/>
      <c r="E68" s="667"/>
      <c r="F68" s="667"/>
      <c r="G68" s="185">
        <v>0</v>
      </c>
      <c r="H68" s="186" t="s">
        <v>430</v>
      </c>
    </row>
    <row r="69" spans="1:8">
      <c r="A69" s="249"/>
      <c r="B69" s="249"/>
      <c r="C69" s="249"/>
      <c r="D69" s="249"/>
      <c r="E69" s="249"/>
      <c r="F69" s="249"/>
      <c r="G69" s="188"/>
      <c r="H69" s="186"/>
    </row>
    <row r="70" spans="1:8">
      <c r="A70" s="685" t="s">
        <v>387</v>
      </c>
      <c r="B70" s="685"/>
      <c r="C70" s="685"/>
      <c r="D70" s="685"/>
      <c r="E70" s="685"/>
      <c r="F70" s="685"/>
      <c r="G70" s="190"/>
      <c r="H70" s="188"/>
    </row>
    <row r="71" spans="1:8" ht="17.850000000000001" customHeight="1">
      <c r="A71" s="669" t="s">
        <v>388</v>
      </c>
      <c r="B71" s="669"/>
      <c r="C71" s="669"/>
      <c r="D71" s="669"/>
      <c r="E71" s="186">
        <f>SUM(E72:E77)</f>
        <v>53</v>
      </c>
      <c r="F71" s="186" t="s">
        <v>353</v>
      </c>
      <c r="G71" s="191">
        <f>E71/25</f>
        <v>2.12</v>
      </c>
      <c r="H71" s="186" t="s">
        <v>430</v>
      </c>
    </row>
    <row r="72" spans="1:8" ht="17.850000000000001" customHeight="1">
      <c r="A72" s="107" t="s">
        <v>145</v>
      </c>
      <c r="B72" s="667" t="s">
        <v>148</v>
      </c>
      <c r="C72" s="667"/>
      <c r="D72" s="667"/>
      <c r="E72" s="186">
        <v>20</v>
      </c>
      <c r="F72" s="186" t="s">
        <v>353</v>
      </c>
      <c r="G72" s="192"/>
      <c r="H72" s="193"/>
    </row>
    <row r="73" spans="1:8" ht="17.850000000000001" customHeight="1">
      <c r="B73" s="667" t="s">
        <v>389</v>
      </c>
      <c r="C73" s="667"/>
      <c r="D73" s="667"/>
      <c r="E73" s="186">
        <v>27</v>
      </c>
      <c r="F73" s="186" t="s">
        <v>353</v>
      </c>
      <c r="G73" s="192"/>
      <c r="H73" s="193"/>
    </row>
    <row r="74" spans="1:8" ht="17.850000000000001" customHeight="1">
      <c r="B74" s="667" t="s">
        <v>390</v>
      </c>
      <c r="C74" s="667"/>
      <c r="D74" s="667"/>
      <c r="E74" s="186">
        <v>3</v>
      </c>
      <c r="F74" s="186" t="s">
        <v>353</v>
      </c>
      <c r="G74" s="192"/>
      <c r="H74" s="193"/>
    </row>
    <row r="75" spans="1:8" ht="17.850000000000001" customHeight="1">
      <c r="B75" s="667" t="s">
        <v>391</v>
      </c>
      <c r="C75" s="667"/>
      <c r="D75" s="667"/>
      <c r="E75" s="186">
        <v>0</v>
      </c>
      <c r="F75" s="186" t="s">
        <v>353</v>
      </c>
      <c r="G75" s="192"/>
      <c r="H75" s="193"/>
    </row>
    <row r="76" spans="1:8" ht="17.850000000000001" customHeight="1">
      <c r="B76" s="667" t="s">
        <v>392</v>
      </c>
      <c r="C76" s="667"/>
      <c r="D76" s="667"/>
      <c r="E76" s="186">
        <v>0</v>
      </c>
      <c r="F76" s="186" t="s">
        <v>353</v>
      </c>
      <c r="G76" s="192"/>
      <c r="H76" s="193"/>
    </row>
    <row r="77" spans="1:8" ht="17.850000000000001" customHeight="1">
      <c r="B77" s="667" t="s">
        <v>393</v>
      </c>
      <c r="C77" s="667"/>
      <c r="D77" s="667"/>
      <c r="E77" s="186">
        <v>3</v>
      </c>
      <c r="F77" s="186" t="s">
        <v>353</v>
      </c>
      <c r="G77" s="192"/>
      <c r="H77" s="193"/>
    </row>
    <row r="78" spans="1:8" ht="31.35" customHeight="1">
      <c r="A78" s="669" t="s">
        <v>394</v>
      </c>
      <c r="B78" s="669"/>
      <c r="C78" s="669"/>
      <c r="D78" s="669"/>
      <c r="E78" s="186">
        <v>0</v>
      </c>
      <c r="F78" s="186" t="s">
        <v>353</v>
      </c>
      <c r="G78" s="191">
        <v>0</v>
      </c>
      <c r="H78" s="186" t="s">
        <v>430</v>
      </c>
    </row>
    <row r="79" spans="1:8" ht="17.850000000000001" customHeight="1">
      <c r="A79" s="667" t="s">
        <v>395</v>
      </c>
      <c r="B79" s="667"/>
      <c r="C79" s="667"/>
      <c r="D79" s="667"/>
      <c r="E79" s="186">
        <f>G79*25</f>
        <v>47</v>
      </c>
      <c r="F79" s="186" t="s">
        <v>353</v>
      </c>
      <c r="G79" s="191">
        <f>D6-G78-G71</f>
        <v>1.88</v>
      </c>
      <c r="H79" s="186" t="s">
        <v>430</v>
      </c>
    </row>
    <row r="80" spans="1:8" ht="10.35" customHeight="1"/>
    <row r="83" spans="1:9">
      <c r="A83" s="107" t="s">
        <v>396</v>
      </c>
    </row>
    <row r="84" spans="1:9" ht="16.2">
      <c r="A84" s="631" t="s">
        <v>431</v>
      </c>
      <c r="B84" s="631"/>
      <c r="C84" s="631"/>
      <c r="D84" s="631"/>
      <c r="E84" s="631"/>
      <c r="F84" s="631"/>
      <c r="G84" s="631"/>
      <c r="H84" s="631"/>
      <c r="I84" s="631"/>
    </row>
    <row r="85" spans="1:9">
      <c r="A85" s="107" t="s">
        <v>397</v>
      </c>
    </row>
    <row r="87" spans="1:9">
      <c r="A87" s="663" t="s">
        <v>398</v>
      </c>
      <c r="B87" s="663"/>
      <c r="C87" s="663"/>
      <c r="D87" s="663"/>
      <c r="E87" s="663"/>
      <c r="F87" s="663"/>
      <c r="G87" s="663"/>
      <c r="H87" s="663"/>
      <c r="I87" s="663"/>
    </row>
    <row r="88" spans="1:9">
      <c r="A88" s="663"/>
      <c r="B88" s="663"/>
      <c r="C88" s="663"/>
      <c r="D88" s="663"/>
      <c r="E88" s="663"/>
      <c r="F88" s="663"/>
      <c r="G88" s="663"/>
      <c r="H88" s="663"/>
      <c r="I88" s="663"/>
    </row>
    <row r="89" spans="1:9">
      <c r="A89" s="663"/>
      <c r="B89" s="663"/>
      <c r="C89" s="663"/>
      <c r="D89" s="663"/>
      <c r="E89" s="663"/>
      <c r="F89" s="663"/>
      <c r="G89" s="663"/>
      <c r="H89" s="663"/>
      <c r="I89" s="663"/>
    </row>
  </sheetData>
  <mergeCells count="89">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1"/>
    <mergeCell ref="B35:H35"/>
    <mergeCell ref="B36:H36"/>
    <mergeCell ref="B37:H37"/>
    <mergeCell ref="B38:H38"/>
    <mergeCell ref="B39:H39"/>
    <mergeCell ref="B40:H40"/>
    <mergeCell ref="B41:H41"/>
    <mergeCell ref="A51:F51"/>
    <mergeCell ref="A42:C42"/>
    <mergeCell ref="D42:H42"/>
    <mergeCell ref="A43:C43"/>
    <mergeCell ref="D43:H43"/>
    <mergeCell ref="A44:F44"/>
    <mergeCell ref="A45:A48"/>
    <mergeCell ref="B45:H45"/>
    <mergeCell ref="B46:H46"/>
    <mergeCell ref="B47:H47"/>
    <mergeCell ref="B48:H48"/>
    <mergeCell ref="A49:C49"/>
    <mergeCell ref="D49:H49"/>
    <mergeCell ref="A50:C50"/>
    <mergeCell ref="D50:H50"/>
    <mergeCell ref="A52:A56"/>
    <mergeCell ref="B52:H52"/>
    <mergeCell ref="B53:H53"/>
    <mergeCell ref="B54:H54"/>
    <mergeCell ref="B55:H55"/>
    <mergeCell ref="B56:H56"/>
    <mergeCell ref="A57:C57"/>
    <mergeCell ref="D57:H57"/>
    <mergeCell ref="A58:C58"/>
    <mergeCell ref="D58:H58"/>
    <mergeCell ref="A61:B62"/>
    <mergeCell ref="C61:H61"/>
    <mergeCell ref="C62:H62"/>
    <mergeCell ref="B76:D76"/>
    <mergeCell ref="A63:B64"/>
    <mergeCell ref="C63:H63"/>
    <mergeCell ref="C64:H64"/>
    <mergeCell ref="A67:F67"/>
    <mergeCell ref="A68:F68"/>
    <mergeCell ref="A70:F70"/>
    <mergeCell ref="A71:D71"/>
    <mergeCell ref="B72:D72"/>
    <mergeCell ref="B73:D73"/>
    <mergeCell ref="B74:D74"/>
    <mergeCell ref="B75:D75"/>
    <mergeCell ref="B77:D77"/>
    <mergeCell ref="A78:D78"/>
    <mergeCell ref="A79:D79"/>
    <mergeCell ref="A84:I84"/>
    <mergeCell ref="A87:I89"/>
  </mergeCells>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7"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195</v>
      </c>
      <c r="B5" s="633"/>
      <c r="C5" s="633"/>
      <c r="D5" s="633"/>
      <c r="E5" s="633"/>
      <c r="F5" s="633"/>
      <c r="G5" s="633"/>
      <c r="H5" s="633"/>
    </row>
    <row r="6" spans="1:9" ht="17.55" customHeight="1">
      <c r="A6" s="665" t="s">
        <v>143</v>
      </c>
      <c r="B6" s="686"/>
      <c r="C6" s="686"/>
      <c r="D6" s="686">
        <v>3</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9" t="s">
        <v>1078</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877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5.1" customHeight="1">
      <c r="A19" s="669" t="s">
        <v>332</v>
      </c>
      <c r="B19" s="669"/>
      <c r="C19" s="675" t="s">
        <v>833</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65.55" customHeight="1">
      <c r="A25" s="245" t="s">
        <v>1079</v>
      </c>
      <c r="B25" s="675" t="s">
        <v>1110</v>
      </c>
      <c r="C25" s="675"/>
      <c r="D25" s="675"/>
      <c r="E25" s="675"/>
      <c r="F25" s="675"/>
      <c r="G25" s="245" t="s">
        <v>1080</v>
      </c>
      <c r="H25" s="183" t="s">
        <v>40</v>
      </c>
      <c r="I25" s="106"/>
    </row>
    <row r="26" spans="1:9" ht="49.05" customHeight="1">
      <c r="A26" s="245" t="s">
        <v>1081</v>
      </c>
      <c r="B26" s="675" t="s">
        <v>1111</v>
      </c>
      <c r="C26" s="675"/>
      <c r="D26" s="675"/>
      <c r="E26" s="675"/>
      <c r="F26" s="675"/>
      <c r="G26" s="245" t="s">
        <v>73</v>
      </c>
      <c r="H26" s="183" t="s">
        <v>52</v>
      </c>
      <c r="I26" s="106"/>
    </row>
    <row r="27" spans="1:9" ht="17.850000000000001" customHeight="1">
      <c r="A27" s="672" t="s">
        <v>341</v>
      </c>
      <c r="B27" s="673"/>
      <c r="C27" s="673"/>
      <c r="D27" s="673"/>
      <c r="E27" s="673"/>
      <c r="F27" s="673"/>
      <c r="G27" s="673"/>
      <c r="H27" s="674"/>
      <c r="I27" s="106"/>
    </row>
    <row r="28" spans="1:9" ht="53.1" customHeight="1">
      <c r="A28" s="245" t="s">
        <v>1082</v>
      </c>
      <c r="B28" s="675" t="s">
        <v>1083</v>
      </c>
      <c r="C28" s="675"/>
      <c r="D28" s="675"/>
      <c r="E28" s="675"/>
      <c r="F28" s="675"/>
      <c r="G28" s="245" t="s">
        <v>1084</v>
      </c>
      <c r="H28" s="183" t="s">
        <v>40</v>
      </c>
      <c r="I28" s="106"/>
    </row>
    <row r="29" spans="1:9" ht="64.05" customHeight="1">
      <c r="A29" s="245" t="s">
        <v>1085</v>
      </c>
      <c r="B29" s="675" t="s">
        <v>1086</v>
      </c>
      <c r="C29" s="675"/>
      <c r="D29" s="675"/>
      <c r="E29" s="675"/>
      <c r="F29" s="675"/>
      <c r="G29" s="245" t="s">
        <v>1087</v>
      </c>
      <c r="H29" s="183" t="s">
        <v>52</v>
      </c>
      <c r="I29" s="106"/>
    </row>
    <row r="30" spans="1:9" ht="17.850000000000001" customHeight="1">
      <c r="A30" s="672" t="s">
        <v>348</v>
      </c>
      <c r="B30" s="673"/>
      <c r="C30" s="673"/>
      <c r="D30" s="673"/>
      <c r="E30" s="673"/>
      <c r="F30" s="673"/>
      <c r="G30" s="673"/>
      <c r="H30" s="674"/>
      <c r="I30" s="106"/>
    </row>
    <row r="31" spans="1:9" ht="29.25" customHeight="1">
      <c r="A31" s="245" t="s">
        <v>1088</v>
      </c>
      <c r="B31" s="675" t="s">
        <v>1112</v>
      </c>
      <c r="C31" s="675"/>
      <c r="D31" s="675"/>
      <c r="E31" s="675"/>
      <c r="F31" s="675"/>
      <c r="G31" s="245" t="s">
        <v>121</v>
      </c>
      <c r="H31" s="183" t="s">
        <v>52</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15</v>
      </c>
      <c r="H34" s="251" t="s">
        <v>353</v>
      </c>
      <c r="I34" s="135"/>
    </row>
    <row r="35" spans="1:9" ht="20.100000000000001" customHeight="1">
      <c r="A35" s="653" t="s">
        <v>354</v>
      </c>
      <c r="B35" s="686" t="s">
        <v>1089</v>
      </c>
      <c r="C35" s="686"/>
      <c r="D35" s="686"/>
      <c r="E35" s="686"/>
      <c r="F35" s="686"/>
      <c r="G35" s="686"/>
      <c r="H35" s="666"/>
      <c r="I35" s="106"/>
    </row>
    <row r="36" spans="1:9" ht="20.100000000000001" customHeight="1">
      <c r="A36" s="654"/>
      <c r="B36" s="675" t="s">
        <v>1090</v>
      </c>
      <c r="C36" s="675"/>
      <c r="D36" s="675"/>
      <c r="E36" s="675"/>
      <c r="F36" s="675"/>
      <c r="G36" s="675"/>
      <c r="H36" s="668"/>
      <c r="I36" s="106"/>
    </row>
    <row r="37" spans="1:9" ht="20.100000000000001" customHeight="1">
      <c r="A37" s="654"/>
      <c r="B37" s="675" t="s">
        <v>1091</v>
      </c>
      <c r="C37" s="675"/>
      <c r="D37" s="675"/>
      <c r="E37" s="675"/>
      <c r="F37" s="675"/>
      <c r="G37" s="675"/>
      <c r="H37" s="668"/>
      <c r="I37" s="106"/>
    </row>
    <row r="38" spans="1:9" ht="20.100000000000001" customHeight="1">
      <c r="A38" s="654"/>
      <c r="B38" s="675" t="s">
        <v>1092</v>
      </c>
      <c r="C38" s="675"/>
      <c r="D38" s="675"/>
      <c r="E38" s="675"/>
      <c r="F38" s="675"/>
      <c r="G38" s="675"/>
      <c r="H38" s="668"/>
      <c r="I38" s="106"/>
    </row>
    <row r="39" spans="1:9" ht="20.100000000000001" customHeight="1">
      <c r="A39" s="654"/>
      <c r="B39" s="675" t="s">
        <v>1093</v>
      </c>
      <c r="C39" s="675"/>
      <c r="D39" s="675"/>
      <c r="E39" s="675"/>
      <c r="F39" s="675"/>
      <c r="G39" s="675"/>
      <c r="H39" s="668"/>
      <c r="I39" s="106"/>
    </row>
    <row r="40" spans="1:9" ht="20.100000000000001" customHeight="1">
      <c r="A40" s="654"/>
      <c r="B40" s="668" t="s">
        <v>1094</v>
      </c>
      <c r="C40" s="669"/>
      <c r="D40" s="669"/>
      <c r="E40" s="669"/>
      <c r="F40" s="669"/>
      <c r="G40" s="669"/>
      <c r="H40" s="669"/>
      <c r="I40" s="106"/>
    </row>
    <row r="41" spans="1:9" ht="20.100000000000001" customHeight="1">
      <c r="A41" s="654"/>
      <c r="B41" s="668" t="s">
        <v>1095</v>
      </c>
      <c r="C41" s="669"/>
      <c r="D41" s="669"/>
      <c r="E41" s="669"/>
      <c r="F41" s="669"/>
      <c r="G41" s="669"/>
      <c r="H41" s="669"/>
      <c r="I41" s="106"/>
    </row>
    <row r="42" spans="1:9" ht="20.100000000000001" customHeight="1">
      <c r="A42" s="654"/>
      <c r="B42" s="668" t="s">
        <v>1096</v>
      </c>
      <c r="C42" s="669"/>
      <c r="D42" s="669"/>
      <c r="E42" s="669"/>
      <c r="F42" s="669"/>
      <c r="G42" s="669"/>
      <c r="H42" s="669"/>
      <c r="I42" s="106"/>
    </row>
    <row r="43" spans="1:9" ht="20.100000000000001" customHeight="1">
      <c r="A43" s="654"/>
      <c r="B43" s="675" t="s">
        <v>1097</v>
      </c>
      <c r="C43" s="675"/>
      <c r="D43" s="675"/>
      <c r="E43" s="675"/>
      <c r="F43" s="675"/>
      <c r="G43" s="675"/>
      <c r="H43" s="668"/>
      <c r="I43" s="106"/>
    </row>
    <row r="44" spans="1:9" ht="20.100000000000001" customHeight="1">
      <c r="A44" s="655"/>
      <c r="B44" s="675" t="s">
        <v>1098</v>
      </c>
      <c r="C44" s="675"/>
      <c r="D44" s="675"/>
      <c r="E44" s="675"/>
      <c r="F44" s="675"/>
      <c r="G44" s="675"/>
      <c r="H44" s="668"/>
      <c r="I44" s="106"/>
    </row>
    <row r="45" spans="1:9" ht="23.55" customHeight="1">
      <c r="A45" s="682" t="s">
        <v>361</v>
      </c>
      <c r="B45" s="689"/>
      <c r="C45" s="689"/>
      <c r="D45" s="689" t="s">
        <v>1099</v>
      </c>
      <c r="E45" s="689"/>
      <c r="F45" s="689"/>
      <c r="G45" s="689"/>
      <c r="H45" s="690"/>
      <c r="I45" s="106"/>
    </row>
    <row r="46" spans="1:9" ht="38.549999999999997" customHeight="1">
      <c r="A46" s="681" t="s">
        <v>363</v>
      </c>
      <c r="B46" s="687"/>
      <c r="C46" s="687"/>
      <c r="D46" s="668" t="s">
        <v>1100</v>
      </c>
      <c r="E46" s="669"/>
      <c r="F46" s="669"/>
      <c r="G46" s="669"/>
      <c r="H46" s="669"/>
      <c r="I46" s="110"/>
    </row>
    <row r="47" spans="1:9" s="243" customFormat="1" ht="17.850000000000001" customHeight="1">
      <c r="A47" s="679" t="s">
        <v>528</v>
      </c>
      <c r="B47" s="679"/>
      <c r="C47" s="679"/>
      <c r="D47" s="679"/>
      <c r="E47" s="679"/>
      <c r="F47" s="679"/>
      <c r="G47" s="159">
        <v>30</v>
      </c>
      <c r="H47" s="251" t="s">
        <v>353</v>
      </c>
      <c r="I47" s="135"/>
    </row>
    <row r="48" spans="1:9" ht="50.25" customHeight="1">
      <c r="A48" s="653" t="s">
        <v>354</v>
      </c>
      <c r="B48" s="687" t="s">
        <v>1101</v>
      </c>
      <c r="C48" s="689"/>
      <c r="D48" s="689"/>
      <c r="E48" s="689"/>
      <c r="F48" s="689"/>
      <c r="G48" s="689"/>
      <c r="H48" s="690"/>
      <c r="I48" s="106"/>
    </row>
    <row r="49" spans="1:9" ht="33" customHeight="1">
      <c r="A49" s="654"/>
      <c r="B49" s="687" t="s">
        <v>1102</v>
      </c>
      <c r="C49" s="687"/>
      <c r="D49" s="687"/>
      <c r="E49" s="687"/>
      <c r="F49" s="687"/>
      <c r="G49" s="687"/>
      <c r="H49" s="688"/>
      <c r="I49" s="106"/>
    </row>
    <row r="50" spans="1:9" ht="45" customHeight="1">
      <c r="A50" s="654"/>
      <c r="B50" s="687" t="s">
        <v>1103</v>
      </c>
      <c r="C50" s="689"/>
      <c r="D50" s="689"/>
      <c r="E50" s="689"/>
      <c r="F50" s="689"/>
      <c r="G50" s="689"/>
      <c r="H50" s="690"/>
      <c r="I50" s="106"/>
    </row>
    <row r="51" spans="1:9" ht="21.75" customHeight="1">
      <c r="A51" s="654"/>
      <c r="B51" s="687" t="s">
        <v>1104</v>
      </c>
      <c r="C51" s="689"/>
      <c r="D51" s="689"/>
      <c r="E51" s="689"/>
      <c r="F51" s="689"/>
      <c r="G51" s="689"/>
      <c r="H51" s="690"/>
      <c r="I51" s="106"/>
    </row>
    <row r="52" spans="1:9" ht="64.05" customHeight="1">
      <c r="A52" s="654"/>
      <c r="B52" s="668" t="s">
        <v>1105</v>
      </c>
      <c r="C52" s="669"/>
      <c r="D52" s="669"/>
      <c r="E52" s="669"/>
      <c r="F52" s="669"/>
      <c r="G52" s="669"/>
      <c r="H52" s="669"/>
      <c r="I52" s="106"/>
    </row>
    <row r="53" spans="1:9" ht="39" customHeight="1">
      <c r="A53" s="654"/>
      <c r="B53" s="668" t="s">
        <v>1106</v>
      </c>
      <c r="C53" s="669"/>
      <c r="D53" s="669"/>
      <c r="E53" s="669"/>
      <c r="F53" s="669"/>
      <c r="G53" s="669"/>
      <c r="H53" s="669"/>
      <c r="I53" s="106"/>
    </row>
    <row r="54" spans="1:9" ht="64.5" customHeight="1">
      <c r="A54" s="654"/>
      <c r="B54" s="668" t="s">
        <v>1107</v>
      </c>
      <c r="C54" s="669"/>
      <c r="D54" s="669"/>
      <c r="E54" s="669"/>
      <c r="F54" s="669"/>
      <c r="G54" s="669"/>
      <c r="H54" s="669"/>
      <c r="I54" s="106"/>
    </row>
    <row r="55" spans="1:9" ht="21" customHeight="1">
      <c r="A55" s="682" t="s">
        <v>361</v>
      </c>
      <c r="B55" s="689"/>
      <c r="C55" s="689"/>
      <c r="D55" s="689" t="s">
        <v>1113</v>
      </c>
      <c r="E55" s="689"/>
      <c r="F55" s="689"/>
      <c r="G55" s="689"/>
      <c r="H55" s="690"/>
      <c r="I55" s="106"/>
    </row>
    <row r="56" spans="1:9" ht="40.5" customHeight="1">
      <c r="A56" s="681" t="s">
        <v>363</v>
      </c>
      <c r="B56" s="687"/>
      <c r="C56" s="687"/>
      <c r="D56" s="668" t="s">
        <v>1114</v>
      </c>
      <c r="E56" s="669"/>
      <c r="F56" s="669"/>
      <c r="G56" s="669"/>
      <c r="H56" s="669"/>
      <c r="I56" s="110"/>
    </row>
    <row r="57" spans="1:9" ht="10.35" customHeight="1">
      <c r="I57" s="106"/>
    </row>
    <row r="58" spans="1:9" ht="15" customHeight="1">
      <c r="A58" s="243" t="s">
        <v>378</v>
      </c>
      <c r="I58" s="106"/>
    </row>
    <row r="59" spans="1:9" ht="30" customHeight="1">
      <c r="A59" s="667" t="s">
        <v>379</v>
      </c>
      <c r="B59" s="665"/>
      <c r="C59" s="688" t="s">
        <v>868</v>
      </c>
      <c r="D59" s="676"/>
      <c r="E59" s="676"/>
      <c r="F59" s="676"/>
      <c r="G59" s="676"/>
      <c r="H59" s="676"/>
      <c r="I59" s="106"/>
    </row>
    <row r="60" spans="1:9" ht="30" customHeight="1">
      <c r="A60" s="667"/>
      <c r="B60" s="665"/>
      <c r="C60" s="687" t="s">
        <v>869</v>
      </c>
      <c r="D60" s="687"/>
      <c r="E60" s="687"/>
      <c r="F60" s="687"/>
      <c r="G60" s="687"/>
      <c r="H60" s="688"/>
      <c r="I60" s="106"/>
    </row>
    <row r="61" spans="1:9" ht="30" customHeight="1">
      <c r="A61" s="667"/>
      <c r="B61" s="665"/>
      <c r="C61" s="687" t="s">
        <v>1108</v>
      </c>
      <c r="D61" s="687"/>
      <c r="E61" s="687"/>
      <c r="F61" s="687"/>
      <c r="G61" s="687"/>
      <c r="H61" s="688"/>
      <c r="I61" s="106"/>
    </row>
    <row r="62" spans="1:9" ht="70.5" customHeight="1">
      <c r="A62" s="702" t="s">
        <v>382</v>
      </c>
      <c r="B62" s="703"/>
      <c r="C62" s="687" t="s">
        <v>871</v>
      </c>
      <c r="D62" s="687"/>
      <c r="E62" s="687"/>
      <c r="F62" s="687"/>
      <c r="G62" s="687"/>
      <c r="H62" s="688"/>
      <c r="I62" s="106"/>
    </row>
    <row r="63" spans="1:9" ht="57" customHeight="1">
      <c r="A63" s="766"/>
      <c r="B63" s="767"/>
      <c r="C63" s="688" t="s">
        <v>1109</v>
      </c>
      <c r="D63" s="676"/>
      <c r="E63" s="676"/>
      <c r="F63" s="676"/>
      <c r="G63" s="676"/>
      <c r="H63" s="676"/>
      <c r="I63" s="106"/>
    </row>
    <row r="64" spans="1:9" ht="46.05" customHeight="1">
      <c r="A64" s="633"/>
      <c r="B64" s="704"/>
      <c r="C64" s="687" t="s">
        <v>872</v>
      </c>
      <c r="D64" s="687"/>
      <c r="E64" s="687"/>
      <c r="F64" s="687"/>
      <c r="G64" s="687"/>
      <c r="H64" s="688"/>
      <c r="I64" s="106"/>
    </row>
    <row r="65" spans="1:8" ht="10.35" customHeight="1"/>
    <row r="66" spans="1:8" ht="15" customHeight="1">
      <c r="A66" s="243" t="s">
        <v>384</v>
      </c>
      <c r="B66" s="243"/>
      <c r="C66" s="243"/>
      <c r="D66" s="243"/>
      <c r="E66" s="243"/>
      <c r="F66" s="243"/>
    </row>
    <row r="67" spans="1:8" ht="16.2">
      <c r="A67" s="667" t="s">
        <v>385</v>
      </c>
      <c r="B67" s="667"/>
      <c r="C67" s="667"/>
      <c r="D67" s="667"/>
      <c r="E67" s="667"/>
      <c r="F67" s="667"/>
      <c r="G67" s="185">
        <v>2.5</v>
      </c>
      <c r="H67" s="186" t="s">
        <v>430</v>
      </c>
    </row>
    <row r="68" spans="1:8" ht="16.2">
      <c r="A68" s="667" t="s">
        <v>386</v>
      </c>
      <c r="B68" s="667"/>
      <c r="C68" s="667"/>
      <c r="D68" s="667"/>
      <c r="E68" s="667"/>
      <c r="F68" s="667"/>
      <c r="G68" s="185">
        <v>0.5</v>
      </c>
      <c r="H68" s="186" t="s">
        <v>430</v>
      </c>
    </row>
    <row r="69" spans="1:8">
      <c r="A69" s="249"/>
      <c r="B69" s="249"/>
      <c r="C69" s="249"/>
      <c r="D69" s="249"/>
      <c r="E69" s="249"/>
      <c r="F69" s="249"/>
      <c r="G69" s="188"/>
      <c r="H69" s="186"/>
    </row>
    <row r="70" spans="1:8">
      <c r="A70" s="685" t="s">
        <v>387</v>
      </c>
      <c r="B70" s="685"/>
      <c r="C70" s="685"/>
      <c r="D70" s="685"/>
      <c r="E70" s="685"/>
      <c r="F70" s="685"/>
      <c r="G70" s="190"/>
      <c r="H70" s="188"/>
    </row>
    <row r="71" spans="1:8" ht="17.850000000000001" customHeight="1">
      <c r="A71" s="669" t="s">
        <v>388</v>
      </c>
      <c r="B71" s="669"/>
      <c r="C71" s="669"/>
      <c r="D71" s="669"/>
      <c r="E71" s="186">
        <f>SUM(E72:E77)</f>
        <v>51</v>
      </c>
      <c r="F71" s="186" t="s">
        <v>353</v>
      </c>
      <c r="G71" s="191">
        <f>E71/25</f>
        <v>2.04</v>
      </c>
      <c r="H71" s="186" t="s">
        <v>430</v>
      </c>
    </row>
    <row r="72" spans="1:8" ht="17.850000000000001" customHeight="1">
      <c r="A72" s="107" t="s">
        <v>145</v>
      </c>
      <c r="B72" s="667" t="s">
        <v>148</v>
      </c>
      <c r="C72" s="667"/>
      <c r="D72" s="667"/>
      <c r="E72" s="186">
        <v>15</v>
      </c>
      <c r="F72" s="186" t="s">
        <v>353</v>
      </c>
      <c r="G72" s="192"/>
      <c r="H72" s="193"/>
    </row>
    <row r="73" spans="1:8" ht="17.850000000000001" customHeight="1">
      <c r="B73" s="667" t="s">
        <v>389</v>
      </c>
      <c r="C73" s="667"/>
      <c r="D73" s="667"/>
      <c r="E73" s="186">
        <v>30</v>
      </c>
      <c r="F73" s="186" t="s">
        <v>353</v>
      </c>
      <c r="G73" s="192"/>
      <c r="H73" s="193"/>
    </row>
    <row r="74" spans="1:8" ht="17.850000000000001" customHeight="1">
      <c r="B74" s="667" t="s">
        <v>390</v>
      </c>
      <c r="C74" s="667"/>
      <c r="D74" s="667"/>
      <c r="E74" s="186">
        <v>3</v>
      </c>
      <c r="F74" s="186" t="s">
        <v>353</v>
      </c>
      <c r="G74" s="192"/>
      <c r="H74" s="193"/>
    </row>
    <row r="75" spans="1:8" ht="17.850000000000001" customHeight="1">
      <c r="B75" s="667" t="s">
        <v>391</v>
      </c>
      <c r="C75" s="667"/>
      <c r="D75" s="667"/>
      <c r="E75" s="186">
        <v>0</v>
      </c>
      <c r="F75" s="186" t="s">
        <v>353</v>
      </c>
      <c r="G75" s="192"/>
      <c r="H75" s="193"/>
    </row>
    <row r="76" spans="1:8" ht="17.850000000000001" customHeight="1">
      <c r="B76" s="667" t="s">
        <v>392</v>
      </c>
      <c r="C76" s="667"/>
      <c r="D76" s="667"/>
      <c r="E76" s="186">
        <v>0</v>
      </c>
      <c r="F76" s="186" t="s">
        <v>353</v>
      </c>
      <c r="G76" s="192"/>
      <c r="H76" s="193"/>
    </row>
    <row r="77" spans="1:8" ht="17.850000000000001" customHeight="1">
      <c r="B77" s="667" t="s">
        <v>393</v>
      </c>
      <c r="C77" s="667"/>
      <c r="D77" s="667"/>
      <c r="E77" s="186">
        <v>3</v>
      </c>
      <c r="F77" s="186" t="s">
        <v>353</v>
      </c>
      <c r="G77" s="192"/>
      <c r="H77" s="193"/>
    </row>
    <row r="78" spans="1:8" ht="31.35" customHeight="1">
      <c r="A78" s="669" t="s">
        <v>394</v>
      </c>
      <c r="B78" s="669"/>
      <c r="C78" s="669"/>
      <c r="D78" s="669"/>
      <c r="E78" s="186">
        <v>0</v>
      </c>
      <c r="F78" s="186" t="s">
        <v>353</v>
      </c>
      <c r="G78" s="191">
        <v>0</v>
      </c>
      <c r="H78" s="186" t="s">
        <v>430</v>
      </c>
    </row>
    <row r="79" spans="1:8" ht="17.850000000000001" customHeight="1">
      <c r="A79" s="667" t="s">
        <v>395</v>
      </c>
      <c r="B79" s="667"/>
      <c r="C79" s="667"/>
      <c r="D79" s="667"/>
      <c r="E79" s="186">
        <f>G79*25</f>
        <v>24</v>
      </c>
      <c r="F79" s="186" t="s">
        <v>353</v>
      </c>
      <c r="G79" s="191">
        <f>D6-G78-G71</f>
        <v>0.96</v>
      </c>
      <c r="H79" s="186" t="s">
        <v>430</v>
      </c>
    </row>
    <row r="80" spans="1:8" ht="10.35" customHeight="1"/>
    <row r="83" spans="1:9">
      <c r="A83" s="107" t="s">
        <v>396</v>
      </c>
    </row>
    <row r="84" spans="1:9" ht="16.2">
      <c r="A84" s="631" t="s">
        <v>431</v>
      </c>
      <c r="B84" s="631"/>
      <c r="C84" s="631"/>
      <c r="D84" s="631"/>
      <c r="E84" s="631"/>
      <c r="F84" s="631"/>
      <c r="G84" s="631"/>
      <c r="H84" s="631"/>
      <c r="I84" s="631"/>
    </row>
    <row r="85" spans="1:9">
      <c r="A85" s="107" t="s">
        <v>397</v>
      </c>
    </row>
    <row r="87" spans="1:9">
      <c r="A87" s="663" t="s">
        <v>398</v>
      </c>
      <c r="B87" s="663"/>
      <c r="C87" s="663"/>
      <c r="D87" s="663"/>
      <c r="E87" s="663"/>
      <c r="F87" s="663"/>
      <c r="G87" s="663"/>
      <c r="H87" s="663"/>
      <c r="I87" s="663"/>
    </row>
    <row r="88" spans="1:9">
      <c r="A88" s="663"/>
      <c r="B88" s="663"/>
      <c r="C88" s="663"/>
      <c r="D88" s="663"/>
      <c r="E88" s="663"/>
      <c r="F88" s="663"/>
      <c r="G88" s="663"/>
      <c r="H88" s="663"/>
      <c r="I88" s="663"/>
    </row>
    <row r="89" spans="1:9">
      <c r="A89" s="663"/>
      <c r="B89" s="663"/>
      <c r="C89" s="663"/>
      <c r="D89" s="663"/>
      <c r="E89" s="663"/>
      <c r="F89" s="663"/>
      <c r="G89" s="663"/>
      <c r="H89" s="663"/>
      <c r="I89" s="663"/>
    </row>
  </sheetData>
  <mergeCells count="86">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4"/>
    <mergeCell ref="B35:H35"/>
    <mergeCell ref="B36:H36"/>
    <mergeCell ref="B37:H37"/>
    <mergeCell ref="B38:H38"/>
    <mergeCell ref="B39:H39"/>
    <mergeCell ref="B40:H40"/>
    <mergeCell ref="B41:H41"/>
    <mergeCell ref="B42:H42"/>
    <mergeCell ref="B43:H43"/>
    <mergeCell ref="B44:H44"/>
    <mergeCell ref="A45:C45"/>
    <mergeCell ref="D45:H45"/>
    <mergeCell ref="A46:C46"/>
    <mergeCell ref="D46:H46"/>
    <mergeCell ref="A47:F47"/>
    <mergeCell ref="A48:A54"/>
    <mergeCell ref="B48:H48"/>
    <mergeCell ref="B49:H49"/>
    <mergeCell ref="B50:H50"/>
    <mergeCell ref="B51:H51"/>
    <mergeCell ref="B52:H52"/>
    <mergeCell ref="B53:H53"/>
    <mergeCell ref="B54:H54"/>
    <mergeCell ref="A68:F68"/>
    <mergeCell ref="A55:C55"/>
    <mergeCell ref="D55:H55"/>
    <mergeCell ref="A56:C56"/>
    <mergeCell ref="D56:H56"/>
    <mergeCell ref="A59:B61"/>
    <mergeCell ref="C59:H59"/>
    <mergeCell ref="C60:H60"/>
    <mergeCell ref="C61:H61"/>
    <mergeCell ref="A62:B64"/>
    <mergeCell ref="C62:H62"/>
    <mergeCell ref="C63:H63"/>
    <mergeCell ref="C64:H64"/>
    <mergeCell ref="A67:F67"/>
    <mergeCell ref="A87:I89"/>
    <mergeCell ref="A70:F70"/>
    <mergeCell ref="A71:D71"/>
    <mergeCell ref="B72:D72"/>
    <mergeCell ref="B73:D73"/>
    <mergeCell ref="B74:D74"/>
    <mergeCell ref="B75:D75"/>
    <mergeCell ref="B76:D76"/>
    <mergeCell ref="B77:D77"/>
    <mergeCell ref="A78:D78"/>
    <mergeCell ref="A79:D79"/>
    <mergeCell ref="A84:I84"/>
  </mergeCells>
  <pageMargins left="0.25" right="0.25"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opLeftCell="A28"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202</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684</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877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8.1"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57.75" customHeight="1">
      <c r="A25" s="245" t="s">
        <v>1266</v>
      </c>
      <c r="B25" s="668" t="s">
        <v>1267</v>
      </c>
      <c r="C25" s="669"/>
      <c r="D25" s="669"/>
      <c r="E25" s="669"/>
      <c r="F25" s="693"/>
      <c r="G25" s="245" t="s">
        <v>46</v>
      </c>
      <c r="H25" s="183" t="s">
        <v>40</v>
      </c>
      <c r="I25" s="106"/>
    </row>
    <row r="26" spans="1:9" ht="37.5" customHeight="1">
      <c r="A26" s="245" t="s">
        <v>1268</v>
      </c>
      <c r="B26" s="668" t="s">
        <v>1269</v>
      </c>
      <c r="C26" s="669"/>
      <c r="D26" s="669"/>
      <c r="E26" s="669"/>
      <c r="F26" s="693"/>
      <c r="G26" s="245" t="s">
        <v>48</v>
      </c>
      <c r="H26" s="183" t="s">
        <v>40</v>
      </c>
      <c r="I26" s="106"/>
    </row>
    <row r="27" spans="1:9" ht="17.850000000000001" customHeight="1">
      <c r="A27" s="672" t="s">
        <v>341</v>
      </c>
      <c r="B27" s="673"/>
      <c r="C27" s="673"/>
      <c r="D27" s="673"/>
      <c r="E27" s="673"/>
      <c r="F27" s="673"/>
      <c r="G27" s="673"/>
      <c r="H27" s="674"/>
      <c r="I27" s="106"/>
    </row>
    <row r="28" spans="1:9" ht="42.75" customHeight="1">
      <c r="A28" s="245" t="s">
        <v>1270</v>
      </c>
      <c r="B28" s="675" t="s">
        <v>1271</v>
      </c>
      <c r="C28" s="675"/>
      <c r="D28" s="675"/>
      <c r="E28" s="675"/>
      <c r="F28" s="675"/>
      <c r="G28" s="245" t="s">
        <v>81</v>
      </c>
      <c r="H28" s="183" t="s">
        <v>40</v>
      </c>
      <c r="I28" s="106"/>
    </row>
    <row r="29" spans="1:9" ht="42.75" customHeight="1">
      <c r="A29" s="245" t="s">
        <v>1272</v>
      </c>
      <c r="B29" s="675" t="s">
        <v>1295</v>
      </c>
      <c r="C29" s="675"/>
      <c r="D29" s="675"/>
      <c r="E29" s="675"/>
      <c r="F29" s="675"/>
      <c r="G29" s="245" t="s">
        <v>114</v>
      </c>
      <c r="H29" s="183" t="s">
        <v>40</v>
      </c>
      <c r="I29" s="106"/>
    </row>
    <row r="30" spans="1:9" ht="17.850000000000001" customHeight="1">
      <c r="A30" s="672" t="s">
        <v>348</v>
      </c>
      <c r="B30" s="673"/>
      <c r="C30" s="673"/>
      <c r="D30" s="673"/>
      <c r="E30" s="673"/>
      <c r="F30" s="673"/>
      <c r="G30" s="673"/>
      <c r="H30" s="674"/>
      <c r="I30" s="106"/>
    </row>
    <row r="31" spans="1:9" ht="43.5" customHeight="1">
      <c r="A31" s="245" t="s">
        <v>1273</v>
      </c>
      <c r="B31" s="675" t="s">
        <v>2703</v>
      </c>
      <c r="C31" s="675"/>
      <c r="D31" s="675"/>
      <c r="E31" s="675"/>
      <c r="F31" s="675"/>
      <c r="G31" s="245" t="s">
        <v>121</v>
      </c>
      <c r="H31" s="183" t="s">
        <v>40</v>
      </c>
      <c r="I31" s="106"/>
    </row>
    <row r="32" spans="1:9" ht="10.35" customHeight="1">
      <c r="I32" s="106"/>
    </row>
    <row r="33" spans="1:19" ht="15" customHeight="1">
      <c r="A33" s="243" t="s">
        <v>351</v>
      </c>
      <c r="I33" s="106"/>
    </row>
    <row r="34" spans="1:19" s="243" customFormat="1" ht="17.850000000000001" customHeight="1">
      <c r="A34" s="679" t="s">
        <v>352</v>
      </c>
      <c r="B34" s="679"/>
      <c r="C34" s="679"/>
      <c r="D34" s="679"/>
      <c r="E34" s="679"/>
      <c r="F34" s="679"/>
      <c r="G34" s="159">
        <v>15</v>
      </c>
      <c r="H34" s="251" t="s">
        <v>353</v>
      </c>
      <c r="I34" s="135"/>
      <c r="J34" s="107"/>
      <c r="K34" s="107"/>
      <c r="L34" s="107"/>
      <c r="M34" s="107"/>
      <c r="N34" s="107"/>
      <c r="O34" s="107"/>
      <c r="P34" s="107"/>
      <c r="Q34" s="107"/>
      <c r="R34" s="107"/>
    </row>
    <row r="35" spans="1:19" ht="17.25" customHeight="1">
      <c r="A35" s="653" t="s">
        <v>354</v>
      </c>
      <c r="B35" s="686" t="s">
        <v>1274</v>
      </c>
      <c r="C35" s="686"/>
      <c r="D35" s="686"/>
      <c r="E35" s="686"/>
      <c r="F35" s="686"/>
      <c r="G35" s="686"/>
      <c r="H35" s="666"/>
      <c r="I35" s="106"/>
    </row>
    <row r="36" spans="1:19" ht="17.25" customHeight="1">
      <c r="A36" s="654"/>
      <c r="B36" s="675" t="s">
        <v>1275</v>
      </c>
      <c r="C36" s="675"/>
      <c r="D36" s="675"/>
      <c r="E36" s="675"/>
      <c r="F36" s="675"/>
      <c r="G36" s="675"/>
      <c r="H36" s="668"/>
      <c r="I36" s="106"/>
    </row>
    <row r="37" spans="1:19" ht="32.1" customHeight="1">
      <c r="A37" s="654"/>
      <c r="B37" s="675" t="s">
        <v>1276</v>
      </c>
      <c r="C37" s="675"/>
      <c r="D37" s="675"/>
      <c r="E37" s="675"/>
      <c r="F37" s="675"/>
      <c r="G37" s="675"/>
      <c r="H37" s="668"/>
      <c r="I37" s="106"/>
    </row>
    <row r="38" spans="1:19" ht="29.1" customHeight="1">
      <c r="A38" s="654"/>
      <c r="B38" s="675" t="s">
        <v>1277</v>
      </c>
      <c r="C38" s="675"/>
      <c r="D38" s="675"/>
      <c r="E38" s="675"/>
      <c r="F38" s="675"/>
      <c r="G38" s="675"/>
      <c r="H38" s="668"/>
      <c r="I38" s="106"/>
    </row>
    <row r="39" spans="1:19" ht="20.100000000000001" customHeight="1">
      <c r="A39" s="654"/>
      <c r="B39" s="675" t="s">
        <v>1278</v>
      </c>
      <c r="C39" s="675"/>
      <c r="D39" s="675"/>
      <c r="E39" s="675"/>
      <c r="F39" s="675"/>
      <c r="G39" s="675"/>
      <c r="H39" s="668"/>
      <c r="I39" s="106"/>
    </row>
    <row r="40" spans="1:19" ht="20.100000000000001" customHeight="1">
      <c r="A40" s="654"/>
      <c r="B40" s="675" t="s">
        <v>1279</v>
      </c>
      <c r="C40" s="675"/>
      <c r="D40" s="675"/>
      <c r="E40" s="675"/>
      <c r="F40" s="675"/>
      <c r="G40" s="675"/>
      <c r="H40" s="668"/>
      <c r="I40" s="106"/>
    </row>
    <row r="41" spans="1:19" ht="20.55" customHeight="1">
      <c r="A41" s="682" t="s">
        <v>361</v>
      </c>
      <c r="B41" s="689"/>
      <c r="C41" s="689"/>
      <c r="D41" s="689" t="s">
        <v>1280</v>
      </c>
      <c r="E41" s="689"/>
      <c r="F41" s="689"/>
      <c r="G41" s="689"/>
      <c r="H41" s="690"/>
      <c r="I41" s="106"/>
    </row>
    <row r="42" spans="1:19" ht="62.55" customHeight="1">
      <c r="A42" s="681" t="s">
        <v>363</v>
      </c>
      <c r="B42" s="687"/>
      <c r="C42" s="687"/>
      <c r="D42" s="668" t="s">
        <v>1296</v>
      </c>
      <c r="E42" s="669"/>
      <c r="F42" s="669"/>
      <c r="G42" s="669"/>
      <c r="H42" s="669"/>
      <c r="I42" s="110"/>
    </row>
    <row r="43" spans="1:19" s="243" customFormat="1" ht="17.850000000000001" customHeight="1">
      <c r="A43" s="679" t="s">
        <v>416</v>
      </c>
      <c r="B43" s="679"/>
      <c r="C43" s="679"/>
      <c r="D43" s="679"/>
      <c r="E43" s="679"/>
      <c r="F43" s="679"/>
      <c r="G43" s="159">
        <v>30</v>
      </c>
      <c r="H43" s="251" t="s">
        <v>353</v>
      </c>
      <c r="I43" s="135"/>
      <c r="K43" s="107"/>
      <c r="L43" s="107"/>
      <c r="M43" s="107"/>
      <c r="N43" s="107"/>
      <c r="O43" s="107"/>
      <c r="P43" s="107"/>
      <c r="Q43" s="107"/>
      <c r="R43" s="107"/>
      <c r="S43" s="107"/>
    </row>
    <row r="44" spans="1:19" ht="20.100000000000001" customHeight="1">
      <c r="A44" s="653" t="s">
        <v>354</v>
      </c>
      <c r="B44" s="700" t="s">
        <v>1281</v>
      </c>
      <c r="C44" s="700"/>
      <c r="D44" s="700"/>
      <c r="E44" s="700"/>
      <c r="F44" s="700"/>
      <c r="G44" s="700"/>
      <c r="H44" s="701"/>
      <c r="I44" s="106"/>
    </row>
    <row r="45" spans="1:19" ht="20.100000000000001" customHeight="1">
      <c r="A45" s="654"/>
      <c r="B45" s="668" t="s">
        <v>1282</v>
      </c>
      <c r="C45" s="669"/>
      <c r="D45" s="669"/>
      <c r="E45" s="669"/>
      <c r="F45" s="669"/>
      <c r="G45" s="669"/>
      <c r="H45" s="669"/>
      <c r="I45" s="106"/>
    </row>
    <row r="46" spans="1:19" ht="20.100000000000001" customHeight="1">
      <c r="A46" s="654"/>
      <c r="B46" s="668" t="s">
        <v>1283</v>
      </c>
      <c r="C46" s="669"/>
      <c r="D46" s="669"/>
      <c r="E46" s="669"/>
      <c r="F46" s="669"/>
      <c r="G46" s="669"/>
      <c r="H46" s="669"/>
      <c r="I46" s="106"/>
    </row>
    <row r="47" spans="1:19" ht="20.100000000000001" customHeight="1">
      <c r="A47" s="654"/>
      <c r="B47" s="675" t="s">
        <v>1284</v>
      </c>
      <c r="C47" s="675"/>
      <c r="D47" s="675"/>
      <c r="E47" s="675"/>
      <c r="F47" s="675"/>
      <c r="G47" s="675"/>
      <c r="H47" s="668"/>
      <c r="I47" s="106"/>
    </row>
    <row r="48" spans="1:19" ht="20.100000000000001" customHeight="1">
      <c r="A48" s="654"/>
      <c r="B48" s="668" t="s">
        <v>1285</v>
      </c>
      <c r="C48" s="669"/>
      <c r="D48" s="669"/>
      <c r="E48" s="669"/>
      <c r="F48" s="669"/>
      <c r="G48" s="669"/>
      <c r="H48" s="669"/>
      <c r="I48" s="106"/>
    </row>
    <row r="49" spans="1:9" ht="20.100000000000001" customHeight="1">
      <c r="A49" s="654"/>
      <c r="B49" s="668" t="s">
        <v>1286</v>
      </c>
      <c r="C49" s="669"/>
      <c r="D49" s="669"/>
      <c r="E49" s="669"/>
      <c r="F49" s="669"/>
      <c r="G49" s="669"/>
      <c r="H49" s="669"/>
      <c r="I49" s="106"/>
    </row>
    <row r="50" spans="1:9" ht="20.100000000000001" customHeight="1">
      <c r="A50" s="654"/>
      <c r="B50" s="668" t="s">
        <v>1287</v>
      </c>
      <c r="C50" s="669"/>
      <c r="D50" s="669"/>
      <c r="E50" s="669"/>
      <c r="F50" s="669"/>
      <c r="G50" s="669"/>
      <c r="H50" s="669"/>
      <c r="I50" s="106"/>
    </row>
    <row r="51" spans="1:9" ht="20.100000000000001" customHeight="1">
      <c r="A51" s="654"/>
      <c r="B51" s="668" t="s">
        <v>1288</v>
      </c>
      <c r="C51" s="669"/>
      <c r="D51" s="669"/>
      <c r="E51" s="669"/>
      <c r="F51" s="669"/>
      <c r="G51" s="669"/>
      <c r="H51" s="669"/>
      <c r="I51" s="106"/>
    </row>
    <row r="52" spans="1:9" ht="20.100000000000001" customHeight="1">
      <c r="A52" s="654"/>
      <c r="B52" s="668" t="s">
        <v>1289</v>
      </c>
      <c r="C52" s="669"/>
      <c r="D52" s="669"/>
      <c r="E52" s="669"/>
      <c r="F52" s="669"/>
      <c r="G52" s="669"/>
      <c r="H52" s="669"/>
      <c r="I52" s="106"/>
    </row>
    <row r="53" spans="1:9" ht="20.100000000000001" customHeight="1">
      <c r="A53" s="654"/>
      <c r="B53" s="668" t="s">
        <v>1290</v>
      </c>
      <c r="C53" s="669"/>
      <c r="D53" s="669"/>
      <c r="E53" s="669"/>
      <c r="F53" s="669"/>
      <c r="G53" s="669"/>
      <c r="H53" s="669"/>
      <c r="I53" s="106"/>
    </row>
    <row r="54" spans="1:9" ht="20.100000000000001" customHeight="1">
      <c r="A54" s="655"/>
      <c r="B54" s="668" t="s">
        <v>1291</v>
      </c>
      <c r="C54" s="669"/>
      <c r="D54" s="669"/>
      <c r="E54" s="669"/>
      <c r="F54" s="669"/>
      <c r="G54" s="669"/>
      <c r="H54" s="669"/>
      <c r="I54" s="106"/>
    </row>
    <row r="55" spans="1:9" ht="22.5" customHeight="1">
      <c r="A55" s="682" t="s">
        <v>361</v>
      </c>
      <c r="B55" s="689"/>
      <c r="C55" s="689"/>
      <c r="D55" s="689" t="s">
        <v>1297</v>
      </c>
      <c r="E55" s="689"/>
      <c r="F55" s="689"/>
      <c r="G55" s="689"/>
      <c r="H55" s="690"/>
      <c r="I55" s="106"/>
    </row>
    <row r="56" spans="1:9" ht="74.25" customHeight="1">
      <c r="A56" s="681" t="s">
        <v>363</v>
      </c>
      <c r="B56" s="687"/>
      <c r="C56" s="687"/>
      <c r="D56" s="668" t="s">
        <v>1298</v>
      </c>
      <c r="E56" s="669"/>
      <c r="F56" s="669"/>
      <c r="G56" s="669"/>
      <c r="H56" s="669"/>
      <c r="I56" s="110"/>
    </row>
    <row r="57" spans="1:9" ht="10.35" customHeight="1">
      <c r="I57" s="106"/>
    </row>
    <row r="58" spans="1:9" ht="15" customHeight="1">
      <c r="A58" s="243" t="s">
        <v>378</v>
      </c>
      <c r="I58" s="106"/>
    </row>
    <row r="59" spans="1:9" ht="25.05" customHeight="1">
      <c r="A59" s="667" t="s">
        <v>379</v>
      </c>
      <c r="B59" s="665"/>
      <c r="C59" s="668" t="s">
        <v>1292</v>
      </c>
      <c r="D59" s="669"/>
      <c r="E59" s="669"/>
      <c r="F59" s="669"/>
      <c r="G59" s="669"/>
      <c r="H59" s="669"/>
      <c r="I59" s="106"/>
    </row>
    <row r="60" spans="1:9" ht="25.05" customHeight="1">
      <c r="A60" s="667"/>
      <c r="B60" s="665"/>
      <c r="C60" s="675" t="s">
        <v>1293</v>
      </c>
      <c r="D60" s="675"/>
      <c r="E60" s="675"/>
      <c r="F60" s="675"/>
      <c r="G60" s="675"/>
      <c r="H60" s="668"/>
      <c r="I60" s="106"/>
    </row>
    <row r="61" spans="1:9" ht="25.05" customHeight="1">
      <c r="A61" s="667"/>
      <c r="B61" s="665"/>
      <c r="C61" s="675" t="s">
        <v>1294</v>
      </c>
      <c r="D61" s="675"/>
      <c r="E61" s="675"/>
      <c r="F61" s="675"/>
      <c r="G61" s="675"/>
      <c r="H61" s="668"/>
      <c r="I61" s="106"/>
    </row>
    <row r="62" spans="1:9" ht="25.05" customHeight="1">
      <c r="A62" s="667" t="s">
        <v>382</v>
      </c>
      <c r="B62" s="665"/>
      <c r="C62" s="675" t="s">
        <v>1151</v>
      </c>
      <c r="D62" s="675"/>
      <c r="E62" s="675"/>
      <c r="F62" s="675"/>
      <c r="G62" s="675"/>
      <c r="H62" s="668"/>
      <c r="I62" s="106"/>
    </row>
    <row r="63" spans="1:9" ht="10.35" customHeight="1"/>
    <row r="64" spans="1:9" ht="15" customHeight="1">
      <c r="A64" s="243" t="s">
        <v>384</v>
      </c>
      <c r="B64" s="243"/>
      <c r="C64" s="243"/>
      <c r="D64" s="243"/>
      <c r="E64" s="243"/>
      <c r="F64" s="243"/>
    </row>
    <row r="65" spans="1:8" ht="16.2">
      <c r="A65" s="667" t="s">
        <v>385</v>
      </c>
      <c r="B65" s="667"/>
      <c r="C65" s="667"/>
      <c r="D65" s="667"/>
      <c r="E65" s="667"/>
      <c r="F65" s="667"/>
      <c r="G65" s="185">
        <v>3</v>
      </c>
      <c r="H65" s="186" t="s">
        <v>430</v>
      </c>
    </row>
    <row r="66" spans="1:8" ht="16.2">
      <c r="A66" s="667" t="s">
        <v>386</v>
      </c>
      <c r="B66" s="667"/>
      <c r="C66" s="667"/>
      <c r="D66" s="667"/>
      <c r="E66" s="667"/>
      <c r="F66" s="667"/>
      <c r="G66" s="185">
        <v>0</v>
      </c>
      <c r="H66" s="186" t="s">
        <v>430</v>
      </c>
    </row>
    <row r="67" spans="1:8">
      <c r="A67" s="249"/>
      <c r="B67" s="249"/>
      <c r="C67" s="249"/>
      <c r="D67" s="249"/>
      <c r="E67" s="249"/>
      <c r="F67" s="249"/>
      <c r="G67" s="188"/>
      <c r="H67" s="186"/>
    </row>
    <row r="68" spans="1:8">
      <c r="A68" s="685" t="s">
        <v>387</v>
      </c>
      <c r="B68" s="685"/>
      <c r="C68" s="685"/>
      <c r="D68" s="685"/>
      <c r="E68" s="685"/>
      <c r="F68" s="685"/>
      <c r="G68" s="190"/>
      <c r="H68" s="188"/>
    </row>
    <row r="69" spans="1:8" ht="17.850000000000001" customHeight="1">
      <c r="A69" s="669" t="s">
        <v>388</v>
      </c>
      <c r="B69" s="669"/>
      <c r="C69" s="669"/>
      <c r="D69" s="669"/>
      <c r="E69" s="186">
        <f>SUM(E70:E75)</f>
        <v>48</v>
      </c>
      <c r="F69" s="186" t="s">
        <v>353</v>
      </c>
      <c r="G69" s="191">
        <f>E69/25</f>
        <v>1.92</v>
      </c>
      <c r="H69" s="186" t="s">
        <v>430</v>
      </c>
    </row>
    <row r="70" spans="1:8" ht="17.850000000000001" customHeight="1">
      <c r="A70" s="107" t="s">
        <v>145</v>
      </c>
      <c r="B70" s="667" t="s">
        <v>148</v>
      </c>
      <c r="C70" s="667"/>
      <c r="D70" s="667"/>
      <c r="E70" s="186">
        <v>15</v>
      </c>
      <c r="F70" s="186" t="s">
        <v>353</v>
      </c>
      <c r="G70" s="192"/>
      <c r="H70" s="193"/>
    </row>
    <row r="71" spans="1:8" ht="17.850000000000001" customHeight="1">
      <c r="B71" s="667" t="s">
        <v>389</v>
      </c>
      <c r="C71" s="667"/>
      <c r="D71" s="667"/>
      <c r="E71" s="186">
        <v>30</v>
      </c>
      <c r="F71" s="186" t="s">
        <v>353</v>
      </c>
      <c r="G71" s="192"/>
      <c r="H71" s="193"/>
    </row>
    <row r="72" spans="1:8" ht="17.850000000000001" customHeight="1">
      <c r="B72" s="667" t="s">
        <v>390</v>
      </c>
      <c r="C72" s="667"/>
      <c r="D72" s="667"/>
      <c r="E72" s="186">
        <v>1</v>
      </c>
      <c r="F72" s="186" t="s">
        <v>353</v>
      </c>
      <c r="G72" s="192"/>
      <c r="H72" s="193"/>
    </row>
    <row r="73" spans="1:8" ht="17.850000000000001" customHeight="1">
      <c r="B73" s="667" t="s">
        <v>391</v>
      </c>
      <c r="C73" s="667"/>
      <c r="D73" s="667"/>
      <c r="E73" s="186">
        <v>0</v>
      </c>
      <c r="F73" s="186" t="s">
        <v>353</v>
      </c>
      <c r="G73" s="192"/>
      <c r="H73" s="193"/>
    </row>
    <row r="74" spans="1:8" ht="17.850000000000001" customHeight="1">
      <c r="B74" s="667" t="s">
        <v>392</v>
      </c>
      <c r="C74" s="667"/>
      <c r="D74" s="667"/>
      <c r="E74" s="186">
        <v>0</v>
      </c>
      <c r="F74" s="186" t="s">
        <v>353</v>
      </c>
      <c r="G74" s="192"/>
      <c r="H74" s="193"/>
    </row>
    <row r="75" spans="1:8" ht="17.850000000000001" customHeight="1">
      <c r="B75" s="667" t="s">
        <v>393</v>
      </c>
      <c r="C75" s="667"/>
      <c r="D75" s="667"/>
      <c r="E75" s="186">
        <v>2</v>
      </c>
      <c r="F75" s="186" t="s">
        <v>353</v>
      </c>
      <c r="G75" s="192"/>
      <c r="H75" s="193"/>
    </row>
    <row r="76" spans="1:8" ht="31.35" customHeight="1">
      <c r="A76" s="669" t="s">
        <v>394</v>
      </c>
      <c r="B76" s="669"/>
      <c r="C76" s="669"/>
      <c r="D76" s="669"/>
      <c r="E76" s="186">
        <v>0</v>
      </c>
      <c r="F76" s="186" t="s">
        <v>353</v>
      </c>
      <c r="G76" s="191">
        <v>0</v>
      </c>
      <c r="H76" s="186" t="s">
        <v>430</v>
      </c>
    </row>
    <row r="77" spans="1:8" ht="17.850000000000001" customHeight="1">
      <c r="A77" s="667" t="s">
        <v>395</v>
      </c>
      <c r="B77" s="667"/>
      <c r="C77" s="667"/>
      <c r="D77" s="667"/>
      <c r="E77" s="186">
        <f>G77*25</f>
        <v>27</v>
      </c>
      <c r="F77" s="186" t="s">
        <v>353</v>
      </c>
      <c r="G77" s="191">
        <f>D6-G76-G69</f>
        <v>1.08</v>
      </c>
      <c r="H77" s="186" t="s">
        <v>430</v>
      </c>
    </row>
    <row r="78" spans="1:8" ht="10.35" customHeight="1"/>
    <row r="81" spans="1:9">
      <c r="A81" s="107" t="s">
        <v>396</v>
      </c>
    </row>
    <row r="82" spans="1:9" ht="16.2">
      <c r="A82" s="631" t="s">
        <v>431</v>
      </c>
      <c r="B82" s="631"/>
      <c r="C82" s="631"/>
      <c r="D82" s="631"/>
      <c r="E82" s="631"/>
      <c r="F82" s="631"/>
      <c r="G82" s="631"/>
      <c r="H82" s="631"/>
      <c r="I82" s="631"/>
    </row>
    <row r="83" spans="1:9">
      <c r="A83" s="107" t="s">
        <v>397</v>
      </c>
    </row>
    <row r="85" spans="1:9">
      <c r="A85" s="663" t="s">
        <v>398</v>
      </c>
      <c r="B85" s="663"/>
      <c r="C85" s="663"/>
      <c r="D85" s="663"/>
      <c r="E85" s="663"/>
      <c r="F85" s="663"/>
      <c r="G85" s="663"/>
      <c r="H85" s="663"/>
      <c r="I85" s="663"/>
    </row>
    <row r="86" spans="1:9">
      <c r="A86" s="663"/>
      <c r="B86" s="663"/>
      <c r="C86" s="663"/>
      <c r="D86" s="663"/>
      <c r="E86" s="663"/>
      <c r="F86" s="663"/>
      <c r="G86" s="663"/>
      <c r="H86" s="663"/>
      <c r="I86" s="663"/>
    </row>
    <row r="87" spans="1:9">
      <c r="A87" s="663"/>
      <c r="B87" s="663"/>
      <c r="C87" s="663"/>
      <c r="D87" s="663"/>
      <c r="E87" s="663"/>
      <c r="F87" s="663"/>
      <c r="G87" s="663"/>
      <c r="H87" s="663"/>
      <c r="I87" s="663"/>
    </row>
  </sheetData>
  <mergeCells count="84">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0"/>
    <mergeCell ref="B35:H35"/>
    <mergeCell ref="B36:H36"/>
    <mergeCell ref="B37:H37"/>
    <mergeCell ref="B38:H38"/>
    <mergeCell ref="B39:H39"/>
    <mergeCell ref="B40:H40"/>
    <mergeCell ref="B45:H45"/>
    <mergeCell ref="B46:H46"/>
    <mergeCell ref="B47:H47"/>
    <mergeCell ref="B54:H54"/>
    <mergeCell ref="A41:C41"/>
    <mergeCell ref="D41:H41"/>
    <mergeCell ref="A42:C42"/>
    <mergeCell ref="D42:H42"/>
    <mergeCell ref="A43:F43"/>
    <mergeCell ref="C59:H59"/>
    <mergeCell ref="C60:H60"/>
    <mergeCell ref="C61:H61"/>
    <mergeCell ref="B48:H48"/>
    <mergeCell ref="B49:H49"/>
    <mergeCell ref="B50:H50"/>
    <mergeCell ref="B51:H51"/>
    <mergeCell ref="B52:H52"/>
    <mergeCell ref="B53:H53"/>
    <mergeCell ref="A55:C55"/>
    <mergeCell ref="D55:H55"/>
    <mergeCell ref="A56:C56"/>
    <mergeCell ref="D56:H56"/>
    <mergeCell ref="A59:B61"/>
    <mergeCell ref="A44:A54"/>
    <mergeCell ref="B44:H44"/>
    <mergeCell ref="B74:D74"/>
    <mergeCell ref="A62:B62"/>
    <mergeCell ref="C62:H62"/>
    <mergeCell ref="A65:F65"/>
    <mergeCell ref="A66:F66"/>
    <mergeCell ref="A68:F68"/>
    <mergeCell ref="A69:D69"/>
    <mergeCell ref="B70:D70"/>
    <mergeCell ref="B71:D71"/>
    <mergeCell ref="B72:D72"/>
    <mergeCell ref="B73:D73"/>
    <mergeCell ref="B75:D75"/>
    <mergeCell ref="A76:D76"/>
    <mergeCell ref="A77:D77"/>
    <mergeCell ref="A82:I82"/>
    <mergeCell ref="A85:I87"/>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zoomScaleNormal="100" zoomScaleSheetLayoutView="120" workbookViewId="0"/>
  </sheetViews>
  <sheetFormatPr defaultColWidth="9.21875" defaultRowHeight="13.8"/>
  <cols>
    <col min="1" max="1" width="10.77734375" style="452" customWidth="1"/>
    <col min="2" max="2" width="68.21875" style="452" customWidth="1"/>
    <col min="3" max="3" width="19.6640625" style="452" customWidth="1"/>
    <col min="4" max="16384" width="9.21875" style="452"/>
  </cols>
  <sheetData>
    <row r="2" spans="1:7">
      <c r="A2" s="4" t="s">
        <v>26</v>
      </c>
      <c r="B2" s="16"/>
    </row>
    <row r="3" spans="1:7">
      <c r="A3" s="466" t="s">
        <v>27</v>
      </c>
      <c r="B3" s="466"/>
    </row>
    <row r="4" spans="1:7">
      <c r="A4" s="14" t="s">
        <v>28</v>
      </c>
      <c r="B4" s="14"/>
    </row>
    <row r="5" spans="1:7">
      <c r="A5" s="14" t="s">
        <v>29</v>
      </c>
      <c r="B5" s="15"/>
    </row>
    <row r="7" spans="1:7">
      <c r="A7" s="549" t="s">
        <v>2677</v>
      </c>
      <c r="B7" s="549"/>
      <c r="C7" s="549"/>
    </row>
    <row r="8" spans="1:7" ht="41.4">
      <c r="A8" s="465" t="s">
        <v>31</v>
      </c>
      <c r="B8" s="453" t="s">
        <v>32</v>
      </c>
      <c r="C8" s="454" t="s">
        <v>2678</v>
      </c>
    </row>
    <row r="9" spans="1:7">
      <c r="A9" s="550" t="s">
        <v>36</v>
      </c>
      <c r="B9" s="551"/>
      <c r="C9" s="552"/>
    </row>
    <row r="10" spans="1:7">
      <c r="A10" s="547" t="s">
        <v>2679</v>
      </c>
      <c r="B10" s="553" t="s">
        <v>2680</v>
      </c>
      <c r="C10" s="468" t="s">
        <v>53</v>
      </c>
    </row>
    <row r="11" spans="1:7">
      <c r="A11" s="538"/>
      <c r="B11" s="545"/>
      <c r="C11" s="467" t="s">
        <v>55</v>
      </c>
    </row>
    <row r="12" spans="1:7">
      <c r="A12" s="538"/>
      <c r="B12" s="545"/>
      <c r="C12" s="455" t="s">
        <v>57</v>
      </c>
      <c r="E12" s="95"/>
      <c r="F12" s="94"/>
      <c r="G12" s="456"/>
    </row>
    <row r="13" spans="1:7">
      <c r="A13" s="538"/>
      <c r="B13" s="545"/>
      <c r="C13" s="455" t="s">
        <v>59</v>
      </c>
      <c r="E13" s="95"/>
      <c r="F13" s="457"/>
      <c r="G13" s="456"/>
    </row>
    <row r="14" spans="1:7">
      <c r="A14" s="540"/>
      <c r="B14" s="546"/>
      <c r="C14" s="455" t="s">
        <v>75</v>
      </c>
      <c r="E14" s="95"/>
      <c r="F14" s="457"/>
      <c r="G14" s="456"/>
    </row>
    <row r="15" spans="1:7" ht="15" customHeight="1">
      <c r="A15" s="547" t="s">
        <v>2681</v>
      </c>
      <c r="B15" s="548" t="s">
        <v>2682</v>
      </c>
      <c r="C15" s="459" t="s">
        <v>50</v>
      </c>
      <c r="E15" s="95"/>
      <c r="F15" s="457"/>
      <c r="G15" s="456"/>
    </row>
    <row r="16" spans="1:7">
      <c r="A16" s="538"/>
      <c r="B16" s="545"/>
      <c r="C16" s="460" t="s">
        <v>61</v>
      </c>
    </row>
    <row r="17" spans="1:3">
      <c r="A17" s="538"/>
      <c r="B17" s="545"/>
      <c r="C17" s="460" t="s">
        <v>64</v>
      </c>
    </row>
    <row r="18" spans="1:3">
      <c r="A18" s="538"/>
      <c r="B18" s="545"/>
      <c r="C18" s="460" t="s">
        <v>729</v>
      </c>
    </row>
    <row r="19" spans="1:3">
      <c r="A19" s="540"/>
      <c r="B19" s="546"/>
      <c r="C19" s="461" t="s">
        <v>68</v>
      </c>
    </row>
    <row r="20" spans="1:3">
      <c r="A20" s="535" t="s">
        <v>341</v>
      </c>
      <c r="B20" s="536"/>
      <c r="C20" s="537"/>
    </row>
    <row r="21" spans="1:3">
      <c r="A21" s="538" t="s">
        <v>2683</v>
      </c>
      <c r="B21" s="541" t="s">
        <v>2684</v>
      </c>
      <c r="C21" s="468" t="s">
        <v>81</v>
      </c>
    </row>
    <row r="22" spans="1:3">
      <c r="A22" s="538"/>
      <c r="B22" s="542"/>
      <c r="C22" s="460" t="s">
        <v>88</v>
      </c>
    </row>
    <row r="23" spans="1:3">
      <c r="A23" s="538"/>
      <c r="B23" s="542"/>
      <c r="C23" s="460" t="s">
        <v>90</v>
      </c>
    </row>
    <row r="24" spans="1:3">
      <c r="A24" s="538"/>
      <c r="B24" s="542"/>
      <c r="C24" s="460" t="s">
        <v>94</v>
      </c>
    </row>
    <row r="25" spans="1:3">
      <c r="A25" s="538"/>
      <c r="B25" s="542"/>
      <c r="C25" s="460" t="s">
        <v>102</v>
      </c>
    </row>
    <row r="26" spans="1:3">
      <c r="A26" s="538"/>
      <c r="B26" s="542"/>
      <c r="C26" s="460" t="s">
        <v>106</v>
      </c>
    </row>
    <row r="27" spans="1:3">
      <c r="A27" s="538"/>
      <c r="B27" s="543"/>
      <c r="C27" s="461" t="s">
        <v>116</v>
      </c>
    </row>
    <row r="28" spans="1:3">
      <c r="A28" s="538"/>
      <c r="B28" s="462" t="s">
        <v>2685</v>
      </c>
      <c r="C28" s="455" t="s">
        <v>84</v>
      </c>
    </row>
    <row r="29" spans="1:3">
      <c r="A29" s="538"/>
      <c r="B29" s="462" t="s">
        <v>2686</v>
      </c>
      <c r="C29" s="455" t="s">
        <v>90</v>
      </c>
    </row>
    <row r="30" spans="1:3">
      <c r="A30" s="538"/>
      <c r="B30" s="462" t="s">
        <v>2687</v>
      </c>
      <c r="C30" s="455" t="s">
        <v>94</v>
      </c>
    </row>
    <row r="31" spans="1:3" ht="27.6">
      <c r="A31" s="539"/>
      <c r="B31" s="462" t="s">
        <v>2688</v>
      </c>
      <c r="C31" s="455" t="s">
        <v>98</v>
      </c>
    </row>
    <row r="32" spans="1:3">
      <c r="A32" s="538"/>
      <c r="B32" s="93"/>
      <c r="C32" s="461" t="s">
        <v>100</v>
      </c>
    </row>
    <row r="33" spans="1:3" ht="15" customHeight="1">
      <c r="A33" s="538"/>
      <c r="B33" s="544" t="s">
        <v>2689</v>
      </c>
      <c r="C33" s="459" t="s">
        <v>88</v>
      </c>
    </row>
    <row r="34" spans="1:3">
      <c r="A34" s="538"/>
      <c r="B34" s="545"/>
      <c r="C34" s="460" t="s">
        <v>102</v>
      </c>
    </row>
    <row r="35" spans="1:3">
      <c r="A35" s="538"/>
      <c r="B35" s="545"/>
      <c r="C35" s="460" t="s">
        <v>104</v>
      </c>
    </row>
    <row r="36" spans="1:3">
      <c r="A36" s="538"/>
      <c r="B36" s="546"/>
      <c r="C36" s="460" t="s">
        <v>116</v>
      </c>
    </row>
    <row r="37" spans="1:3">
      <c r="A37" s="538"/>
      <c r="B37" s="541" t="s">
        <v>2690</v>
      </c>
      <c r="C37" s="468" t="s">
        <v>86</v>
      </c>
    </row>
    <row r="38" spans="1:3">
      <c r="A38" s="538"/>
      <c r="B38" s="542"/>
      <c r="C38" s="467" t="s">
        <v>92</v>
      </c>
    </row>
    <row r="39" spans="1:3">
      <c r="A39" s="538"/>
      <c r="B39" s="542"/>
      <c r="C39" s="455" t="s">
        <v>96</v>
      </c>
    </row>
    <row r="40" spans="1:3">
      <c r="A40" s="538"/>
      <c r="B40" s="543"/>
      <c r="C40" s="458" t="s">
        <v>114</v>
      </c>
    </row>
    <row r="41" spans="1:3" ht="35.549999999999997" customHeight="1">
      <c r="A41" s="538"/>
      <c r="B41" s="484" t="s">
        <v>2691</v>
      </c>
      <c r="C41" s="463" t="s">
        <v>2692</v>
      </c>
    </row>
    <row r="42" spans="1:3" ht="47.55" customHeight="1">
      <c r="A42" s="540"/>
      <c r="B42" s="485" t="s">
        <v>2693</v>
      </c>
      <c r="C42" s="464" t="s">
        <v>2692</v>
      </c>
    </row>
  </sheetData>
  <mergeCells count="11">
    <mergeCell ref="A15:A19"/>
    <mergeCell ref="B15:B19"/>
    <mergeCell ref="A7:C7"/>
    <mergeCell ref="A9:C9"/>
    <mergeCell ref="A10:A14"/>
    <mergeCell ref="B10:B14"/>
    <mergeCell ref="A20:C20"/>
    <mergeCell ref="A21:A42"/>
    <mergeCell ref="B21:B27"/>
    <mergeCell ref="B33:B36"/>
    <mergeCell ref="B37:B40"/>
  </mergeCells>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4"/>
  <sheetViews>
    <sheetView topLeftCell="A253" zoomScaleNormal="100" zoomScaleSheetLayoutView="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8.77734375" style="102"/>
  </cols>
  <sheetData>
    <row r="1" spans="1:9" ht="10.35" customHeight="1"/>
    <row r="2" spans="1:9" s="477" customFormat="1">
      <c r="A2" s="909" t="s">
        <v>320</v>
      </c>
      <c r="B2" s="909"/>
      <c r="C2" s="909"/>
      <c r="D2" s="909"/>
      <c r="E2" s="909"/>
      <c r="F2" s="909"/>
      <c r="G2" s="909"/>
      <c r="H2" s="909"/>
      <c r="I2" s="909"/>
    </row>
    <row r="3" spans="1:9" ht="10.35" customHeight="1"/>
    <row r="4" spans="1:9" ht="15" customHeight="1">
      <c r="A4" s="477" t="s">
        <v>321</v>
      </c>
    </row>
    <row r="5" spans="1:9" ht="17.850000000000001" customHeight="1">
      <c r="A5" s="886" t="s">
        <v>2715</v>
      </c>
      <c r="B5" s="886"/>
      <c r="C5" s="886"/>
      <c r="D5" s="886"/>
      <c r="E5" s="886"/>
      <c r="F5" s="886"/>
      <c r="G5" s="886"/>
      <c r="H5" s="886"/>
    </row>
    <row r="6" spans="1:9" ht="17.55" customHeight="1">
      <c r="A6" s="879" t="s">
        <v>143</v>
      </c>
      <c r="B6" s="895"/>
      <c r="C6" s="895"/>
      <c r="D6" s="895">
        <v>1</v>
      </c>
      <c r="E6" s="895"/>
      <c r="F6" s="895"/>
      <c r="G6" s="895"/>
      <c r="H6" s="896"/>
    </row>
    <row r="7" spans="1:9" ht="17.55" customHeight="1">
      <c r="A7" s="879" t="s">
        <v>142</v>
      </c>
      <c r="B7" s="895"/>
      <c r="C7" s="895"/>
      <c r="D7" s="878" t="s">
        <v>2449</v>
      </c>
      <c r="E7" s="878"/>
      <c r="F7" s="878"/>
      <c r="G7" s="878"/>
      <c r="H7" s="910"/>
    </row>
    <row r="8" spans="1:9" ht="17.55" customHeight="1">
      <c r="A8" s="879" t="s">
        <v>146</v>
      </c>
      <c r="B8" s="895"/>
      <c r="C8" s="895"/>
      <c r="D8" s="875" t="s">
        <v>324</v>
      </c>
      <c r="E8" s="875"/>
      <c r="F8" s="875"/>
      <c r="G8" s="875"/>
      <c r="H8" s="876"/>
    </row>
    <row r="9" spans="1:9" ht="17.55" customHeight="1">
      <c r="A9" s="879" t="s">
        <v>325</v>
      </c>
      <c r="B9" s="895"/>
      <c r="C9" s="895"/>
      <c r="D9" s="875" t="s">
        <v>469</v>
      </c>
      <c r="E9" s="875"/>
      <c r="F9" s="875"/>
      <c r="G9" s="875"/>
      <c r="H9" s="876"/>
    </row>
    <row r="10" spans="1:9" ht="10.35" customHeight="1"/>
    <row r="11" spans="1:9" ht="15" customHeight="1">
      <c r="A11" s="907" t="s">
        <v>3</v>
      </c>
      <c r="B11" s="907"/>
      <c r="C11" s="907"/>
      <c r="D11" s="907"/>
      <c r="E11" s="907"/>
      <c r="F11" s="907"/>
      <c r="G11" s="907"/>
      <c r="H11" s="907"/>
    </row>
    <row r="12" spans="1:9" ht="17.850000000000001" customHeight="1">
      <c r="A12" s="631" t="s">
        <v>2631</v>
      </c>
      <c r="B12" s="631"/>
      <c r="C12" s="631"/>
      <c r="D12" s="631"/>
      <c r="E12" s="631"/>
      <c r="F12" s="631"/>
      <c r="G12" s="631"/>
      <c r="H12" s="631"/>
    </row>
    <row r="13" spans="1:9" ht="17.850000000000001" customHeight="1">
      <c r="A13" s="879" t="s">
        <v>8</v>
      </c>
      <c r="B13" s="895"/>
      <c r="C13" s="895"/>
      <c r="D13" s="895"/>
      <c r="E13" s="895" t="s">
        <v>9</v>
      </c>
      <c r="F13" s="895"/>
      <c r="G13" s="895"/>
      <c r="H13" s="896"/>
    </row>
    <row r="14" spans="1:9" ht="17.850000000000001" customHeight="1">
      <c r="A14" s="879" t="s">
        <v>327</v>
      </c>
      <c r="B14" s="895"/>
      <c r="C14" s="895"/>
      <c r="D14" s="895"/>
      <c r="E14" s="895" t="s">
        <v>328</v>
      </c>
      <c r="F14" s="895"/>
      <c r="G14" s="895"/>
      <c r="H14" s="896"/>
    </row>
    <row r="15" spans="1:9" ht="17.850000000000001" customHeight="1">
      <c r="A15" s="879" t="s">
        <v>329</v>
      </c>
      <c r="B15" s="895"/>
      <c r="C15" s="895"/>
      <c r="D15" s="895"/>
      <c r="E15" s="905" t="s">
        <v>877</v>
      </c>
      <c r="F15" s="905"/>
      <c r="G15" s="905"/>
      <c r="H15" s="906"/>
    </row>
    <row r="16" spans="1:9" ht="17.850000000000001" customHeight="1">
      <c r="A16" s="879" t="s">
        <v>13</v>
      </c>
      <c r="B16" s="895"/>
      <c r="C16" s="895"/>
      <c r="D16" s="895"/>
      <c r="E16" s="895" t="s">
        <v>14</v>
      </c>
      <c r="F16" s="895"/>
      <c r="G16" s="895"/>
      <c r="H16" s="896"/>
    </row>
    <row r="17" spans="1:10" ht="10.35" customHeight="1"/>
    <row r="18" spans="1:10" ht="15" customHeight="1">
      <c r="A18" s="907" t="s">
        <v>331</v>
      </c>
      <c r="B18" s="907"/>
      <c r="C18" s="907"/>
      <c r="D18" s="907"/>
      <c r="E18" s="907"/>
      <c r="F18" s="907"/>
      <c r="G18" s="907"/>
      <c r="H18" s="907"/>
    </row>
    <row r="19" spans="1:10" ht="31.35" customHeight="1">
      <c r="A19" s="871" t="s">
        <v>332</v>
      </c>
      <c r="B19" s="871"/>
      <c r="C19" s="881" t="s">
        <v>2450</v>
      </c>
      <c r="D19" s="881"/>
      <c r="E19" s="881"/>
      <c r="F19" s="881"/>
      <c r="G19" s="881"/>
      <c r="H19" s="880"/>
    </row>
    <row r="20" spans="1:10" ht="10.35" customHeight="1"/>
    <row r="21" spans="1:10" ht="15" customHeight="1">
      <c r="A21" s="904" t="s">
        <v>334</v>
      </c>
      <c r="B21" s="904"/>
      <c r="C21" s="904"/>
      <c r="D21" s="904"/>
    </row>
    <row r="22" spans="1:10">
      <c r="A22" s="901" t="s">
        <v>31</v>
      </c>
      <c r="B22" s="902" t="s">
        <v>32</v>
      </c>
      <c r="C22" s="902"/>
      <c r="D22" s="902"/>
      <c r="E22" s="902"/>
      <c r="F22" s="902"/>
      <c r="G22" s="902" t="s">
        <v>335</v>
      </c>
      <c r="H22" s="903"/>
    </row>
    <row r="23" spans="1:10" ht="27" customHeight="1">
      <c r="A23" s="901"/>
      <c r="B23" s="902"/>
      <c r="C23" s="902"/>
      <c r="D23" s="902"/>
      <c r="E23" s="902"/>
      <c r="F23" s="902"/>
      <c r="G23" s="475" t="s">
        <v>336</v>
      </c>
      <c r="H23" s="476" t="s">
        <v>35</v>
      </c>
    </row>
    <row r="24" spans="1:10" ht="17.850000000000001" customHeight="1">
      <c r="A24" s="901" t="s">
        <v>36</v>
      </c>
      <c r="B24" s="902"/>
      <c r="C24" s="902"/>
      <c r="D24" s="902"/>
      <c r="E24" s="902"/>
      <c r="F24" s="902"/>
      <c r="G24" s="902"/>
      <c r="H24" s="903"/>
    </row>
    <row r="25" spans="1:10" ht="25.05" customHeight="1">
      <c r="A25" s="471" t="s">
        <v>2457</v>
      </c>
      <c r="B25" s="675" t="s">
        <v>2456</v>
      </c>
      <c r="C25" s="675"/>
      <c r="D25" s="675"/>
      <c r="E25" s="675"/>
      <c r="F25" s="675"/>
      <c r="G25" s="475" t="s">
        <v>78</v>
      </c>
      <c r="H25" s="158" t="s">
        <v>269</v>
      </c>
      <c r="I25" s="105"/>
      <c r="J25" s="107"/>
    </row>
    <row r="26" spans="1:10" ht="17.850000000000001" customHeight="1">
      <c r="A26" s="901" t="s">
        <v>341</v>
      </c>
      <c r="B26" s="902"/>
      <c r="C26" s="902"/>
      <c r="D26" s="902"/>
      <c r="E26" s="902"/>
      <c r="F26" s="902"/>
      <c r="G26" s="902"/>
      <c r="H26" s="903"/>
      <c r="I26" s="105"/>
    </row>
    <row r="27" spans="1:10" ht="25.05" customHeight="1">
      <c r="A27" s="471"/>
      <c r="B27" s="881"/>
      <c r="C27" s="881"/>
      <c r="D27" s="881"/>
      <c r="E27" s="881"/>
      <c r="F27" s="881"/>
      <c r="G27" s="475"/>
      <c r="H27" s="158"/>
      <c r="I27" s="105"/>
    </row>
    <row r="28" spans="1:10" ht="17.850000000000001" customHeight="1">
      <c r="A28" s="901" t="s">
        <v>348</v>
      </c>
      <c r="B28" s="902"/>
      <c r="C28" s="902"/>
      <c r="D28" s="902"/>
      <c r="E28" s="902"/>
      <c r="F28" s="902"/>
      <c r="G28" s="902"/>
      <c r="H28" s="903"/>
      <c r="I28" s="105"/>
    </row>
    <row r="29" spans="1:10" ht="54" customHeight="1">
      <c r="A29" s="474" t="s">
        <v>2467</v>
      </c>
      <c r="B29" s="921" t="s">
        <v>2717</v>
      </c>
      <c r="C29" s="922"/>
      <c r="D29" s="922"/>
      <c r="E29" s="922"/>
      <c r="F29" s="923"/>
      <c r="G29" s="480" t="s">
        <v>127</v>
      </c>
      <c r="H29" s="476" t="s">
        <v>269</v>
      </c>
      <c r="I29" s="105"/>
    </row>
    <row r="30" spans="1:10" ht="35.1" customHeight="1">
      <c r="A30" s="474" t="s">
        <v>2716</v>
      </c>
      <c r="B30" s="921" t="s">
        <v>2718</v>
      </c>
      <c r="C30" s="922"/>
      <c r="D30" s="922"/>
      <c r="E30" s="922"/>
      <c r="F30" s="923"/>
      <c r="G30" s="480" t="s">
        <v>132</v>
      </c>
      <c r="H30" s="158" t="s">
        <v>269</v>
      </c>
      <c r="I30" s="105"/>
    </row>
    <row r="31" spans="1:10" ht="10.35" customHeight="1">
      <c r="I31" s="105"/>
    </row>
    <row r="32" spans="1:10" ht="15" customHeight="1">
      <c r="A32" s="477" t="s">
        <v>351</v>
      </c>
      <c r="I32" s="105"/>
    </row>
    <row r="33" spans="1:9" s="477" customFormat="1" ht="17.850000000000001" customHeight="1">
      <c r="A33" s="894" t="s">
        <v>352</v>
      </c>
      <c r="B33" s="894"/>
      <c r="C33" s="894"/>
      <c r="D33" s="894"/>
      <c r="E33" s="894"/>
      <c r="F33" s="894"/>
      <c r="G33" s="159">
        <v>9</v>
      </c>
      <c r="H33" s="472" t="s">
        <v>353</v>
      </c>
      <c r="I33" s="479"/>
    </row>
    <row r="34" spans="1:9" ht="20.100000000000001" customHeight="1">
      <c r="A34" s="889" t="s">
        <v>354</v>
      </c>
      <c r="B34" s="930" t="s">
        <v>2451</v>
      </c>
      <c r="C34" s="931"/>
      <c r="D34" s="931"/>
      <c r="E34" s="931"/>
      <c r="F34" s="931"/>
      <c r="G34" s="931"/>
      <c r="H34" s="931"/>
      <c r="I34" s="481"/>
    </row>
    <row r="35" spans="1:9" ht="20.100000000000001" customHeight="1">
      <c r="A35" s="890"/>
      <c r="B35" s="919" t="s">
        <v>2719</v>
      </c>
      <c r="C35" s="920"/>
      <c r="D35" s="920"/>
      <c r="E35" s="920"/>
      <c r="F35" s="920"/>
      <c r="G35" s="920"/>
      <c r="H35" s="920"/>
      <c r="I35" s="482"/>
    </row>
    <row r="36" spans="1:9" ht="20.100000000000001" customHeight="1">
      <c r="A36" s="890"/>
      <c r="B36" s="919" t="s">
        <v>2720</v>
      </c>
      <c r="C36" s="920"/>
      <c r="D36" s="920"/>
      <c r="E36" s="920"/>
      <c r="F36" s="920"/>
      <c r="G36" s="920"/>
      <c r="H36" s="920"/>
      <c r="I36" s="482"/>
    </row>
    <row r="37" spans="1:9" ht="20.100000000000001" customHeight="1">
      <c r="A37" s="890"/>
      <c r="B37" s="919" t="s">
        <v>2453</v>
      </c>
      <c r="C37" s="920"/>
      <c r="D37" s="920"/>
      <c r="E37" s="920"/>
      <c r="F37" s="920"/>
      <c r="G37" s="920"/>
      <c r="H37" s="920"/>
      <c r="I37" s="482"/>
    </row>
    <row r="38" spans="1:9" ht="20.100000000000001" customHeight="1">
      <c r="A38" s="890"/>
      <c r="B38" s="919" t="s">
        <v>2455</v>
      </c>
      <c r="C38" s="920"/>
      <c r="D38" s="920"/>
      <c r="E38" s="920"/>
      <c r="F38" s="920"/>
      <c r="G38" s="920"/>
      <c r="H38" s="920"/>
      <c r="I38" s="482"/>
    </row>
    <row r="39" spans="1:9" ht="20.100000000000001" customHeight="1">
      <c r="A39" s="890"/>
      <c r="B39" s="919" t="s">
        <v>2454</v>
      </c>
      <c r="C39" s="920"/>
      <c r="D39" s="920"/>
      <c r="E39" s="920"/>
      <c r="F39" s="920"/>
      <c r="G39" s="920"/>
      <c r="H39" s="920"/>
      <c r="I39" s="482"/>
    </row>
    <row r="40" spans="1:9" ht="20.100000000000001" customHeight="1">
      <c r="A40" s="890"/>
      <c r="B40" s="916" t="s">
        <v>2452</v>
      </c>
      <c r="C40" s="917"/>
      <c r="D40" s="917"/>
      <c r="E40" s="917"/>
      <c r="F40" s="917"/>
      <c r="G40" s="917"/>
      <c r="H40" s="917"/>
      <c r="I40" s="482"/>
    </row>
    <row r="41" spans="1:9" ht="19.5" customHeight="1">
      <c r="A41" s="874" t="s">
        <v>361</v>
      </c>
      <c r="B41" s="875"/>
      <c r="C41" s="875"/>
      <c r="D41" s="875" t="s">
        <v>2721</v>
      </c>
      <c r="E41" s="875"/>
      <c r="F41" s="875"/>
      <c r="G41" s="875"/>
      <c r="H41" s="876"/>
      <c r="I41" s="105"/>
    </row>
    <row r="42" spans="1:9" ht="46.05" customHeight="1">
      <c r="A42" s="877" t="s">
        <v>363</v>
      </c>
      <c r="B42" s="878"/>
      <c r="C42" s="878"/>
      <c r="D42" s="880" t="s">
        <v>2461</v>
      </c>
      <c r="E42" s="871"/>
      <c r="F42" s="871"/>
      <c r="G42" s="871"/>
      <c r="H42" s="871"/>
      <c r="I42" s="115"/>
    </row>
    <row r="43" spans="1:9" s="477" customFormat="1" ht="17.850000000000001" customHeight="1">
      <c r="A43" s="679" t="s">
        <v>364</v>
      </c>
      <c r="B43" s="679"/>
      <c r="C43" s="679"/>
      <c r="D43" s="679"/>
      <c r="E43" s="679"/>
      <c r="F43" s="679"/>
      <c r="G43" s="159">
        <v>9</v>
      </c>
      <c r="H43" s="472" t="s">
        <v>353</v>
      </c>
      <c r="I43" s="479"/>
    </row>
    <row r="44" spans="1:9" ht="20.100000000000001" customHeight="1">
      <c r="A44" s="889" t="s">
        <v>354</v>
      </c>
      <c r="B44" s="932" t="s">
        <v>2458</v>
      </c>
      <c r="C44" s="933"/>
      <c r="D44" s="933"/>
      <c r="E44" s="933"/>
      <c r="F44" s="933"/>
      <c r="G44" s="933"/>
      <c r="H44" s="933"/>
      <c r="I44" s="197"/>
    </row>
    <row r="45" spans="1:9" ht="20.100000000000001" customHeight="1">
      <c r="A45" s="890"/>
      <c r="B45" s="928" t="s">
        <v>2459</v>
      </c>
      <c r="C45" s="929"/>
      <c r="D45" s="929"/>
      <c r="E45" s="929"/>
      <c r="F45" s="929"/>
      <c r="G45" s="929"/>
      <c r="H45" s="929"/>
      <c r="I45" s="197"/>
    </row>
    <row r="46" spans="1:9" ht="20.100000000000001" customHeight="1">
      <c r="A46" s="890"/>
      <c r="B46" s="928" t="s">
        <v>2460</v>
      </c>
      <c r="C46" s="929"/>
      <c r="D46" s="929"/>
      <c r="E46" s="929"/>
      <c r="F46" s="929"/>
      <c r="G46" s="929"/>
      <c r="H46" s="929"/>
      <c r="I46" s="929"/>
    </row>
    <row r="47" spans="1:9" ht="18" customHeight="1">
      <c r="A47" s="874" t="s">
        <v>361</v>
      </c>
      <c r="B47" s="875"/>
      <c r="C47" s="875"/>
      <c r="D47" s="875" t="s">
        <v>2722</v>
      </c>
      <c r="E47" s="875"/>
      <c r="F47" s="875"/>
      <c r="G47" s="875"/>
      <c r="H47" s="876"/>
      <c r="I47" s="105"/>
    </row>
    <row r="48" spans="1:9" ht="38.1" customHeight="1">
      <c r="A48" s="877" t="s">
        <v>363</v>
      </c>
      <c r="B48" s="878"/>
      <c r="C48" s="878"/>
      <c r="D48" s="668" t="s">
        <v>2462</v>
      </c>
      <c r="E48" s="669"/>
      <c r="F48" s="669"/>
      <c r="G48" s="669"/>
      <c r="H48" s="669"/>
      <c r="I48" s="110"/>
    </row>
    <row r="49" spans="1:9" ht="10.35" customHeight="1">
      <c r="I49" s="105"/>
    </row>
    <row r="50" spans="1:9" ht="15" customHeight="1">
      <c r="A50" s="477" t="s">
        <v>378</v>
      </c>
      <c r="I50" s="105"/>
    </row>
    <row r="51" spans="1:9" ht="32.25" customHeight="1">
      <c r="A51" s="872" t="s">
        <v>379</v>
      </c>
      <c r="B51" s="879"/>
      <c r="C51" s="880" t="s">
        <v>2463</v>
      </c>
      <c r="D51" s="871"/>
      <c r="E51" s="871"/>
      <c r="F51" s="871"/>
      <c r="G51" s="871"/>
      <c r="H51" s="871"/>
      <c r="I51" s="105"/>
    </row>
    <row r="52" spans="1:9" ht="34.5" customHeight="1">
      <c r="A52" s="872"/>
      <c r="B52" s="879"/>
      <c r="C52" s="881" t="s">
        <v>2464</v>
      </c>
      <c r="D52" s="881"/>
      <c r="E52" s="881"/>
      <c r="F52" s="881"/>
      <c r="G52" s="881"/>
      <c r="H52" s="880"/>
      <c r="I52" s="105"/>
    </row>
    <row r="53" spans="1:9" ht="46.5" customHeight="1">
      <c r="A53" s="872"/>
      <c r="B53" s="879"/>
      <c r="C53" s="881" t="s">
        <v>2465</v>
      </c>
      <c r="D53" s="881"/>
      <c r="E53" s="881"/>
      <c r="F53" s="881"/>
      <c r="G53" s="881"/>
      <c r="H53" s="880"/>
      <c r="I53" s="105"/>
    </row>
    <row r="54" spans="1:9" ht="33.75" customHeight="1">
      <c r="A54" s="872" t="s">
        <v>382</v>
      </c>
      <c r="B54" s="879"/>
      <c r="C54" s="881" t="s">
        <v>2466</v>
      </c>
      <c r="D54" s="881"/>
      <c r="E54" s="881"/>
      <c r="F54" s="881"/>
      <c r="G54" s="881"/>
      <c r="H54" s="880"/>
      <c r="I54" s="105"/>
    </row>
    <row r="55" spans="1:9" ht="10.35" customHeight="1"/>
    <row r="56" spans="1:9" ht="15" customHeight="1">
      <c r="A56" s="477" t="s">
        <v>384</v>
      </c>
      <c r="B56" s="477"/>
      <c r="C56" s="477"/>
      <c r="D56" s="477"/>
      <c r="E56" s="477"/>
      <c r="F56" s="477"/>
    </row>
    <row r="57" spans="1:9" ht="16.2">
      <c r="A57" s="872" t="s">
        <v>385</v>
      </c>
      <c r="B57" s="872"/>
      <c r="C57" s="872"/>
      <c r="D57" s="872"/>
      <c r="E57" s="872"/>
      <c r="F57" s="872"/>
      <c r="G57" s="162">
        <v>0</v>
      </c>
      <c r="H57" s="478" t="s">
        <v>430</v>
      </c>
    </row>
    <row r="58" spans="1:9" ht="16.2">
      <c r="A58" s="872" t="s">
        <v>386</v>
      </c>
      <c r="B58" s="872"/>
      <c r="C58" s="872"/>
      <c r="D58" s="872"/>
      <c r="E58" s="872"/>
      <c r="F58" s="872"/>
      <c r="G58" s="162">
        <v>1</v>
      </c>
      <c r="H58" s="478" t="s">
        <v>430</v>
      </c>
    </row>
    <row r="59" spans="1:9">
      <c r="A59" s="473"/>
      <c r="B59" s="473"/>
      <c r="C59" s="473"/>
      <c r="D59" s="473"/>
      <c r="E59" s="473"/>
      <c r="F59" s="473"/>
      <c r="G59" s="165"/>
      <c r="H59" s="478"/>
    </row>
    <row r="60" spans="1:9">
      <c r="A60" s="870" t="s">
        <v>387</v>
      </c>
      <c r="B60" s="870"/>
      <c r="C60" s="870"/>
      <c r="D60" s="870"/>
      <c r="E60" s="870"/>
      <c r="F60" s="870"/>
      <c r="G60" s="167"/>
      <c r="H60" s="165"/>
    </row>
    <row r="61" spans="1:9" ht="17.850000000000001" customHeight="1">
      <c r="A61" s="871" t="s">
        <v>388</v>
      </c>
      <c r="B61" s="871"/>
      <c r="C61" s="871"/>
      <c r="D61" s="871"/>
      <c r="E61" s="478">
        <f>SUM(E62:E67)</f>
        <v>21</v>
      </c>
      <c r="F61" s="478" t="s">
        <v>353</v>
      </c>
      <c r="G61" s="168">
        <f>E61/25</f>
        <v>0.84</v>
      </c>
      <c r="H61" s="478" t="s">
        <v>430</v>
      </c>
    </row>
    <row r="62" spans="1:9" ht="17.850000000000001" customHeight="1">
      <c r="A62" s="102" t="s">
        <v>145</v>
      </c>
      <c r="B62" s="872" t="s">
        <v>148</v>
      </c>
      <c r="C62" s="872"/>
      <c r="D62" s="872"/>
      <c r="E62" s="478">
        <v>9</v>
      </c>
      <c r="F62" s="478" t="s">
        <v>353</v>
      </c>
      <c r="G62" s="151"/>
      <c r="H62" s="111"/>
    </row>
    <row r="63" spans="1:9" ht="17.850000000000001" customHeight="1">
      <c r="B63" s="872" t="s">
        <v>389</v>
      </c>
      <c r="C63" s="872"/>
      <c r="D63" s="872"/>
      <c r="E63" s="478">
        <v>9</v>
      </c>
      <c r="F63" s="478" t="s">
        <v>353</v>
      </c>
      <c r="G63" s="151"/>
      <c r="H63" s="111"/>
    </row>
    <row r="64" spans="1:9" ht="17.850000000000001" customHeight="1">
      <c r="B64" s="872" t="s">
        <v>390</v>
      </c>
      <c r="C64" s="872"/>
      <c r="D64" s="872"/>
      <c r="E64" s="478">
        <v>2</v>
      </c>
      <c r="F64" s="478" t="s">
        <v>353</v>
      </c>
      <c r="G64" s="151"/>
      <c r="H64" s="111"/>
    </row>
    <row r="65" spans="1:9" ht="17.850000000000001" customHeight="1">
      <c r="B65" s="872" t="s">
        <v>391</v>
      </c>
      <c r="C65" s="872"/>
      <c r="D65" s="872"/>
      <c r="E65" s="478">
        <v>0</v>
      </c>
      <c r="F65" s="478" t="s">
        <v>353</v>
      </c>
      <c r="G65" s="151"/>
      <c r="H65" s="111"/>
    </row>
    <row r="66" spans="1:9" ht="17.850000000000001" customHeight="1">
      <c r="B66" s="872" t="s">
        <v>392</v>
      </c>
      <c r="C66" s="872"/>
      <c r="D66" s="872"/>
      <c r="E66" s="478">
        <v>0</v>
      </c>
      <c r="F66" s="478" t="s">
        <v>353</v>
      </c>
      <c r="G66" s="151"/>
      <c r="H66" s="111"/>
    </row>
    <row r="67" spans="1:9" ht="17.850000000000001" customHeight="1">
      <c r="B67" s="872" t="s">
        <v>393</v>
      </c>
      <c r="C67" s="872"/>
      <c r="D67" s="872"/>
      <c r="E67" s="478">
        <v>1</v>
      </c>
      <c r="F67" s="478" t="s">
        <v>353</v>
      </c>
      <c r="G67" s="151"/>
      <c r="H67" s="111"/>
    </row>
    <row r="68" spans="1:9" ht="31.35" customHeight="1">
      <c r="A68" s="871" t="s">
        <v>394</v>
      </c>
      <c r="B68" s="871"/>
      <c r="C68" s="871"/>
      <c r="D68" s="871"/>
      <c r="E68" s="478">
        <v>0</v>
      </c>
      <c r="F68" s="478" t="s">
        <v>353</v>
      </c>
      <c r="G68" s="168">
        <v>0</v>
      </c>
      <c r="H68" s="478" t="s">
        <v>430</v>
      </c>
    </row>
    <row r="69" spans="1:9" ht="17.850000000000001" customHeight="1">
      <c r="A69" s="872" t="s">
        <v>395</v>
      </c>
      <c r="B69" s="872"/>
      <c r="C69" s="872"/>
      <c r="D69" s="872"/>
      <c r="E69" s="478">
        <f>G69*25</f>
        <v>5</v>
      </c>
      <c r="F69" s="478" t="s">
        <v>353</v>
      </c>
      <c r="G69" s="168">
        <v>0.2</v>
      </c>
      <c r="H69" s="478" t="s">
        <v>430</v>
      </c>
    </row>
    <row r="70" spans="1:9" ht="10.35" customHeight="1"/>
    <row r="72" spans="1:9" ht="14.1" customHeight="1">
      <c r="A72" s="909" t="s">
        <v>320</v>
      </c>
      <c r="B72" s="909"/>
      <c r="C72" s="909"/>
      <c r="D72" s="909"/>
      <c r="E72" s="909"/>
      <c r="F72" s="909"/>
      <c r="G72" s="909"/>
      <c r="H72" s="909"/>
      <c r="I72" s="909"/>
    </row>
    <row r="73" spans="1:9" ht="14.1" customHeight="1"/>
    <row r="74" spans="1:9" ht="14.1" customHeight="1">
      <c r="A74" s="477" t="s">
        <v>321</v>
      </c>
    </row>
    <row r="75" spans="1:9" ht="17.55" customHeight="1">
      <c r="A75" s="886" t="s">
        <v>2723</v>
      </c>
      <c r="B75" s="886"/>
      <c r="C75" s="886"/>
      <c r="D75" s="886"/>
      <c r="E75" s="886"/>
      <c r="F75" s="886"/>
      <c r="G75" s="886"/>
      <c r="H75" s="886"/>
    </row>
    <row r="76" spans="1:9" ht="17.55" customHeight="1">
      <c r="A76" s="879" t="s">
        <v>143</v>
      </c>
      <c r="B76" s="895"/>
      <c r="C76" s="895"/>
      <c r="D76" s="895">
        <v>1</v>
      </c>
      <c r="E76" s="895"/>
      <c r="F76" s="895"/>
      <c r="G76" s="895"/>
      <c r="H76" s="896"/>
    </row>
    <row r="77" spans="1:9" ht="17.55" customHeight="1">
      <c r="A77" s="879" t="s">
        <v>142</v>
      </c>
      <c r="B77" s="895"/>
      <c r="C77" s="895"/>
      <c r="D77" s="878" t="s">
        <v>2449</v>
      </c>
      <c r="E77" s="878"/>
      <c r="F77" s="878"/>
      <c r="G77" s="878"/>
      <c r="H77" s="910"/>
    </row>
    <row r="78" spans="1:9" ht="17.55" customHeight="1">
      <c r="A78" s="879" t="s">
        <v>146</v>
      </c>
      <c r="B78" s="895"/>
      <c r="C78" s="895"/>
      <c r="D78" s="875" t="s">
        <v>324</v>
      </c>
      <c r="E78" s="875"/>
      <c r="F78" s="875"/>
      <c r="G78" s="875"/>
      <c r="H78" s="876"/>
    </row>
    <row r="79" spans="1:9" ht="17.55" customHeight="1">
      <c r="A79" s="879" t="s">
        <v>325</v>
      </c>
      <c r="B79" s="895"/>
      <c r="C79" s="895"/>
      <c r="D79" s="875" t="s">
        <v>469</v>
      </c>
      <c r="E79" s="875"/>
      <c r="F79" s="875"/>
      <c r="G79" s="875"/>
      <c r="H79" s="876"/>
    </row>
    <row r="80" spans="1:9" ht="14.1" customHeight="1"/>
    <row r="81" spans="1:9" ht="14.1" customHeight="1">
      <c r="A81" s="907" t="s">
        <v>3</v>
      </c>
      <c r="B81" s="907"/>
      <c r="C81" s="907"/>
      <c r="D81" s="907"/>
      <c r="E81" s="907"/>
      <c r="F81" s="907"/>
      <c r="G81" s="907"/>
      <c r="H81" s="907"/>
    </row>
    <row r="82" spans="1:9" ht="17.55" customHeight="1">
      <c r="A82" s="631" t="s">
        <v>2631</v>
      </c>
      <c r="B82" s="631"/>
      <c r="C82" s="631"/>
      <c r="D82" s="631"/>
      <c r="E82" s="631"/>
      <c r="F82" s="631"/>
      <c r="G82" s="631"/>
      <c r="H82" s="631"/>
    </row>
    <row r="83" spans="1:9" ht="17.55" customHeight="1">
      <c r="A83" s="879" t="s">
        <v>8</v>
      </c>
      <c r="B83" s="895"/>
      <c r="C83" s="895"/>
      <c r="D83" s="895"/>
      <c r="E83" s="895" t="s">
        <v>9</v>
      </c>
      <c r="F83" s="895"/>
      <c r="G83" s="895"/>
      <c r="H83" s="896"/>
    </row>
    <row r="84" spans="1:9" ht="17.55" customHeight="1">
      <c r="A84" s="879" t="s">
        <v>327</v>
      </c>
      <c r="B84" s="895"/>
      <c r="C84" s="895"/>
      <c r="D84" s="895"/>
      <c r="E84" s="895" t="s">
        <v>328</v>
      </c>
      <c r="F84" s="895"/>
      <c r="G84" s="895"/>
      <c r="H84" s="896"/>
    </row>
    <row r="85" spans="1:9" ht="17.55" customHeight="1">
      <c r="A85" s="879" t="s">
        <v>329</v>
      </c>
      <c r="B85" s="895"/>
      <c r="C85" s="895"/>
      <c r="D85" s="895"/>
      <c r="E85" s="905" t="s">
        <v>877</v>
      </c>
      <c r="F85" s="905"/>
      <c r="G85" s="905"/>
      <c r="H85" s="906"/>
    </row>
    <row r="86" spans="1:9" ht="17.55" customHeight="1">
      <c r="A86" s="879" t="s">
        <v>13</v>
      </c>
      <c r="B86" s="895"/>
      <c r="C86" s="895"/>
      <c r="D86" s="895"/>
      <c r="E86" s="895" t="s">
        <v>14</v>
      </c>
      <c r="F86" s="895"/>
      <c r="G86" s="895"/>
      <c r="H86" s="896"/>
    </row>
    <row r="87" spans="1:9" ht="14.1" customHeight="1"/>
    <row r="88" spans="1:9" ht="14.1" customHeight="1">
      <c r="A88" s="907" t="s">
        <v>331</v>
      </c>
      <c r="B88" s="907"/>
      <c r="C88" s="907"/>
      <c r="D88" s="907"/>
      <c r="E88" s="907"/>
      <c r="F88" s="907"/>
      <c r="G88" s="907"/>
      <c r="H88" s="907"/>
    </row>
    <row r="89" spans="1:9" ht="45" customHeight="1">
      <c r="A89" s="871" t="s">
        <v>332</v>
      </c>
      <c r="B89" s="871"/>
      <c r="C89" s="881" t="s">
        <v>2450</v>
      </c>
      <c r="D89" s="881"/>
      <c r="E89" s="881"/>
      <c r="F89" s="881"/>
      <c r="G89" s="881"/>
      <c r="H89" s="880"/>
    </row>
    <row r="90" spans="1:9" ht="14.1" customHeight="1"/>
    <row r="91" spans="1:9" ht="14.1" customHeight="1">
      <c r="A91" s="904" t="s">
        <v>334</v>
      </c>
      <c r="B91" s="904"/>
      <c r="C91" s="904"/>
      <c r="D91" s="904"/>
    </row>
    <row r="92" spans="1:9" ht="14.1" customHeight="1">
      <c r="A92" s="901" t="s">
        <v>31</v>
      </c>
      <c r="B92" s="902" t="s">
        <v>32</v>
      </c>
      <c r="C92" s="902"/>
      <c r="D92" s="902"/>
      <c r="E92" s="902"/>
      <c r="F92" s="902"/>
      <c r="G92" s="902" t="s">
        <v>335</v>
      </c>
      <c r="H92" s="903"/>
    </row>
    <row r="93" spans="1:9" ht="30.45" customHeight="1">
      <c r="A93" s="901"/>
      <c r="B93" s="902"/>
      <c r="C93" s="902"/>
      <c r="D93" s="902"/>
      <c r="E93" s="902"/>
      <c r="F93" s="902"/>
      <c r="G93" s="475" t="s">
        <v>336</v>
      </c>
      <c r="H93" s="476" t="s">
        <v>35</v>
      </c>
    </row>
    <row r="94" spans="1:9" ht="18.75" customHeight="1">
      <c r="A94" s="901" t="s">
        <v>36</v>
      </c>
      <c r="B94" s="902"/>
      <c r="C94" s="902"/>
      <c r="D94" s="902"/>
      <c r="E94" s="902"/>
      <c r="F94" s="902"/>
      <c r="G94" s="902"/>
      <c r="H94" s="903"/>
    </row>
    <row r="95" spans="1:9" ht="34.049999999999997" customHeight="1">
      <c r="A95" s="471" t="s">
        <v>2468</v>
      </c>
      <c r="B95" s="675" t="s">
        <v>2470</v>
      </c>
      <c r="C95" s="675"/>
      <c r="D95" s="675"/>
      <c r="E95" s="675"/>
      <c r="F95" s="675"/>
      <c r="G95" s="475" t="s">
        <v>78</v>
      </c>
      <c r="H95" s="158" t="s">
        <v>269</v>
      </c>
      <c r="I95" s="105"/>
    </row>
    <row r="96" spans="1:9" ht="20.100000000000001" customHeight="1">
      <c r="A96" s="901" t="s">
        <v>341</v>
      </c>
      <c r="B96" s="902"/>
      <c r="C96" s="902"/>
      <c r="D96" s="902"/>
      <c r="E96" s="902"/>
      <c r="F96" s="902"/>
      <c r="G96" s="902"/>
      <c r="H96" s="903"/>
      <c r="I96" s="105"/>
    </row>
    <row r="97" spans="1:9" ht="14.1" customHeight="1">
      <c r="A97" s="471"/>
      <c r="B97" s="881"/>
      <c r="C97" s="881"/>
      <c r="D97" s="881"/>
      <c r="E97" s="881"/>
      <c r="F97" s="881"/>
      <c r="G97" s="475"/>
      <c r="H97" s="158"/>
      <c r="I97" s="105"/>
    </row>
    <row r="98" spans="1:9" ht="24.6" customHeight="1">
      <c r="A98" s="901" t="s">
        <v>348</v>
      </c>
      <c r="B98" s="902"/>
      <c r="C98" s="902"/>
      <c r="D98" s="902"/>
      <c r="E98" s="902"/>
      <c r="F98" s="902"/>
      <c r="G98" s="902"/>
      <c r="H98" s="903"/>
      <c r="I98" s="105"/>
    </row>
    <row r="99" spans="1:9" ht="24.6" customHeight="1">
      <c r="A99" s="475" t="s">
        <v>2469</v>
      </c>
      <c r="B99" s="921" t="s">
        <v>2725</v>
      </c>
      <c r="C99" s="922"/>
      <c r="D99" s="922"/>
      <c r="E99" s="922"/>
      <c r="F99" s="923"/>
      <c r="G99" s="480" t="s">
        <v>127</v>
      </c>
      <c r="H99" s="476" t="s">
        <v>269</v>
      </c>
      <c r="I99" s="105"/>
    </row>
    <row r="100" spans="1:9" ht="28.5" customHeight="1">
      <c r="A100" s="475" t="s">
        <v>2724</v>
      </c>
      <c r="B100" s="921" t="s">
        <v>2726</v>
      </c>
      <c r="C100" s="922"/>
      <c r="D100" s="922"/>
      <c r="E100" s="922"/>
      <c r="F100" s="923"/>
      <c r="G100" s="480" t="s">
        <v>132</v>
      </c>
      <c r="H100" s="158" t="s">
        <v>269</v>
      </c>
      <c r="I100" s="105"/>
    </row>
    <row r="101" spans="1:9">
      <c r="I101" s="105"/>
    </row>
    <row r="102" spans="1:9">
      <c r="A102" s="477" t="s">
        <v>351</v>
      </c>
      <c r="I102" s="105"/>
    </row>
    <row r="103" spans="1:9">
      <c r="A103" s="894" t="s">
        <v>352</v>
      </c>
      <c r="B103" s="894"/>
      <c r="C103" s="894"/>
      <c r="D103" s="894"/>
      <c r="E103" s="894"/>
      <c r="F103" s="894"/>
      <c r="G103" s="159">
        <v>9</v>
      </c>
      <c r="H103" s="472" t="s">
        <v>353</v>
      </c>
      <c r="I103" s="479"/>
    </row>
    <row r="104" spans="1:9" ht="20.100000000000001" customHeight="1">
      <c r="A104" s="889" t="s">
        <v>354</v>
      </c>
      <c r="B104" s="895" t="s">
        <v>2471</v>
      </c>
      <c r="C104" s="895"/>
      <c r="D104" s="895"/>
      <c r="E104" s="895"/>
      <c r="F104" s="895"/>
      <c r="G104" s="895"/>
      <c r="H104" s="896"/>
      <c r="I104" s="105"/>
    </row>
    <row r="105" spans="1:9" ht="20.100000000000001" customHeight="1">
      <c r="A105" s="890"/>
      <c r="B105" s="881" t="s">
        <v>2472</v>
      </c>
      <c r="C105" s="881"/>
      <c r="D105" s="881"/>
      <c r="E105" s="881"/>
      <c r="F105" s="881"/>
      <c r="G105" s="881"/>
      <c r="H105" s="880"/>
      <c r="I105" s="105"/>
    </row>
    <row r="106" spans="1:9" ht="20.100000000000001" customHeight="1">
      <c r="A106" s="890"/>
      <c r="B106" s="881" t="s">
        <v>2473</v>
      </c>
      <c r="C106" s="881"/>
      <c r="D106" s="881"/>
      <c r="E106" s="881"/>
      <c r="F106" s="881"/>
      <c r="G106" s="881"/>
      <c r="H106" s="880"/>
      <c r="I106" s="105"/>
    </row>
    <row r="107" spans="1:9" ht="20.100000000000001" customHeight="1">
      <c r="A107" s="890"/>
      <c r="B107" s="881" t="s">
        <v>2474</v>
      </c>
      <c r="C107" s="881"/>
      <c r="D107" s="881"/>
      <c r="E107" s="881"/>
      <c r="F107" s="881"/>
      <c r="G107" s="881"/>
      <c r="H107" s="880"/>
      <c r="I107" s="105"/>
    </row>
    <row r="108" spans="1:9" ht="20.100000000000001" customHeight="1">
      <c r="A108" s="890"/>
      <c r="B108" s="881" t="s">
        <v>2475</v>
      </c>
      <c r="C108" s="881"/>
      <c r="D108" s="881"/>
      <c r="E108" s="881"/>
      <c r="F108" s="881"/>
      <c r="G108" s="881"/>
      <c r="H108" s="880"/>
      <c r="I108" s="105"/>
    </row>
    <row r="109" spans="1:9" ht="21" customHeight="1">
      <c r="A109" s="874" t="s">
        <v>361</v>
      </c>
      <c r="B109" s="875"/>
      <c r="C109" s="875"/>
      <c r="D109" s="875" t="s">
        <v>2727</v>
      </c>
      <c r="E109" s="875"/>
      <c r="F109" s="875"/>
      <c r="G109" s="875"/>
      <c r="H109" s="876"/>
      <c r="I109" s="105"/>
    </row>
    <row r="110" spans="1:9" ht="49.5" customHeight="1">
      <c r="A110" s="877" t="s">
        <v>363</v>
      </c>
      <c r="B110" s="878"/>
      <c r="C110" s="878"/>
      <c r="D110" s="880" t="s">
        <v>2461</v>
      </c>
      <c r="E110" s="871"/>
      <c r="F110" s="871"/>
      <c r="G110" s="871"/>
      <c r="H110" s="871"/>
      <c r="I110" s="115"/>
    </row>
    <row r="111" spans="1:9">
      <c r="A111" s="679" t="s">
        <v>364</v>
      </c>
      <c r="B111" s="679"/>
      <c r="C111" s="679"/>
      <c r="D111" s="679"/>
      <c r="E111" s="679"/>
      <c r="F111" s="679"/>
      <c r="G111" s="159">
        <v>9</v>
      </c>
      <c r="H111" s="472" t="s">
        <v>353</v>
      </c>
      <c r="I111" s="479"/>
    </row>
    <row r="112" spans="1:9" ht="20.100000000000001" customHeight="1">
      <c r="A112" s="889" t="s">
        <v>354</v>
      </c>
      <c r="B112" s="934" t="s">
        <v>2476</v>
      </c>
      <c r="C112" s="935"/>
      <c r="D112" s="935"/>
      <c r="E112" s="935"/>
      <c r="F112" s="935"/>
      <c r="G112" s="935"/>
      <c r="H112" s="935"/>
      <c r="I112" s="197"/>
    </row>
    <row r="113" spans="1:9" ht="20.100000000000001" customHeight="1">
      <c r="A113" s="890"/>
      <c r="B113" s="910" t="s">
        <v>2477</v>
      </c>
      <c r="C113" s="936"/>
      <c r="D113" s="936"/>
      <c r="E113" s="936"/>
      <c r="F113" s="936"/>
      <c r="G113" s="936"/>
      <c r="H113" s="936"/>
      <c r="I113" s="105"/>
    </row>
    <row r="114" spans="1:9" ht="20.100000000000001" customHeight="1">
      <c r="A114" s="890"/>
      <c r="B114" s="910" t="s">
        <v>2478</v>
      </c>
      <c r="C114" s="936"/>
      <c r="D114" s="936"/>
      <c r="E114" s="936"/>
      <c r="F114" s="936"/>
      <c r="G114" s="936"/>
      <c r="H114" s="936"/>
      <c r="I114" s="105"/>
    </row>
    <row r="115" spans="1:9">
      <c r="A115" s="874" t="s">
        <v>361</v>
      </c>
      <c r="B115" s="875"/>
      <c r="C115" s="875"/>
      <c r="D115" s="875" t="s">
        <v>2728</v>
      </c>
      <c r="E115" s="875"/>
      <c r="F115" s="875"/>
      <c r="G115" s="875"/>
      <c r="H115" s="876"/>
      <c r="I115" s="105"/>
    </row>
    <row r="116" spans="1:9" ht="31.05" customHeight="1">
      <c r="A116" s="877" t="s">
        <v>363</v>
      </c>
      <c r="B116" s="878"/>
      <c r="C116" s="878"/>
      <c r="D116" s="668" t="s">
        <v>2462</v>
      </c>
      <c r="E116" s="669"/>
      <c r="F116" s="669"/>
      <c r="G116" s="669"/>
      <c r="H116" s="669"/>
      <c r="I116" s="110"/>
    </row>
    <row r="117" spans="1:9">
      <c r="I117" s="105"/>
    </row>
    <row r="118" spans="1:9">
      <c r="A118" s="477" t="s">
        <v>378</v>
      </c>
      <c r="I118" s="105"/>
    </row>
    <row r="119" spans="1:9" ht="20.100000000000001" customHeight="1">
      <c r="A119" s="872" t="s">
        <v>379</v>
      </c>
      <c r="B119" s="879"/>
      <c r="C119" s="880" t="s">
        <v>2479</v>
      </c>
      <c r="D119" s="871"/>
      <c r="E119" s="871"/>
      <c r="F119" s="871"/>
      <c r="G119" s="871"/>
      <c r="H119" s="871"/>
      <c r="I119" s="105"/>
    </row>
    <row r="120" spans="1:9" ht="20.100000000000001" customHeight="1">
      <c r="A120" s="872"/>
      <c r="B120" s="879"/>
      <c r="C120" s="881" t="s">
        <v>2480</v>
      </c>
      <c r="D120" s="881"/>
      <c r="E120" s="881"/>
      <c r="F120" s="881"/>
      <c r="G120" s="881"/>
      <c r="H120" s="880"/>
      <c r="I120" s="105"/>
    </row>
    <row r="121" spans="1:9" ht="45.6" customHeight="1">
      <c r="A121" s="872"/>
      <c r="B121" s="879"/>
      <c r="C121" s="881" t="s">
        <v>2481</v>
      </c>
      <c r="D121" s="881"/>
      <c r="E121" s="881"/>
      <c r="F121" s="881"/>
      <c r="G121" s="881"/>
      <c r="H121" s="880"/>
      <c r="I121" s="105"/>
    </row>
    <row r="122" spans="1:9" ht="20.100000000000001" customHeight="1">
      <c r="A122" s="872" t="s">
        <v>382</v>
      </c>
      <c r="B122" s="879"/>
      <c r="C122" s="881" t="s">
        <v>2482</v>
      </c>
      <c r="D122" s="881"/>
      <c r="E122" s="881"/>
      <c r="F122" s="881"/>
      <c r="G122" s="881"/>
      <c r="H122" s="880"/>
      <c r="I122" s="105"/>
    </row>
    <row r="124" spans="1:9">
      <c r="A124" s="477" t="s">
        <v>384</v>
      </c>
      <c r="B124" s="477"/>
      <c r="C124" s="477"/>
      <c r="D124" s="477"/>
      <c r="E124" s="477"/>
      <c r="F124" s="477"/>
    </row>
    <row r="125" spans="1:9" ht="16.2">
      <c r="A125" s="872" t="s">
        <v>385</v>
      </c>
      <c r="B125" s="872"/>
      <c r="C125" s="872"/>
      <c r="D125" s="872"/>
      <c r="E125" s="872"/>
      <c r="F125" s="872"/>
      <c r="G125" s="162">
        <v>0</v>
      </c>
      <c r="H125" s="478" t="s">
        <v>430</v>
      </c>
    </row>
    <row r="126" spans="1:9" ht="16.2">
      <c r="A126" s="872" t="s">
        <v>386</v>
      </c>
      <c r="B126" s="872"/>
      <c r="C126" s="872"/>
      <c r="D126" s="872"/>
      <c r="E126" s="872"/>
      <c r="F126" s="872"/>
      <c r="G126" s="162">
        <v>1</v>
      </c>
      <c r="H126" s="478" t="s">
        <v>430</v>
      </c>
    </row>
    <row r="127" spans="1:9">
      <c r="A127" s="473"/>
      <c r="B127" s="473"/>
      <c r="C127" s="473"/>
      <c r="D127" s="473"/>
      <c r="E127" s="473"/>
      <c r="F127" s="473"/>
      <c r="G127" s="165"/>
      <c r="H127" s="478"/>
    </row>
    <row r="128" spans="1:9">
      <c r="A128" s="870" t="s">
        <v>387</v>
      </c>
      <c r="B128" s="870"/>
      <c r="C128" s="870"/>
      <c r="D128" s="870"/>
      <c r="E128" s="870"/>
      <c r="F128" s="870"/>
      <c r="G128" s="167"/>
      <c r="H128" s="165"/>
    </row>
    <row r="129" spans="1:9" ht="16.2">
      <c r="A129" s="871" t="s">
        <v>388</v>
      </c>
      <c r="B129" s="871"/>
      <c r="C129" s="871"/>
      <c r="D129" s="871"/>
      <c r="E129" s="478">
        <f>SUM(E130:E135)</f>
        <v>21</v>
      </c>
      <c r="F129" s="478" t="s">
        <v>353</v>
      </c>
      <c r="G129" s="168">
        <f>E129/25</f>
        <v>0.84</v>
      </c>
      <c r="H129" s="478" t="s">
        <v>430</v>
      </c>
    </row>
    <row r="130" spans="1:9" ht="17.55" customHeight="1">
      <c r="A130" s="102" t="s">
        <v>145</v>
      </c>
      <c r="B130" s="872" t="s">
        <v>148</v>
      </c>
      <c r="C130" s="872"/>
      <c r="D130" s="872"/>
      <c r="E130" s="478">
        <v>9</v>
      </c>
      <c r="F130" s="478" t="s">
        <v>353</v>
      </c>
      <c r="G130" s="151"/>
      <c r="H130" s="111"/>
    </row>
    <row r="131" spans="1:9" ht="17.55" customHeight="1">
      <c r="B131" s="872" t="s">
        <v>389</v>
      </c>
      <c r="C131" s="872"/>
      <c r="D131" s="872"/>
      <c r="E131" s="478">
        <v>9</v>
      </c>
      <c r="F131" s="478" t="s">
        <v>353</v>
      </c>
      <c r="G131" s="151"/>
      <c r="H131" s="111"/>
    </row>
    <row r="132" spans="1:9" ht="17.55" customHeight="1">
      <c r="B132" s="872" t="s">
        <v>390</v>
      </c>
      <c r="C132" s="872"/>
      <c r="D132" s="872"/>
      <c r="E132" s="478">
        <v>2</v>
      </c>
      <c r="F132" s="478" t="s">
        <v>353</v>
      </c>
      <c r="G132" s="151"/>
      <c r="H132" s="111"/>
    </row>
    <row r="133" spans="1:9" ht="17.55" customHeight="1">
      <c r="B133" s="872" t="s">
        <v>391</v>
      </c>
      <c r="C133" s="872"/>
      <c r="D133" s="872"/>
      <c r="E133" s="478">
        <v>0</v>
      </c>
      <c r="F133" s="478" t="s">
        <v>353</v>
      </c>
      <c r="G133" s="151"/>
      <c r="H133" s="111"/>
    </row>
    <row r="134" spans="1:9" ht="17.55" customHeight="1">
      <c r="B134" s="872" t="s">
        <v>392</v>
      </c>
      <c r="C134" s="872"/>
      <c r="D134" s="872"/>
      <c r="E134" s="478">
        <v>0</v>
      </c>
      <c r="F134" s="478" t="s">
        <v>353</v>
      </c>
      <c r="G134" s="151"/>
      <c r="H134" s="111"/>
    </row>
    <row r="135" spans="1:9" ht="17.55" customHeight="1">
      <c r="B135" s="872" t="s">
        <v>393</v>
      </c>
      <c r="C135" s="872"/>
      <c r="D135" s="872"/>
      <c r="E135" s="478">
        <v>1</v>
      </c>
      <c r="F135" s="478" t="s">
        <v>353</v>
      </c>
      <c r="G135" s="151"/>
      <c r="H135" s="111"/>
    </row>
    <row r="136" spans="1:9" ht="30" customHeight="1">
      <c r="A136" s="871" t="s">
        <v>394</v>
      </c>
      <c r="B136" s="871"/>
      <c r="C136" s="871"/>
      <c r="D136" s="871"/>
      <c r="E136" s="478">
        <v>0</v>
      </c>
      <c r="F136" s="478" t="s">
        <v>353</v>
      </c>
      <c r="G136" s="168">
        <v>0</v>
      </c>
      <c r="H136" s="478" t="s">
        <v>430</v>
      </c>
    </row>
    <row r="137" spans="1:9" ht="17.55" customHeight="1">
      <c r="A137" s="872" t="s">
        <v>395</v>
      </c>
      <c r="B137" s="872"/>
      <c r="C137" s="872"/>
      <c r="D137" s="872"/>
      <c r="E137" s="478">
        <f>G137*25</f>
        <v>5</v>
      </c>
      <c r="F137" s="478" t="s">
        <v>353</v>
      </c>
      <c r="G137" s="168">
        <v>0.2</v>
      </c>
      <c r="H137" s="478" t="s">
        <v>430</v>
      </c>
    </row>
    <row r="139" spans="1:9">
      <c r="A139" s="909" t="s">
        <v>320</v>
      </c>
      <c r="B139" s="909"/>
      <c r="C139" s="909"/>
      <c r="D139" s="909"/>
      <c r="E139" s="909"/>
      <c r="F139" s="909"/>
      <c r="G139" s="909"/>
      <c r="H139" s="909"/>
      <c r="I139" s="909"/>
    </row>
    <row r="141" spans="1:9">
      <c r="A141" s="477" t="s">
        <v>321</v>
      </c>
    </row>
    <row r="142" spans="1:9" ht="17.55" customHeight="1">
      <c r="A142" s="886" t="s">
        <v>2729</v>
      </c>
      <c r="B142" s="886"/>
      <c r="C142" s="886"/>
      <c r="D142" s="886"/>
      <c r="E142" s="886"/>
      <c r="F142" s="886"/>
      <c r="G142" s="886"/>
      <c r="H142" s="886"/>
    </row>
    <row r="143" spans="1:9" ht="17.55" customHeight="1">
      <c r="A143" s="879" t="s">
        <v>143</v>
      </c>
      <c r="B143" s="895"/>
      <c r="C143" s="895"/>
      <c r="D143" s="895">
        <v>1</v>
      </c>
      <c r="E143" s="895"/>
      <c r="F143" s="895"/>
      <c r="G143" s="895"/>
      <c r="H143" s="896"/>
    </row>
    <row r="144" spans="1:9" ht="17.55" customHeight="1">
      <c r="A144" s="879" t="s">
        <v>142</v>
      </c>
      <c r="B144" s="895"/>
      <c r="C144" s="895"/>
      <c r="D144" s="878" t="s">
        <v>2449</v>
      </c>
      <c r="E144" s="878"/>
      <c r="F144" s="878"/>
      <c r="G144" s="878"/>
      <c r="H144" s="910"/>
    </row>
    <row r="145" spans="1:8" ht="17.55" customHeight="1">
      <c r="A145" s="879" t="s">
        <v>146</v>
      </c>
      <c r="B145" s="895"/>
      <c r="C145" s="895"/>
      <c r="D145" s="875" t="s">
        <v>324</v>
      </c>
      <c r="E145" s="875"/>
      <c r="F145" s="875"/>
      <c r="G145" s="875"/>
      <c r="H145" s="876"/>
    </row>
    <row r="146" spans="1:8" ht="17.55" customHeight="1">
      <c r="A146" s="879" t="s">
        <v>325</v>
      </c>
      <c r="B146" s="895"/>
      <c r="C146" s="895"/>
      <c r="D146" s="875" t="s">
        <v>469</v>
      </c>
      <c r="E146" s="875"/>
      <c r="F146" s="875"/>
      <c r="G146" s="875"/>
      <c r="H146" s="876"/>
    </row>
    <row r="148" spans="1:8">
      <c r="A148" s="907" t="s">
        <v>3</v>
      </c>
      <c r="B148" s="907"/>
      <c r="C148" s="907"/>
      <c r="D148" s="907"/>
      <c r="E148" s="907"/>
      <c r="F148" s="907"/>
      <c r="G148" s="907"/>
      <c r="H148" s="907"/>
    </row>
    <row r="149" spans="1:8" ht="17.55" customHeight="1">
      <c r="A149" s="631" t="s">
        <v>2631</v>
      </c>
      <c r="B149" s="631"/>
      <c r="C149" s="631"/>
      <c r="D149" s="631"/>
      <c r="E149" s="631"/>
      <c r="F149" s="631"/>
      <c r="G149" s="631"/>
      <c r="H149" s="631"/>
    </row>
    <row r="150" spans="1:8" ht="17.55" customHeight="1">
      <c r="A150" s="879" t="s">
        <v>8</v>
      </c>
      <c r="B150" s="895"/>
      <c r="C150" s="895"/>
      <c r="D150" s="895"/>
      <c r="E150" s="895" t="s">
        <v>9</v>
      </c>
      <c r="F150" s="895"/>
      <c r="G150" s="895"/>
      <c r="H150" s="896"/>
    </row>
    <row r="151" spans="1:8" ht="17.55" customHeight="1">
      <c r="A151" s="879" t="s">
        <v>327</v>
      </c>
      <c r="B151" s="895"/>
      <c r="C151" s="895"/>
      <c r="D151" s="895"/>
      <c r="E151" s="895" t="s">
        <v>328</v>
      </c>
      <c r="F151" s="895"/>
      <c r="G151" s="895"/>
      <c r="H151" s="896"/>
    </row>
    <row r="152" spans="1:8" ht="17.55" customHeight="1">
      <c r="A152" s="879" t="s">
        <v>329</v>
      </c>
      <c r="B152" s="895"/>
      <c r="C152" s="895"/>
      <c r="D152" s="895"/>
      <c r="E152" s="905" t="s">
        <v>877</v>
      </c>
      <c r="F152" s="905"/>
      <c r="G152" s="905"/>
      <c r="H152" s="906"/>
    </row>
    <row r="153" spans="1:8" ht="17.55" customHeight="1">
      <c r="A153" s="879" t="s">
        <v>13</v>
      </c>
      <c r="B153" s="895"/>
      <c r="C153" s="895"/>
      <c r="D153" s="895"/>
      <c r="E153" s="895" t="s">
        <v>14</v>
      </c>
      <c r="F153" s="895"/>
      <c r="G153" s="895"/>
      <c r="H153" s="896"/>
    </row>
    <row r="155" spans="1:8">
      <c r="A155" s="907" t="s">
        <v>331</v>
      </c>
      <c r="B155" s="907"/>
      <c r="C155" s="907"/>
      <c r="D155" s="907"/>
      <c r="E155" s="907"/>
      <c r="F155" s="907"/>
      <c r="G155" s="907"/>
      <c r="H155" s="907"/>
    </row>
    <row r="156" spans="1:8" ht="33.6" customHeight="1">
      <c r="A156" s="871" t="s">
        <v>332</v>
      </c>
      <c r="B156" s="871"/>
      <c r="C156" s="881" t="s">
        <v>2450</v>
      </c>
      <c r="D156" s="881"/>
      <c r="E156" s="881"/>
      <c r="F156" s="881"/>
      <c r="G156" s="881"/>
      <c r="H156" s="880"/>
    </row>
    <row r="158" spans="1:8">
      <c r="A158" s="904" t="s">
        <v>334</v>
      </c>
      <c r="B158" s="904"/>
      <c r="C158" s="904"/>
      <c r="D158" s="904"/>
    </row>
    <row r="159" spans="1:8">
      <c r="A159" s="901" t="s">
        <v>31</v>
      </c>
      <c r="B159" s="902" t="s">
        <v>32</v>
      </c>
      <c r="C159" s="902"/>
      <c r="D159" s="902"/>
      <c r="E159" s="902"/>
      <c r="F159" s="902"/>
      <c r="G159" s="902" t="s">
        <v>335</v>
      </c>
      <c r="H159" s="903"/>
    </row>
    <row r="160" spans="1:8" ht="27.6">
      <c r="A160" s="901"/>
      <c r="B160" s="902"/>
      <c r="C160" s="902"/>
      <c r="D160" s="902"/>
      <c r="E160" s="902"/>
      <c r="F160" s="902"/>
      <c r="G160" s="475" t="s">
        <v>336</v>
      </c>
      <c r="H160" s="476" t="s">
        <v>35</v>
      </c>
    </row>
    <row r="161" spans="1:9">
      <c r="A161" s="901" t="s">
        <v>36</v>
      </c>
      <c r="B161" s="902"/>
      <c r="C161" s="902"/>
      <c r="D161" s="902"/>
      <c r="E161" s="902"/>
      <c r="F161" s="902"/>
      <c r="G161" s="902"/>
      <c r="H161" s="903"/>
    </row>
    <row r="162" spans="1:9" ht="32.549999999999997" customHeight="1">
      <c r="A162" s="471" t="s">
        <v>2484</v>
      </c>
      <c r="B162" s="675" t="s">
        <v>2483</v>
      </c>
      <c r="C162" s="675"/>
      <c r="D162" s="675"/>
      <c r="E162" s="675"/>
      <c r="F162" s="675"/>
      <c r="G162" s="475" t="s">
        <v>78</v>
      </c>
      <c r="H162" s="158" t="s">
        <v>269</v>
      </c>
      <c r="I162" s="105"/>
    </row>
    <row r="163" spans="1:9" ht="18.600000000000001" customHeight="1">
      <c r="A163" s="901" t="s">
        <v>341</v>
      </c>
      <c r="B163" s="902"/>
      <c r="C163" s="902"/>
      <c r="D163" s="902"/>
      <c r="E163" s="902"/>
      <c r="F163" s="902"/>
      <c r="G163" s="902"/>
      <c r="H163" s="903"/>
      <c r="I163" s="105"/>
    </row>
    <row r="164" spans="1:9">
      <c r="A164" s="471"/>
      <c r="B164" s="881"/>
      <c r="C164" s="881"/>
      <c r="D164" s="881"/>
      <c r="E164" s="881"/>
      <c r="F164" s="881"/>
      <c r="G164" s="475"/>
      <c r="H164" s="158"/>
      <c r="I164" s="105"/>
    </row>
    <row r="165" spans="1:9" ht="21" customHeight="1">
      <c r="A165" s="901" t="s">
        <v>348</v>
      </c>
      <c r="B165" s="902"/>
      <c r="C165" s="902"/>
      <c r="D165" s="902"/>
      <c r="E165" s="902"/>
      <c r="F165" s="902"/>
      <c r="G165" s="902"/>
      <c r="H165" s="903"/>
      <c r="I165" s="105"/>
    </row>
    <row r="166" spans="1:9" ht="33.75" customHeight="1">
      <c r="A166" s="475" t="s">
        <v>2485</v>
      </c>
      <c r="B166" s="880" t="s">
        <v>2730</v>
      </c>
      <c r="C166" s="871"/>
      <c r="D166" s="871"/>
      <c r="E166" s="871"/>
      <c r="F166" s="937"/>
      <c r="G166" s="480" t="s">
        <v>127</v>
      </c>
      <c r="H166" s="476" t="s">
        <v>269</v>
      </c>
      <c r="I166" s="105"/>
    </row>
    <row r="167" spans="1:9" ht="32.549999999999997" customHeight="1">
      <c r="A167" s="475" t="s">
        <v>2732</v>
      </c>
      <c r="B167" s="881" t="s">
        <v>2731</v>
      </c>
      <c r="C167" s="881"/>
      <c r="D167" s="881"/>
      <c r="E167" s="881"/>
      <c r="F167" s="881"/>
      <c r="G167" s="480" t="s">
        <v>132</v>
      </c>
      <c r="H167" s="158" t="s">
        <v>269</v>
      </c>
      <c r="I167" s="105"/>
    </row>
    <row r="168" spans="1:9">
      <c r="I168" s="105"/>
    </row>
    <row r="169" spans="1:9">
      <c r="A169" s="477" t="s">
        <v>351</v>
      </c>
      <c r="I169" s="105"/>
    </row>
    <row r="170" spans="1:9">
      <c r="A170" s="894" t="s">
        <v>352</v>
      </c>
      <c r="B170" s="894"/>
      <c r="C170" s="894"/>
      <c r="D170" s="894"/>
      <c r="E170" s="894"/>
      <c r="F170" s="894"/>
      <c r="G170" s="159">
        <v>9</v>
      </c>
      <c r="H170" s="472" t="s">
        <v>353</v>
      </c>
      <c r="I170" s="479"/>
    </row>
    <row r="171" spans="1:9" ht="20.100000000000001" customHeight="1">
      <c r="A171" s="889" t="s">
        <v>354</v>
      </c>
      <c r="B171" s="895" t="s">
        <v>2486</v>
      </c>
      <c r="C171" s="895"/>
      <c r="D171" s="895"/>
      <c r="E171" s="895"/>
      <c r="F171" s="895"/>
      <c r="G171" s="895"/>
      <c r="H171" s="896"/>
      <c r="I171" s="105"/>
    </row>
    <row r="172" spans="1:9" ht="20.100000000000001" customHeight="1">
      <c r="A172" s="890"/>
      <c r="B172" s="881" t="s">
        <v>2487</v>
      </c>
      <c r="C172" s="881"/>
      <c r="D172" s="881"/>
      <c r="E172" s="881"/>
      <c r="F172" s="881"/>
      <c r="G172" s="881"/>
      <c r="H172" s="880"/>
      <c r="I172" s="105"/>
    </row>
    <row r="173" spans="1:9" ht="20.100000000000001" customHeight="1">
      <c r="A173" s="890"/>
      <c r="B173" s="881" t="s">
        <v>2488</v>
      </c>
      <c r="C173" s="881"/>
      <c r="D173" s="881"/>
      <c r="E173" s="881"/>
      <c r="F173" s="881"/>
      <c r="G173" s="881"/>
      <c r="H173" s="880"/>
      <c r="I173" s="105"/>
    </row>
    <row r="174" spans="1:9" ht="20.100000000000001" customHeight="1">
      <c r="A174" s="890"/>
      <c r="B174" s="881" t="s">
        <v>2489</v>
      </c>
      <c r="C174" s="881"/>
      <c r="D174" s="881"/>
      <c r="E174" s="881"/>
      <c r="F174" s="881"/>
      <c r="G174" s="881"/>
      <c r="H174" s="880"/>
      <c r="I174" s="105"/>
    </row>
    <row r="175" spans="1:9" ht="22.05" customHeight="1">
      <c r="A175" s="874" t="s">
        <v>361</v>
      </c>
      <c r="B175" s="875"/>
      <c r="C175" s="875"/>
      <c r="D175" s="875" t="s">
        <v>2733</v>
      </c>
      <c r="E175" s="875"/>
      <c r="F175" s="875"/>
      <c r="G175" s="875"/>
      <c r="H175" s="876"/>
      <c r="I175" s="105"/>
    </row>
    <row r="176" spans="1:9" ht="48.6" customHeight="1">
      <c r="A176" s="877" t="s">
        <v>363</v>
      </c>
      <c r="B176" s="878"/>
      <c r="C176" s="878"/>
      <c r="D176" s="880" t="s">
        <v>2461</v>
      </c>
      <c r="E176" s="871"/>
      <c r="F176" s="871"/>
      <c r="G176" s="871"/>
      <c r="H176" s="871"/>
      <c r="I176" s="115"/>
    </row>
    <row r="177" spans="1:9">
      <c r="A177" s="679" t="s">
        <v>364</v>
      </c>
      <c r="B177" s="679"/>
      <c r="C177" s="679"/>
      <c r="D177" s="679"/>
      <c r="E177" s="679"/>
      <c r="F177" s="679"/>
      <c r="G177" s="159">
        <v>9</v>
      </c>
      <c r="H177" s="472" t="s">
        <v>353</v>
      </c>
      <c r="I177" s="479"/>
    </row>
    <row r="178" spans="1:9" ht="20.100000000000001" customHeight="1">
      <c r="A178" s="889" t="s">
        <v>354</v>
      </c>
      <c r="B178" s="912" t="s">
        <v>2734</v>
      </c>
      <c r="C178" s="913"/>
      <c r="D178" s="913"/>
      <c r="E178" s="913"/>
      <c r="F178" s="913"/>
      <c r="G178" s="913"/>
      <c r="H178" s="913"/>
      <c r="I178" s="482"/>
    </row>
    <row r="179" spans="1:9" ht="20.100000000000001" customHeight="1">
      <c r="A179" s="890"/>
      <c r="B179" s="919" t="s">
        <v>2735</v>
      </c>
      <c r="C179" s="920"/>
      <c r="D179" s="920"/>
      <c r="E179" s="920"/>
      <c r="F179" s="920"/>
      <c r="G179" s="920"/>
      <c r="H179" s="920"/>
      <c r="I179" s="482"/>
    </row>
    <row r="180" spans="1:9" ht="20.100000000000001" customHeight="1">
      <c r="A180" s="890"/>
      <c r="B180" s="919" t="s">
        <v>2736</v>
      </c>
      <c r="C180" s="920"/>
      <c r="D180" s="920"/>
      <c r="E180" s="920"/>
      <c r="F180" s="920"/>
      <c r="G180" s="920"/>
      <c r="H180" s="920"/>
      <c r="I180" s="482"/>
    </row>
    <row r="181" spans="1:9" ht="20.100000000000001" customHeight="1">
      <c r="A181" s="890"/>
      <c r="B181" s="919" t="s">
        <v>2737</v>
      </c>
      <c r="C181" s="920"/>
      <c r="D181" s="920"/>
      <c r="E181" s="920"/>
      <c r="F181" s="920"/>
      <c r="G181" s="920"/>
      <c r="H181" s="920"/>
      <c r="I181" s="482"/>
    </row>
    <row r="182" spans="1:9" ht="20.100000000000001" customHeight="1">
      <c r="A182" s="890"/>
      <c r="B182" s="919" t="s">
        <v>2490</v>
      </c>
      <c r="C182" s="920"/>
      <c r="D182" s="920"/>
      <c r="E182" s="920"/>
      <c r="F182" s="920"/>
      <c r="G182" s="920"/>
      <c r="H182" s="920"/>
      <c r="I182" s="482"/>
    </row>
    <row r="183" spans="1:9" ht="20.100000000000001" customHeight="1">
      <c r="A183" s="890"/>
      <c r="B183" s="916" t="s">
        <v>2738</v>
      </c>
      <c r="C183" s="917"/>
      <c r="D183" s="917"/>
      <c r="E183" s="917"/>
      <c r="F183" s="917"/>
      <c r="G183" s="917"/>
      <c r="H183" s="917"/>
      <c r="I183" s="482"/>
    </row>
    <row r="184" spans="1:9" ht="22.05" customHeight="1">
      <c r="A184" s="874" t="s">
        <v>361</v>
      </c>
      <c r="B184" s="875"/>
      <c r="C184" s="875"/>
      <c r="D184" s="875" t="s">
        <v>2739</v>
      </c>
      <c r="E184" s="875"/>
      <c r="F184" s="875"/>
      <c r="G184" s="875"/>
      <c r="H184" s="876"/>
      <c r="I184" s="105"/>
    </row>
    <row r="185" spans="1:9" ht="37.5" customHeight="1">
      <c r="A185" s="877" t="s">
        <v>363</v>
      </c>
      <c r="B185" s="878"/>
      <c r="C185" s="878"/>
      <c r="D185" s="668" t="s">
        <v>2462</v>
      </c>
      <c r="E185" s="669"/>
      <c r="F185" s="669"/>
      <c r="G185" s="669"/>
      <c r="H185" s="669"/>
      <c r="I185" s="110"/>
    </row>
    <row r="186" spans="1:9">
      <c r="I186" s="105"/>
    </row>
    <row r="187" spans="1:9">
      <c r="A187" s="477" t="s">
        <v>378</v>
      </c>
      <c r="I187" s="105"/>
    </row>
    <row r="188" spans="1:9" ht="33.75" customHeight="1">
      <c r="A188" s="872" t="s">
        <v>379</v>
      </c>
      <c r="B188" s="879"/>
      <c r="C188" s="880" t="s">
        <v>2491</v>
      </c>
      <c r="D188" s="871"/>
      <c r="E188" s="871"/>
      <c r="F188" s="871"/>
      <c r="G188" s="871"/>
      <c r="H188" s="871"/>
      <c r="I188" s="105"/>
    </row>
    <row r="189" spans="1:9" ht="20.100000000000001" customHeight="1">
      <c r="A189" s="872"/>
      <c r="B189" s="879"/>
      <c r="C189" s="881" t="s">
        <v>2492</v>
      </c>
      <c r="D189" s="881"/>
      <c r="E189" s="881"/>
      <c r="F189" s="881"/>
      <c r="G189" s="881"/>
      <c r="H189" s="880"/>
      <c r="I189" s="105"/>
    </row>
    <row r="190" spans="1:9" ht="50.25" customHeight="1">
      <c r="A190" s="872"/>
      <c r="B190" s="879"/>
      <c r="C190" s="881" t="s">
        <v>2493</v>
      </c>
      <c r="D190" s="881"/>
      <c r="E190" s="881"/>
      <c r="F190" s="881"/>
      <c r="G190" s="881"/>
      <c r="H190" s="880"/>
      <c r="I190" s="105"/>
    </row>
    <row r="191" spans="1:9" ht="46.5" customHeight="1">
      <c r="A191" s="872" t="s">
        <v>382</v>
      </c>
      <c r="B191" s="879"/>
      <c r="C191" s="881" t="s">
        <v>2494</v>
      </c>
      <c r="D191" s="881"/>
      <c r="E191" s="881"/>
      <c r="F191" s="881"/>
      <c r="G191" s="881"/>
      <c r="H191" s="880"/>
      <c r="I191" s="105"/>
    </row>
    <row r="193" spans="1:9">
      <c r="A193" s="477" t="s">
        <v>384</v>
      </c>
      <c r="B193" s="477"/>
      <c r="C193" s="477"/>
      <c r="D193" s="477"/>
      <c r="E193" s="477"/>
      <c r="F193" s="477"/>
    </row>
    <row r="194" spans="1:9" ht="16.2">
      <c r="A194" s="872" t="s">
        <v>385</v>
      </c>
      <c r="B194" s="872"/>
      <c r="C194" s="872"/>
      <c r="D194" s="872"/>
      <c r="E194" s="872"/>
      <c r="F194" s="872"/>
      <c r="G194" s="162">
        <v>0</v>
      </c>
      <c r="H194" s="478" t="s">
        <v>430</v>
      </c>
    </row>
    <row r="195" spans="1:9" ht="16.2">
      <c r="A195" s="872" t="s">
        <v>386</v>
      </c>
      <c r="B195" s="872"/>
      <c r="C195" s="872"/>
      <c r="D195" s="872"/>
      <c r="E195" s="872"/>
      <c r="F195" s="872"/>
      <c r="G195" s="162">
        <v>1</v>
      </c>
      <c r="H195" s="478" t="s">
        <v>430</v>
      </c>
    </row>
    <row r="196" spans="1:9">
      <c r="A196" s="473"/>
      <c r="B196" s="473"/>
      <c r="C196" s="473"/>
      <c r="D196" s="473"/>
      <c r="E196" s="473"/>
      <c r="F196" s="473"/>
      <c r="G196" s="165"/>
      <c r="H196" s="478"/>
    </row>
    <row r="197" spans="1:9">
      <c r="A197" s="870" t="s">
        <v>387</v>
      </c>
      <c r="B197" s="870"/>
      <c r="C197" s="870"/>
      <c r="D197" s="870"/>
      <c r="E197" s="870"/>
      <c r="F197" s="870"/>
      <c r="G197" s="167"/>
      <c r="H197" s="165"/>
    </row>
    <row r="198" spans="1:9" ht="17.55" customHeight="1">
      <c r="A198" s="871" t="s">
        <v>388</v>
      </c>
      <c r="B198" s="871"/>
      <c r="C198" s="871"/>
      <c r="D198" s="871"/>
      <c r="E198" s="478">
        <f>SUM(E199:E204)</f>
        <v>21</v>
      </c>
      <c r="F198" s="478" t="s">
        <v>353</v>
      </c>
      <c r="G198" s="168">
        <f>E198/25</f>
        <v>0.84</v>
      </c>
      <c r="H198" s="478" t="s">
        <v>430</v>
      </c>
    </row>
    <row r="199" spans="1:9" ht="17.55" customHeight="1">
      <c r="A199" s="102" t="s">
        <v>145</v>
      </c>
      <c r="B199" s="872" t="s">
        <v>148</v>
      </c>
      <c r="C199" s="872"/>
      <c r="D199" s="872"/>
      <c r="E199" s="478">
        <v>9</v>
      </c>
      <c r="F199" s="478" t="s">
        <v>353</v>
      </c>
      <c r="G199" s="151"/>
      <c r="H199" s="111"/>
    </row>
    <row r="200" spans="1:9" ht="17.55" customHeight="1">
      <c r="B200" s="872" t="s">
        <v>389</v>
      </c>
      <c r="C200" s="872"/>
      <c r="D200" s="872"/>
      <c r="E200" s="478">
        <v>9</v>
      </c>
      <c r="F200" s="478" t="s">
        <v>353</v>
      </c>
      <c r="G200" s="151"/>
      <c r="H200" s="111"/>
    </row>
    <row r="201" spans="1:9" ht="17.55" customHeight="1">
      <c r="B201" s="872" t="s">
        <v>390</v>
      </c>
      <c r="C201" s="872"/>
      <c r="D201" s="872"/>
      <c r="E201" s="478">
        <v>2</v>
      </c>
      <c r="F201" s="478" t="s">
        <v>353</v>
      </c>
      <c r="G201" s="151"/>
      <c r="H201" s="111"/>
    </row>
    <row r="202" spans="1:9" ht="17.55" customHeight="1">
      <c r="B202" s="872" t="s">
        <v>391</v>
      </c>
      <c r="C202" s="872"/>
      <c r="D202" s="872"/>
      <c r="E202" s="478">
        <v>0</v>
      </c>
      <c r="F202" s="478" t="s">
        <v>353</v>
      </c>
      <c r="G202" s="151"/>
      <c r="H202" s="111"/>
    </row>
    <row r="203" spans="1:9" ht="17.55" customHeight="1">
      <c r="B203" s="872" t="s">
        <v>392</v>
      </c>
      <c r="C203" s="872"/>
      <c r="D203" s="872"/>
      <c r="E203" s="478">
        <v>0</v>
      </c>
      <c r="F203" s="478" t="s">
        <v>353</v>
      </c>
      <c r="G203" s="151"/>
      <c r="H203" s="111"/>
    </row>
    <row r="204" spans="1:9" ht="17.55" customHeight="1">
      <c r="B204" s="872" t="s">
        <v>393</v>
      </c>
      <c r="C204" s="872"/>
      <c r="D204" s="872"/>
      <c r="E204" s="478">
        <v>1</v>
      </c>
      <c r="F204" s="478" t="s">
        <v>353</v>
      </c>
      <c r="G204" s="151"/>
      <c r="H204" s="111"/>
    </row>
    <row r="205" spans="1:9" ht="27.6" customHeight="1">
      <c r="A205" s="871" t="s">
        <v>394</v>
      </c>
      <c r="B205" s="871"/>
      <c r="C205" s="871"/>
      <c r="D205" s="871"/>
      <c r="E205" s="478">
        <v>0</v>
      </c>
      <c r="F205" s="478" t="s">
        <v>353</v>
      </c>
      <c r="G205" s="168">
        <v>0</v>
      </c>
      <c r="H205" s="478" t="s">
        <v>430</v>
      </c>
    </row>
    <row r="206" spans="1:9" ht="17.55" customHeight="1">
      <c r="A206" s="872" t="s">
        <v>395</v>
      </c>
      <c r="B206" s="872"/>
      <c r="C206" s="872"/>
      <c r="D206" s="872"/>
      <c r="E206" s="478">
        <f>G206*25</f>
        <v>5</v>
      </c>
      <c r="F206" s="478" t="s">
        <v>353</v>
      </c>
      <c r="G206" s="168">
        <v>0.2</v>
      </c>
      <c r="H206" s="478" t="s">
        <v>430</v>
      </c>
    </row>
    <row r="208" spans="1:9">
      <c r="A208" s="909" t="s">
        <v>320</v>
      </c>
      <c r="B208" s="909"/>
      <c r="C208" s="909"/>
      <c r="D208" s="909"/>
      <c r="E208" s="909"/>
      <c r="F208" s="909"/>
      <c r="G208" s="909"/>
      <c r="H208" s="909"/>
      <c r="I208" s="909"/>
    </row>
    <row r="210" spans="1:8">
      <c r="A210" s="477" t="s">
        <v>321</v>
      </c>
    </row>
    <row r="211" spans="1:8">
      <c r="A211" s="886" t="s">
        <v>2763</v>
      </c>
      <c r="B211" s="886"/>
      <c r="C211" s="886"/>
      <c r="D211" s="886"/>
      <c r="E211" s="886"/>
      <c r="F211" s="886"/>
      <c r="G211" s="886"/>
      <c r="H211" s="886"/>
    </row>
    <row r="212" spans="1:8">
      <c r="A212" s="879" t="s">
        <v>143</v>
      </c>
      <c r="B212" s="895"/>
      <c r="C212" s="895"/>
      <c r="D212" s="895">
        <v>1</v>
      </c>
      <c r="E212" s="895"/>
      <c r="F212" s="895"/>
      <c r="G212" s="895"/>
      <c r="H212" s="896"/>
    </row>
    <row r="213" spans="1:8">
      <c r="A213" s="879" t="s">
        <v>142</v>
      </c>
      <c r="B213" s="895"/>
      <c r="C213" s="895"/>
      <c r="D213" s="878" t="s">
        <v>2449</v>
      </c>
      <c r="E213" s="878"/>
      <c r="F213" s="878"/>
      <c r="G213" s="878"/>
      <c r="H213" s="910"/>
    </row>
    <row r="214" spans="1:8">
      <c r="A214" s="879" t="s">
        <v>146</v>
      </c>
      <c r="B214" s="895"/>
      <c r="C214" s="895"/>
      <c r="D214" s="875" t="s">
        <v>324</v>
      </c>
      <c r="E214" s="875"/>
      <c r="F214" s="875"/>
      <c r="G214" s="875"/>
      <c r="H214" s="876"/>
    </row>
    <row r="215" spans="1:8">
      <c r="A215" s="879" t="s">
        <v>325</v>
      </c>
      <c r="B215" s="895"/>
      <c r="C215" s="895"/>
      <c r="D215" s="875" t="s">
        <v>469</v>
      </c>
      <c r="E215" s="875"/>
      <c r="F215" s="875"/>
      <c r="G215" s="875"/>
      <c r="H215" s="876"/>
    </row>
    <row r="217" spans="1:8">
      <c r="A217" s="907" t="s">
        <v>3</v>
      </c>
      <c r="B217" s="907"/>
      <c r="C217" s="907"/>
      <c r="D217" s="907"/>
      <c r="E217" s="907"/>
      <c r="F217" s="907"/>
      <c r="G217" s="907"/>
      <c r="H217" s="907"/>
    </row>
    <row r="218" spans="1:8">
      <c r="A218" s="631" t="s">
        <v>2631</v>
      </c>
      <c r="B218" s="631"/>
      <c r="C218" s="631"/>
      <c r="D218" s="631"/>
      <c r="E218" s="631"/>
      <c r="F218" s="631"/>
      <c r="G218" s="631"/>
      <c r="H218" s="631"/>
    </row>
    <row r="219" spans="1:8">
      <c r="A219" s="879" t="s">
        <v>8</v>
      </c>
      <c r="B219" s="895"/>
      <c r="C219" s="895"/>
      <c r="D219" s="895"/>
      <c r="E219" s="895" t="s">
        <v>9</v>
      </c>
      <c r="F219" s="895"/>
      <c r="G219" s="895"/>
      <c r="H219" s="896"/>
    </row>
    <row r="220" spans="1:8">
      <c r="A220" s="879" t="s">
        <v>327</v>
      </c>
      <c r="B220" s="895"/>
      <c r="C220" s="895"/>
      <c r="D220" s="895"/>
      <c r="E220" s="895" t="s">
        <v>328</v>
      </c>
      <c r="F220" s="895"/>
      <c r="G220" s="895"/>
      <c r="H220" s="896"/>
    </row>
    <row r="221" spans="1:8">
      <c r="A221" s="879" t="s">
        <v>329</v>
      </c>
      <c r="B221" s="895"/>
      <c r="C221" s="895"/>
      <c r="D221" s="895"/>
      <c r="E221" s="905" t="s">
        <v>877</v>
      </c>
      <c r="F221" s="905"/>
      <c r="G221" s="905"/>
      <c r="H221" s="906"/>
    </row>
    <row r="222" spans="1:8">
      <c r="A222" s="879" t="s">
        <v>13</v>
      </c>
      <c r="B222" s="895"/>
      <c r="C222" s="895"/>
      <c r="D222" s="895"/>
      <c r="E222" s="895" t="s">
        <v>14</v>
      </c>
      <c r="F222" s="895"/>
      <c r="G222" s="895"/>
      <c r="H222" s="896"/>
    </row>
    <row r="224" spans="1:8">
      <c r="A224" s="907" t="s">
        <v>331</v>
      </c>
      <c r="B224" s="907"/>
      <c r="C224" s="907"/>
      <c r="D224" s="907"/>
      <c r="E224" s="907"/>
      <c r="F224" s="907"/>
      <c r="G224" s="907"/>
      <c r="H224" s="907"/>
    </row>
    <row r="225" spans="1:9" ht="48" customHeight="1">
      <c r="A225" s="871" t="s">
        <v>332</v>
      </c>
      <c r="B225" s="871"/>
      <c r="C225" s="881" t="s">
        <v>2450</v>
      </c>
      <c r="D225" s="881"/>
      <c r="E225" s="881"/>
      <c r="F225" s="881"/>
      <c r="G225" s="881"/>
      <c r="H225" s="880"/>
    </row>
    <row r="227" spans="1:9">
      <c r="A227" s="904" t="s">
        <v>334</v>
      </c>
      <c r="B227" s="904"/>
      <c r="C227" s="904"/>
      <c r="D227" s="904"/>
    </row>
    <row r="228" spans="1:9">
      <c r="A228" s="901" t="s">
        <v>31</v>
      </c>
      <c r="B228" s="902" t="s">
        <v>32</v>
      </c>
      <c r="C228" s="902"/>
      <c r="D228" s="902"/>
      <c r="E228" s="902"/>
      <c r="F228" s="902"/>
      <c r="G228" s="902" t="s">
        <v>335</v>
      </c>
      <c r="H228" s="903"/>
    </row>
    <row r="229" spans="1:9" ht="27.6">
      <c r="A229" s="901"/>
      <c r="B229" s="902"/>
      <c r="C229" s="902"/>
      <c r="D229" s="902"/>
      <c r="E229" s="902"/>
      <c r="F229" s="902"/>
      <c r="G229" s="475" t="s">
        <v>336</v>
      </c>
      <c r="H229" s="476" t="s">
        <v>35</v>
      </c>
    </row>
    <row r="230" spans="1:9">
      <c r="A230" s="901" t="s">
        <v>36</v>
      </c>
      <c r="B230" s="902"/>
      <c r="C230" s="902"/>
      <c r="D230" s="902"/>
      <c r="E230" s="902"/>
      <c r="F230" s="902"/>
      <c r="G230" s="902"/>
      <c r="H230" s="903"/>
    </row>
    <row r="231" spans="1:9" ht="20.100000000000001" customHeight="1">
      <c r="A231" s="471" t="s">
        <v>2745</v>
      </c>
      <c r="B231" s="675" t="s">
        <v>2740</v>
      </c>
      <c r="C231" s="675"/>
      <c r="D231" s="675"/>
      <c r="E231" s="675"/>
      <c r="F231" s="675"/>
      <c r="G231" s="475" t="s">
        <v>78</v>
      </c>
      <c r="H231" s="158" t="s">
        <v>269</v>
      </c>
      <c r="I231" s="105"/>
    </row>
    <row r="232" spans="1:9">
      <c r="A232" s="901" t="s">
        <v>341</v>
      </c>
      <c r="B232" s="902"/>
      <c r="C232" s="902"/>
      <c r="D232" s="902"/>
      <c r="E232" s="902"/>
      <c r="F232" s="902"/>
      <c r="G232" s="902"/>
      <c r="H232" s="903"/>
      <c r="I232" s="105"/>
    </row>
    <row r="233" spans="1:9">
      <c r="A233" s="471"/>
      <c r="B233" s="881"/>
      <c r="C233" s="881"/>
      <c r="D233" s="881"/>
      <c r="E233" s="881"/>
      <c r="F233" s="881"/>
      <c r="G233" s="475"/>
      <c r="H233" s="158"/>
      <c r="I233" s="105"/>
    </row>
    <row r="234" spans="1:9">
      <c r="A234" s="901" t="s">
        <v>348</v>
      </c>
      <c r="B234" s="902"/>
      <c r="C234" s="902"/>
      <c r="D234" s="902"/>
      <c r="E234" s="902"/>
      <c r="F234" s="902"/>
      <c r="G234" s="902"/>
      <c r="H234" s="903"/>
      <c r="I234" s="105"/>
    </row>
    <row r="235" spans="1:9" ht="33.75" customHeight="1">
      <c r="A235" s="475" t="s">
        <v>2744</v>
      </c>
      <c r="B235" s="921" t="s">
        <v>2741</v>
      </c>
      <c r="C235" s="922"/>
      <c r="D235" s="922"/>
      <c r="E235" s="922"/>
      <c r="F235" s="923"/>
      <c r="G235" s="480" t="s">
        <v>127</v>
      </c>
      <c r="H235" s="476" t="s">
        <v>269</v>
      </c>
      <c r="I235" s="105"/>
    </row>
    <row r="236" spans="1:9" ht="33" customHeight="1">
      <c r="A236" s="475" t="s">
        <v>2743</v>
      </c>
      <c r="B236" s="921" t="s">
        <v>2742</v>
      </c>
      <c r="C236" s="922"/>
      <c r="D236" s="922"/>
      <c r="E236" s="922"/>
      <c r="F236" s="923"/>
      <c r="G236" s="480" t="s">
        <v>132</v>
      </c>
      <c r="H236" s="158" t="s">
        <v>269</v>
      </c>
      <c r="I236" s="105"/>
    </row>
    <row r="237" spans="1:9">
      <c r="I237" s="105"/>
    </row>
    <row r="238" spans="1:9">
      <c r="A238" s="477" t="s">
        <v>351</v>
      </c>
      <c r="I238" s="105"/>
    </row>
    <row r="239" spans="1:9">
      <c r="A239" s="894" t="s">
        <v>352</v>
      </c>
      <c r="B239" s="894"/>
      <c r="C239" s="894"/>
      <c r="D239" s="894"/>
      <c r="E239" s="894"/>
      <c r="F239" s="894"/>
      <c r="G239" s="159">
        <v>9</v>
      </c>
      <c r="H239" s="472" t="s">
        <v>353</v>
      </c>
      <c r="I239" s="479"/>
    </row>
    <row r="240" spans="1:9" ht="20.100000000000001" customHeight="1">
      <c r="A240" s="889" t="s">
        <v>354</v>
      </c>
      <c r="B240" s="924" t="s">
        <v>2746</v>
      </c>
      <c r="C240" s="925"/>
      <c r="D240" s="925"/>
      <c r="E240" s="925"/>
      <c r="F240" s="925"/>
      <c r="G240" s="925"/>
      <c r="H240" s="925"/>
      <c r="I240" s="483"/>
    </row>
    <row r="241" spans="1:9" ht="20.100000000000001" customHeight="1">
      <c r="A241" s="890"/>
      <c r="B241" s="928" t="s">
        <v>2747</v>
      </c>
      <c r="C241" s="929"/>
      <c r="D241" s="929"/>
      <c r="E241" s="929"/>
      <c r="F241" s="929"/>
      <c r="G241" s="929"/>
      <c r="H241" s="929"/>
      <c r="I241" s="197"/>
    </row>
    <row r="242" spans="1:9" ht="30.75" customHeight="1">
      <c r="A242" s="890"/>
      <c r="B242" s="928" t="s">
        <v>2748</v>
      </c>
      <c r="C242" s="929"/>
      <c r="D242" s="929"/>
      <c r="E242" s="929"/>
      <c r="F242" s="929"/>
      <c r="G242" s="929"/>
      <c r="H242" s="929"/>
      <c r="I242" s="197"/>
    </row>
    <row r="243" spans="1:9" ht="28.5" customHeight="1">
      <c r="A243" s="890"/>
      <c r="B243" s="928" t="s">
        <v>2749</v>
      </c>
      <c r="C243" s="929"/>
      <c r="D243" s="929"/>
      <c r="E243" s="929"/>
      <c r="F243" s="929"/>
      <c r="G243" s="929"/>
      <c r="H243" s="929"/>
      <c r="I243" s="197"/>
    </row>
    <row r="244" spans="1:9" ht="20.100000000000001" customHeight="1">
      <c r="A244" s="890"/>
      <c r="B244" s="928" t="s">
        <v>2750</v>
      </c>
      <c r="C244" s="929"/>
      <c r="D244" s="929"/>
      <c r="E244" s="929"/>
      <c r="F244" s="929"/>
      <c r="G244" s="929"/>
      <c r="H244" s="929"/>
      <c r="I244" s="197"/>
    </row>
    <row r="245" spans="1:9" ht="20.100000000000001" customHeight="1">
      <c r="A245" s="890"/>
      <c r="B245" s="926" t="s">
        <v>2751</v>
      </c>
      <c r="C245" s="927"/>
      <c r="D245" s="927"/>
      <c r="E245" s="927"/>
      <c r="F245" s="927"/>
      <c r="G245" s="927"/>
      <c r="H245" s="927"/>
      <c r="I245" s="197"/>
    </row>
    <row r="246" spans="1:9">
      <c r="A246" s="874" t="s">
        <v>361</v>
      </c>
      <c r="B246" s="875"/>
      <c r="C246" s="875"/>
      <c r="D246" s="875" t="s">
        <v>2752</v>
      </c>
      <c r="E246" s="875"/>
      <c r="F246" s="875"/>
      <c r="G246" s="875"/>
      <c r="H246" s="876"/>
      <c r="I246" s="105"/>
    </row>
    <row r="247" spans="1:9" ht="54" customHeight="1">
      <c r="A247" s="877" t="s">
        <v>363</v>
      </c>
      <c r="B247" s="878"/>
      <c r="C247" s="878"/>
      <c r="D247" s="880" t="s">
        <v>2461</v>
      </c>
      <c r="E247" s="871"/>
      <c r="F247" s="871"/>
      <c r="G247" s="871"/>
      <c r="H247" s="871"/>
      <c r="I247" s="115"/>
    </row>
    <row r="248" spans="1:9">
      <c r="A248" s="679" t="s">
        <v>364</v>
      </c>
      <c r="B248" s="679"/>
      <c r="C248" s="679"/>
      <c r="D248" s="679"/>
      <c r="E248" s="679"/>
      <c r="F248" s="679"/>
      <c r="G248" s="159">
        <v>9</v>
      </c>
      <c r="H248" s="472" t="s">
        <v>353</v>
      </c>
      <c r="I248" s="479"/>
    </row>
    <row r="249" spans="1:9">
      <c r="A249" s="889" t="s">
        <v>354</v>
      </c>
      <c r="B249" s="912" t="s">
        <v>2753</v>
      </c>
      <c r="C249" s="913"/>
      <c r="D249" s="913"/>
      <c r="E249" s="913"/>
      <c r="F249" s="913"/>
      <c r="G249" s="913"/>
      <c r="H249" s="913"/>
      <c r="I249" s="482"/>
    </row>
    <row r="250" spans="1:9">
      <c r="A250" s="890"/>
      <c r="B250" s="919" t="s">
        <v>2754</v>
      </c>
      <c r="C250" s="920"/>
      <c r="D250" s="920"/>
      <c r="E250" s="920"/>
      <c r="F250" s="920"/>
      <c r="G250" s="920"/>
      <c r="H250" s="920"/>
      <c r="I250" s="482"/>
    </row>
    <row r="251" spans="1:9">
      <c r="A251" s="890"/>
      <c r="B251" s="919" t="s">
        <v>2755</v>
      </c>
      <c r="C251" s="920"/>
      <c r="D251" s="920"/>
      <c r="E251" s="920"/>
      <c r="F251" s="920"/>
      <c r="G251" s="920"/>
      <c r="H251" s="920"/>
      <c r="I251" s="482"/>
    </row>
    <row r="252" spans="1:9">
      <c r="A252" s="874" t="s">
        <v>361</v>
      </c>
      <c r="B252" s="875"/>
      <c r="C252" s="875"/>
      <c r="D252" s="875" t="s">
        <v>2756</v>
      </c>
      <c r="E252" s="875"/>
      <c r="F252" s="875"/>
      <c r="G252" s="875"/>
      <c r="H252" s="876"/>
      <c r="I252" s="105"/>
    </row>
    <row r="253" spans="1:9" ht="39" customHeight="1">
      <c r="A253" s="877" t="s">
        <v>363</v>
      </c>
      <c r="B253" s="878"/>
      <c r="C253" s="878"/>
      <c r="D253" s="668" t="s">
        <v>2462</v>
      </c>
      <c r="E253" s="669"/>
      <c r="F253" s="669"/>
      <c r="G253" s="669"/>
      <c r="H253" s="669"/>
      <c r="I253" s="110"/>
    </row>
    <row r="254" spans="1:9">
      <c r="I254" s="105"/>
    </row>
    <row r="255" spans="1:9">
      <c r="A255" s="477" t="s">
        <v>378</v>
      </c>
      <c r="I255" s="105"/>
    </row>
    <row r="256" spans="1:9" ht="20.100000000000001" customHeight="1">
      <c r="A256" s="872" t="s">
        <v>379</v>
      </c>
      <c r="B256" s="879"/>
      <c r="C256" s="912" t="s">
        <v>2758</v>
      </c>
      <c r="D256" s="913"/>
      <c r="E256" s="913"/>
      <c r="F256" s="913"/>
      <c r="G256" s="913"/>
      <c r="H256" s="913"/>
      <c r="I256" s="482"/>
    </row>
    <row r="257" spans="1:9" ht="20.100000000000001" customHeight="1">
      <c r="A257" s="872"/>
      <c r="B257" s="879"/>
      <c r="C257" s="914" t="s">
        <v>2757</v>
      </c>
      <c r="D257" s="915"/>
      <c r="E257" s="915"/>
      <c r="F257" s="915"/>
      <c r="G257" s="915"/>
      <c r="H257" s="915"/>
      <c r="I257" s="482"/>
    </row>
    <row r="258" spans="1:9" ht="31.5" customHeight="1">
      <c r="A258" s="872"/>
      <c r="B258" s="879"/>
      <c r="C258" s="916" t="s">
        <v>2759</v>
      </c>
      <c r="D258" s="917"/>
      <c r="E258" s="917"/>
      <c r="F258" s="917"/>
      <c r="G258" s="917"/>
      <c r="H258" s="917"/>
      <c r="I258" s="482"/>
    </row>
    <row r="259" spans="1:9" ht="30.75" customHeight="1">
      <c r="A259" s="882" t="s">
        <v>382</v>
      </c>
      <c r="B259" s="918"/>
      <c r="C259" s="912" t="s">
        <v>2760</v>
      </c>
      <c r="D259" s="913"/>
      <c r="E259" s="913"/>
      <c r="F259" s="913"/>
      <c r="G259" s="913"/>
      <c r="H259" s="913"/>
      <c r="I259" s="482"/>
    </row>
    <row r="260" spans="1:9" ht="16.5" customHeight="1">
      <c r="A260" s="884"/>
      <c r="B260" s="885"/>
      <c r="C260" s="914" t="s">
        <v>2761</v>
      </c>
      <c r="D260" s="915"/>
      <c r="E260" s="915"/>
      <c r="F260" s="915"/>
      <c r="G260" s="915"/>
      <c r="H260" s="915"/>
      <c r="I260" s="482"/>
    </row>
    <row r="261" spans="1:9" ht="16.5" customHeight="1">
      <c r="A261" s="886"/>
      <c r="B261" s="887"/>
      <c r="C261" s="916" t="s">
        <v>2762</v>
      </c>
      <c r="D261" s="917"/>
      <c r="E261" s="917"/>
      <c r="F261" s="917"/>
      <c r="G261" s="917"/>
      <c r="H261" s="917"/>
      <c r="I261" s="482"/>
    </row>
    <row r="262" spans="1:9">
      <c r="I262" s="105"/>
    </row>
    <row r="263" spans="1:9">
      <c r="A263" s="477" t="s">
        <v>384</v>
      </c>
      <c r="B263" s="477"/>
      <c r="C263" s="477"/>
      <c r="D263" s="477"/>
      <c r="E263" s="477"/>
      <c r="F263" s="477"/>
    </row>
    <row r="264" spans="1:9" ht="16.2">
      <c r="A264" s="872" t="s">
        <v>385</v>
      </c>
      <c r="B264" s="872"/>
      <c r="C264" s="872"/>
      <c r="D264" s="872"/>
      <c r="E264" s="872"/>
      <c r="F264" s="872"/>
      <c r="G264" s="162">
        <v>0</v>
      </c>
      <c r="H264" s="478" t="s">
        <v>430</v>
      </c>
    </row>
    <row r="265" spans="1:9" ht="16.2">
      <c r="A265" s="872" t="s">
        <v>386</v>
      </c>
      <c r="B265" s="872"/>
      <c r="C265" s="872"/>
      <c r="D265" s="872"/>
      <c r="E265" s="872"/>
      <c r="F265" s="872"/>
      <c r="G265" s="162">
        <v>1</v>
      </c>
      <c r="H265" s="478" t="s">
        <v>430</v>
      </c>
    </row>
    <row r="266" spans="1:9">
      <c r="A266" s="473"/>
      <c r="B266" s="473"/>
      <c r="C266" s="473"/>
      <c r="D266" s="473"/>
      <c r="E266" s="473"/>
      <c r="F266" s="473"/>
      <c r="G266" s="165"/>
      <c r="H266" s="478"/>
    </row>
    <row r="267" spans="1:9">
      <c r="A267" s="870" t="s">
        <v>387</v>
      </c>
      <c r="B267" s="870"/>
      <c r="C267" s="870"/>
      <c r="D267" s="870"/>
      <c r="E267" s="870"/>
      <c r="F267" s="870"/>
      <c r="G267" s="167"/>
      <c r="H267" s="165"/>
    </row>
    <row r="268" spans="1:9" ht="16.2">
      <c r="A268" s="871" t="s">
        <v>388</v>
      </c>
      <c r="B268" s="871"/>
      <c r="C268" s="871"/>
      <c r="D268" s="871"/>
      <c r="E268" s="478">
        <f>SUM(E269:E274)</f>
        <v>21</v>
      </c>
      <c r="F268" s="478" t="s">
        <v>353</v>
      </c>
      <c r="G268" s="168">
        <f>E268/25</f>
        <v>0.84</v>
      </c>
      <c r="H268" s="478" t="s">
        <v>430</v>
      </c>
    </row>
    <row r="269" spans="1:9">
      <c r="A269" s="102" t="s">
        <v>145</v>
      </c>
      <c r="B269" s="872" t="s">
        <v>148</v>
      </c>
      <c r="C269" s="872"/>
      <c r="D269" s="872"/>
      <c r="E269" s="478">
        <v>9</v>
      </c>
      <c r="F269" s="478" t="s">
        <v>353</v>
      </c>
      <c r="G269" s="151"/>
      <c r="H269" s="111"/>
    </row>
    <row r="270" spans="1:9">
      <c r="B270" s="872" t="s">
        <v>389</v>
      </c>
      <c r="C270" s="872"/>
      <c r="D270" s="872"/>
      <c r="E270" s="478">
        <v>9</v>
      </c>
      <c r="F270" s="478" t="s">
        <v>353</v>
      </c>
      <c r="G270" s="151"/>
      <c r="H270" s="111"/>
    </row>
    <row r="271" spans="1:9">
      <c r="B271" s="872" t="s">
        <v>390</v>
      </c>
      <c r="C271" s="872"/>
      <c r="D271" s="872"/>
      <c r="E271" s="478">
        <v>2</v>
      </c>
      <c r="F271" s="478" t="s">
        <v>353</v>
      </c>
      <c r="G271" s="151"/>
      <c r="H271" s="111"/>
    </row>
    <row r="272" spans="1:9">
      <c r="B272" s="872" t="s">
        <v>391</v>
      </c>
      <c r="C272" s="872"/>
      <c r="D272" s="872"/>
      <c r="E272" s="478">
        <v>0</v>
      </c>
      <c r="F272" s="478" t="s">
        <v>353</v>
      </c>
      <c r="G272" s="151"/>
      <c r="H272" s="111"/>
    </row>
    <row r="273" spans="1:9">
      <c r="B273" s="872" t="s">
        <v>392</v>
      </c>
      <c r="C273" s="872"/>
      <c r="D273" s="872"/>
      <c r="E273" s="478">
        <v>0</v>
      </c>
      <c r="F273" s="478" t="s">
        <v>353</v>
      </c>
      <c r="G273" s="151"/>
      <c r="H273" s="111"/>
    </row>
    <row r="274" spans="1:9">
      <c r="B274" s="872" t="s">
        <v>393</v>
      </c>
      <c r="C274" s="872"/>
      <c r="D274" s="872"/>
      <c r="E274" s="478">
        <v>1</v>
      </c>
      <c r="F274" s="478" t="s">
        <v>353</v>
      </c>
      <c r="G274" s="151"/>
      <c r="H274" s="111"/>
    </row>
    <row r="275" spans="1:9" ht="28.5" customHeight="1">
      <c r="A275" s="871" t="s">
        <v>394</v>
      </c>
      <c r="B275" s="871"/>
      <c r="C275" s="871"/>
      <c r="D275" s="871"/>
      <c r="E275" s="478">
        <v>0</v>
      </c>
      <c r="F275" s="478" t="s">
        <v>353</v>
      </c>
      <c r="G275" s="168">
        <v>0</v>
      </c>
      <c r="H275" s="478" t="s">
        <v>430</v>
      </c>
    </row>
    <row r="276" spans="1:9" ht="16.2">
      <c r="A276" s="872" t="s">
        <v>395</v>
      </c>
      <c r="B276" s="872"/>
      <c r="C276" s="872"/>
      <c r="D276" s="872"/>
      <c r="E276" s="478">
        <f>G276*25</f>
        <v>5</v>
      </c>
      <c r="F276" s="478" t="s">
        <v>353</v>
      </c>
      <c r="G276" s="168">
        <v>0.2</v>
      </c>
      <c r="H276" s="478" t="s">
        <v>430</v>
      </c>
    </row>
    <row r="278" spans="1:9">
      <c r="A278" s="102" t="s">
        <v>396</v>
      </c>
    </row>
    <row r="279" spans="1:9" ht="16.2">
      <c r="A279" s="873" t="s">
        <v>431</v>
      </c>
      <c r="B279" s="873"/>
      <c r="C279" s="873"/>
      <c r="D279" s="873"/>
      <c r="E279" s="873"/>
      <c r="F279" s="873"/>
      <c r="G279" s="873"/>
      <c r="H279" s="873"/>
      <c r="I279" s="873"/>
    </row>
    <row r="280" spans="1:9">
      <c r="A280" s="102" t="s">
        <v>397</v>
      </c>
    </row>
    <row r="282" spans="1:9">
      <c r="A282" s="869" t="s">
        <v>398</v>
      </c>
      <c r="B282" s="869"/>
      <c r="C282" s="869"/>
      <c r="D282" s="869"/>
      <c r="E282" s="869"/>
      <c r="F282" s="869"/>
      <c r="G282" s="869"/>
      <c r="H282" s="869"/>
      <c r="I282" s="869"/>
    </row>
    <row r="283" spans="1:9">
      <c r="A283" s="869"/>
      <c r="B283" s="869"/>
      <c r="C283" s="869"/>
      <c r="D283" s="869"/>
      <c r="E283" s="869"/>
      <c r="F283" s="869"/>
      <c r="G283" s="869"/>
      <c r="H283" s="869"/>
      <c r="I283" s="869"/>
    </row>
    <row r="284" spans="1:9">
      <c r="A284" s="869"/>
      <c r="B284" s="869"/>
      <c r="C284" s="869"/>
      <c r="D284" s="869"/>
      <c r="E284" s="869"/>
      <c r="F284" s="869"/>
      <c r="G284" s="869"/>
      <c r="H284" s="869"/>
      <c r="I284" s="869"/>
    </row>
  </sheetData>
  <mergeCells count="297">
    <mergeCell ref="A205:D205"/>
    <mergeCell ref="A206:D206"/>
    <mergeCell ref="A279:I279"/>
    <mergeCell ref="A282:I284"/>
    <mergeCell ref="B199:D199"/>
    <mergeCell ref="B200:D200"/>
    <mergeCell ref="B201:D201"/>
    <mergeCell ref="B202:D202"/>
    <mergeCell ref="B203:D203"/>
    <mergeCell ref="B204:D204"/>
    <mergeCell ref="A208:I208"/>
    <mergeCell ref="A211:H211"/>
    <mergeCell ref="A212:C212"/>
    <mergeCell ref="D212:H212"/>
    <mergeCell ref="A213:C213"/>
    <mergeCell ref="D213:H213"/>
    <mergeCell ref="A214:C214"/>
    <mergeCell ref="D214:H214"/>
    <mergeCell ref="A215:C215"/>
    <mergeCell ref="D215:H215"/>
    <mergeCell ref="A217:H217"/>
    <mergeCell ref="A218:H218"/>
    <mergeCell ref="A219:D219"/>
    <mergeCell ref="E219:H219"/>
    <mergeCell ref="A191:B191"/>
    <mergeCell ref="C191:H191"/>
    <mergeCell ref="A194:F194"/>
    <mergeCell ref="A195:F195"/>
    <mergeCell ref="A197:F197"/>
    <mergeCell ref="A198:D198"/>
    <mergeCell ref="A184:C184"/>
    <mergeCell ref="D184:H184"/>
    <mergeCell ref="A185:C185"/>
    <mergeCell ref="D185:H185"/>
    <mergeCell ref="A188:B190"/>
    <mergeCell ref="C188:H188"/>
    <mergeCell ref="C189:H189"/>
    <mergeCell ref="C190:H190"/>
    <mergeCell ref="A175:C175"/>
    <mergeCell ref="D175:H175"/>
    <mergeCell ref="A176:C176"/>
    <mergeCell ref="D176:H176"/>
    <mergeCell ref="A177:F177"/>
    <mergeCell ref="A178:A183"/>
    <mergeCell ref="B178:H178"/>
    <mergeCell ref="B179:H179"/>
    <mergeCell ref="B183:H183"/>
    <mergeCell ref="B180:H180"/>
    <mergeCell ref="B181:H181"/>
    <mergeCell ref="B182:H182"/>
    <mergeCell ref="A170:F170"/>
    <mergeCell ref="A171:A174"/>
    <mergeCell ref="B171:H171"/>
    <mergeCell ref="B172:H172"/>
    <mergeCell ref="B173:H173"/>
    <mergeCell ref="B174:H174"/>
    <mergeCell ref="A161:H161"/>
    <mergeCell ref="B162:F162"/>
    <mergeCell ref="A163:H163"/>
    <mergeCell ref="B164:F164"/>
    <mergeCell ref="A165:H165"/>
    <mergeCell ref="B167:F167"/>
    <mergeCell ref="B166:F166"/>
    <mergeCell ref="A155:H155"/>
    <mergeCell ref="A156:B156"/>
    <mergeCell ref="C156:H156"/>
    <mergeCell ref="A158:D158"/>
    <mergeCell ref="A159:A160"/>
    <mergeCell ref="B159:F160"/>
    <mergeCell ref="G159:H159"/>
    <mergeCell ref="A151:D151"/>
    <mergeCell ref="E151:H151"/>
    <mergeCell ref="A152:D152"/>
    <mergeCell ref="E152:H152"/>
    <mergeCell ref="A153:D153"/>
    <mergeCell ref="E153:H153"/>
    <mergeCell ref="A146:C146"/>
    <mergeCell ref="D146:H146"/>
    <mergeCell ref="A148:H148"/>
    <mergeCell ref="A149:H149"/>
    <mergeCell ref="A150:D150"/>
    <mergeCell ref="E150:H150"/>
    <mergeCell ref="A143:C143"/>
    <mergeCell ref="D143:H143"/>
    <mergeCell ref="A144:C144"/>
    <mergeCell ref="D144:H144"/>
    <mergeCell ref="A145:C145"/>
    <mergeCell ref="D145:H145"/>
    <mergeCell ref="A136:D136"/>
    <mergeCell ref="A137:D137"/>
    <mergeCell ref="D48:H48"/>
    <mergeCell ref="D116:H116"/>
    <mergeCell ref="A139:I139"/>
    <mergeCell ref="A142:H142"/>
    <mergeCell ref="B130:D130"/>
    <mergeCell ref="B131:D131"/>
    <mergeCell ref="B132:D132"/>
    <mergeCell ref="B133:D133"/>
    <mergeCell ref="B134:D134"/>
    <mergeCell ref="B135:D135"/>
    <mergeCell ref="A122:B122"/>
    <mergeCell ref="C122:H122"/>
    <mergeCell ref="A125:F125"/>
    <mergeCell ref="A126:F126"/>
    <mergeCell ref="A128:F128"/>
    <mergeCell ref="A129:D129"/>
    <mergeCell ref="A116:C116"/>
    <mergeCell ref="A119:B121"/>
    <mergeCell ref="C119:H119"/>
    <mergeCell ref="C120:H120"/>
    <mergeCell ref="C121:H121"/>
    <mergeCell ref="A111:F111"/>
    <mergeCell ref="A112:A114"/>
    <mergeCell ref="B112:H112"/>
    <mergeCell ref="B113:H113"/>
    <mergeCell ref="B114:H114"/>
    <mergeCell ref="A115:C115"/>
    <mergeCell ref="D115:H115"/>
    <mergeCell ref="B108:H108"/>
    <mergeCell ref="A109:C109"/>
    <mergeCell ref="D109:H109"/>
    <mergeCell ref="A110:C110"/>
    <mergeCell ref="D110:H110"/>
    <mergeCell ref="A96:H96"/>
    <mergeCell ref="B97:F97"/>
    <mergeCell ref="A98:H98"/>
    <mergeCell ref="B100:F100"/>
    <mergeCell ref="A103:F103"/>
    <mergeCell ref="A104:A108"/>
    <mergeCell ref="B104:H104"/>
    <mergeCell ref="B105:H105"/>
    <mergeCell ref="B106:H106"/>
    <mergeCell ref="B107:H107"/>
    <mergeCell ref="B99:F99"/>
    <mergeCell ref="A91:D91"/>
    <mergeCell ref="A92:A93"/>
    <mergeCell ref="B92:F93"/>
    <mergeCell ref="G92:H92"/>
    <mergeCell ref="A94:H94"/>
    <mergeCell ref="B95:F95"/>
    <mergeCell ref="A85:D85"/>
    <mergeCell ref="E85:H85"/>
    <mergeCell ref="A86:D86"/>
    <mergeCell ref="E86:H86"/>
    <mergeCell ref="A88:H88"/>
    <mergeCell ref="A89:B89"/>
    <mergeCell ref="C89:H89"/>
    <mergeCell ref="A81:H81"/>
    <mergeCell ref="A82:H82"/>
    <mergeCell ref="A83:D83"/>
    <mergeCell ref="E83:H83"/>
    <mergeCell ref="A84:D84"/>
    <mergeCell ref="E84:H84"/>
    <mergeCell ref="D76:H76"/>
    <mergeCell ref="A77:C77"/>
    <mergeCell ref="D77:H77"/>
    <mergeCell ref="A78:C78"/>
    <mergeCell ref="D78:H78"/>
    <mergeCell ref="A79:C79"/>
    <mergeCell ref="D79:H79"/>
    <mergeCell ref="B67:D67"/>
    <mergeCell ref="A68:D68"/>
    <mergeCell ref="A69:D69"/>
    <mergeCell ref="A72:I72"/>
    <mergeCell ref="A75:H75"/>
    <mergeCell ref="A76:C76"/>
    <mergeCell ref="A61:D61"/>
    <mergeCell ref="B62:D62"/>
    <mergeCell ref="B63:D63"/>
    <mergeCell ref="B64:D64"/>
    <mergeCell ref="B65:D65"/>
    <mergeCell ref="B66:D66"/>
    <mergeCell ref="A54:B54"/>
    <mergeCell ref="C54:H54"/>
    <mergeCell ref="A57:F57"/>
    <mergeCell ref="A58:F58"/>
    <mergeCell ref="A60:F60"/>
    <mergeCell ref="A51:B53"/>
    <mergeCell ref="C51:H51"/>
    <mergeCell ref="C52:H52"/>
    <mergeCell ref="C53:H53"/>
    <mergeCell ref="A47:C47"/>
    <mergeCell ref="D47:H47"/>
    <mergeCell ref="A48:C48"/>
    <mergeCell ref="A43:F43"/>
    <mergeCell ref="A44:A46"/>
    <mergeCell ref="B44:H44"/>
    <mergeCell ref="B45:H45"/>
    <mergeCell ref="B40:H40"/>
    <mergeCell ref="A41:C41"/>
    <mergeCell ref="D41:H41"/>
    <mergeCell ref="A42:C42"/>
    <mergeCell ref="D42:H42"/>
    <mergeCell ref="B46:I46"/>
    <mergeCell ref="A28:H28"/>
    <mergeCell ref="B30:F30"/>
    <mergeCell ref="A33:F33"/>
    <mergeCell ref="A34:A40"/>
    <mergeCell ref="B34:H34"/>
    <mergeCell ref="B35:H35"/>
    <mergeCell ref="B37:H37"/>
    <mergeCell ref="B38:H38"/>
    <mergeCell ref="B39:H39"/>
    <mergeCell ref="B29:F29"/>
    <mergeCell ref="B36:H36"/>
    <mergeCell ref="B27:F27"/>
    <mergeCell ref="A21:D21"/>
    <mergeCell ref="A22:A23"/>
    <mergeCell ref="B22:F23"/>
    <mergeCell ref="G22:H22"/>
    <mergeCell ref="A24:H24"/>
    <mergeCell ref="B25:F25"/>
    <mergeCell ref="A16:D16"/>
    <mergeCell ref="E16:H16"/>
    <mergeCell ref="A18:H18"/>
    <mergeCell ref="A19:B19"/>
    <mergeCell ref="C19:H19"/>
    <mergeCell ref="A15:D15"/>
    <mergeCell ref="E15:H15"/>
    <mergeCell ref="A8:C8"/>
    <mergeCell ref="D8:H8"/>
    <mergeCell ref="A9:C9"/>
    <mergeCell ref="D9:H9"/>
    <mergeCell ref="A11:H11"/>
    <mergeCell ref="A12:H12"/>
    <mergeCell ref="A26:H26"/>
    <mergeCell ref="A2:I2"/>
    <mergeCell ref="A5:H5"/>
    <mergeCell ref="A6:C6"/>
    <mergeCell ref="D6:H6"/>
    <mergeCell ref="A7:C7"/>
    <mergeCell ref="D7:H7"/>
    <mergeCell ref="A13:D13"/>
    <mergeCell ref="E13:H13"/>
    <mergeCell ref="A14:D14"/>
    <mergeCell ref="E14:H14"/>
    <mergeCell ref="A220:D220"/>
    <mergeCell ref="E220:H220"/>
    <mergeCell ref="A221:D221"/>
    <mergeCell ref="E221:H221"/>
    <mergeCell ref="A222:D222"/>
    <mergeCell ref="E222:H222"/>
    <mergeCell ref="A224:H224"/>
    <mergeCell ref="A225:B225"/>
    <mergeCell ref="C225:H225"/>
    <mergeCell ref="A227:D227"/>
    <mergeCell ref="A228:A229"/>
    <mergeCell ref="B228:F229"/>
    <mergeCell ref="G228:H228"/>
    <mergeCell ref="A230:H230"/>
    <mergeCell ref="B231:F231"/>
    <mergeCell ref="A232:H232"/>
    <mergeCell ref="B233:F233"/>
    <mergeCell ref="A234:H234"/>
    <mergeCell ref="B235:F235"/>
    <mergeCell ref="B236:F236"/>
    <mergeCell ref="A239:F239"/>
    <mergeCell ref="A240:A245"/>
    <mergeCell ref="B240:H240"/>
    <mergeCell ref="B245:H245"/>
    <mergeCell ref="B241:H241"/>
    <mergeCell ref="B242:H242"/>
    <mergeCell ref="B243:H243"/>
    <mergeCell ref="B244:H244"/>
    <mergeCell ref="A246:C246"/>
    <mergeCell ref="D246:H246"/>
    <mergeCell ref="A247:C247"/>
    <mergeCell ref="D247:H247"/>
    <mergeCell ref="A248:F248"/>
    <mergeCell ref="A249:A251"/>
    <mergeCell ref="B249:H249"/>
    <mergeCell ref="B250:H250"/>
    <mergeCell ref="B251:H251"/>
    <mergeCell ref="A252:C252"/>
    <mergeCell ref="D252:H252"/>
    <mergeCell ref="A253:C253"/>
    <mergeCell ref="D253:H253"/>
    <mergeCell ref="A256:B258"/>
    <mergeCell ref="C256:H256"/>
    <mergeCell ref="C257:H257"/>
    <mergeCell ref="C258:H258"/>
    <mergeCell ref="C261:H261"/>
    <mergeCell ref="C259:H259"/>
    <mergeCell ref="C260:H260"/>
    <mergeCell ref="A259:B261"/>
    <mergeCell ref="B274:D274"/>
    <mergeCell ref="A275:D275"/>
    <mergeCell ref="A276:D276"/>
    <mergeCell ref="A264:F264"/>
    <mergeCell ref="A265:F265"/>
    <mergeCell ref="A267:F267"/>
    <mergeCell ref="A268:D268"/>
    <mergeCell ref="B269:D269"/>
    <mergeCell ref="B270:D270"/>
    <mergeCell ref="B271:D271"/>
    <mergeCell ref="B272:D272"/>
    <mergeCell ref="B273:D273"/>
  </mergeCells>
  <pageMargins left="0.25" right="0.25" top="0.75" bottom="0.75" header="0.3" footer="0.3"/>
  <pageSetup paperSize="9" orientation="portrait" r:id="rId1"/>
  <rowBreaks count="3" manualBreakCount="3">
    <brk id="70" max="16383" man="1"/>
    <brk id="137" max="16383" man="1"/>
    <brk id="20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16"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270" t="s">
        <v>321</v>
      </c>
    </row>
    <row r="5" spans="1:9" ht="17.850000000000001" customHeight="1">
      <c r="A5" s="724" t="s">
        <v>205</v>
      </c>
      <c r="B5" s="724"/>
      <c r="C5" s="724"/>
      <c r="D5" s="724"/>
      <c r="E5" s="724"/>
      <c r="F5" s="724"/>
      <c r="G5" s="724"/>
      <c r="H5" s="724"/>
    </row>
    <row r="6" spans="1:9" ht="17.55" customHeight="1">
      <c r="A6" s="939" t="s">
        <v>143</v>
      </c>
      <c r="B6" s="939"/>
      <c r="C6" s="954"/>
      <c r="D6" s="955">
        <v>3</v>
      </c>
      <c r="E6" s="939"/>
      <c r="F6" s="939"/>
      <c r="G6" s="939"/>
      <c r="H6" s="939"/>
    </row>
    <row r="7" spans="1:9" ht="17.55" customHeight="1">
      <c r="A7" s="939" t="s">
        <v>142</v>
      </c>
      <c r="B7" s="939"/>
      <c r="C7" s="954"/>
      <c r="D7" s="965" t="s">
        <v>501</v>
      </c>
      <c r="E7" s="943"/>
      <c r="F7" s="943"/>
      <c r="G7" s="943"/>
      <c r="H7" s="943"/>
    </row>
    <row r="8" spans="1:9" ht="17.55" customHeight="1">
      <c r="A8" s="939" t="s">
        <v>146</v>
      </c>
      <c r="B8" s="939"/>
      <c r="C8" s="954"/>
      <c r="D8" s="942" t="s">
        <v>324</v>
      </c>
      <c r="E8" s="940"/>
      <c r="F8" s="940"/>
      <c r="G8" s="940"/>
      <c r="H8" s="940"/>
    </row>
    <row r="9" spans="1:9" ht="31.5" customHeight="1">
      <c r="A9" s="939" t="s">
        <v>325</v>
      </c>
      <c r="B9" s="939"/>
      <c r="C9" s="954"/>
      <c r="D9" s="965" t="s">
        <v>1375</v>
      </c>
      <c r="E9" s="943"/>
      <c r="F9" s="943"/>
      <c r="G9" s="943"/>
      <c r="H9" s="943"/>
    </row>
    <row r="10" spans="1:9" ht="10.35" customHeight="1"/>
    <row r="11" spans="1:9" ht="15" customHeight="1">
      <c r="A11" s="730" t="s">
        <v>3</v>
      </c>
      <c r="B11" s="730"/>
      <c r="C11" s="730"/>
      <c r="D11" s="730"/>
      <c r="E11" s="730"/>
      <c r="F11" s="730"/>
      <c r="G11" s="730"/>
      <c r="H11" s="730"/>
    </row>
    <row r="12" spans="1:9" ht="17.850000000000001" customHeight="1">
      <c r="A12" s="631" t="s">
        <v>2631</v>
      </c>
      <c r="B12" s="631"/>
      <c r="C12" s="631"/>
      <c r="D12" s="631"/>
      <c r="E12" s="631"/>
      <c r="F12" s="631"/>
      <c r="G12" s="631"/>
      <c r="H12" s="631"/>
    </row>
    <row r="13" spans="1:9" ht="17.850000000000001" customHeight="1">
      <c r="A13" s="939" t="s">
        <v>8</v>
      </c>
      <c r="B13" s="939"/>
      <c r="C13" s="939"/>
      <c r="D13" s="954"/>
      <c r="E13" s="955" t="s">
        <v>9</v>
      </c>
      <c r="F13" s="939"/>
      <c r="G13" s="939"/>
      <c r="H13" s="939"/>
    </row>
    <row r="14" spans="1:9" ht="17.850000000000001" customHeight="1">
      <c r="A14" s="939" t="s">
        <v>327</v>
      </c>
      <c r="B14" s="939"/>
      <c r="C14" s="939"/>
      <c r="D14" s="954"/>
      <c r="E14" s="955" t="s">
        <v>328</v>
      </c>
      <c r="F14" s="939"/>
      <c r="G14" s="939"/>
      <c r="H14" s="939"/>
    </row>
    <row r="15" spans="1:9" ht="17.850000000000001" customHeight="1">
      <c r="A15" s="939" t="s">
        <v>329</v>
      </c>
      <c r="B15" s="939"/>
      <c r="C15" s="939"/>
      <c r="D15" s="954"/>
      <c r="E15" s="963" t="s">
        <v>1342</v>
      </c>
      <c r="F15" s="964"/>
      <c r="G15" s="964"/>
      <c r="H15" s="964"/>
    </row>
    <row r="16" spans="1:9" ht="17.850000000000001" customHeight="1">
      <c r="A16" s="939" t="s">
        <v>13</v>
      </c>
      <c r="B16" s="939"/>
      <c r="C16" s="939"/>
      <c r="D16" s="954"/>
      <c r="E16" s="955" t="s">
        <v>14</v>
      </c>
      <c r="F16" s="939"/>
      <c r="G16" s="939"/>
      <c r="H16" s="939"/>
    </row>
    <row r="17" spans="1:9" ht="10.35" customHeight="1"/>
    <row r="18" spans="1:9" ht="15" customHeight="1">
      <c r="A18" s="956" t="s">
        <v>331</v>
      </c>
      <c r="B18" s="956"/>
      <c r="C18" s="956"/>
      <c r="D18" s="956"/>
      <c r="E18" s="956"/>
      <c r="F18" s="956"/>
      <c r="G18" s="956"/>
      <c r="H18" s="956"/>
    </row>
    <row r="19" spans="1:9" ht="37.5" customHeight="1">
      <c r="A19" s="750" t="s">
        <v>332</v>
      </c>
      <c r="B19" s="951"/>
      <c r="C19" s="749" t="s">
        <v>1376</v>
      </c>
      <c r="D19" s="750"/>
      <c r="E19" s="750"/>
      <c r="F19" s="750"/>
      <c r="G19" s="750"/>
      <c r="H19" s="750"/>
    </row>
    <row r="20" spans="1:9" ht="10.35" customHeight="1"/>
    <row r="21" spans="1:9" ht="15" customHeight="1">
      <c r="A21" s="957" t="s">
        <v>334</v>
      </c>
      <c r="B21" s="957"/>
      <c r="C21" s="957"/>
      <c r="D21" s="957"/>
    </row>
    <row r="22" spans="1:9" ht="14.1" customHeight="1">
      <c r="A22" s="958" t="s">
        <v>31</v>
      </c>
      <c r="B22" s="960" t="s">
        <v>32</v>
      </c>
      <c r="C22" s="738"/>
      <c r="D22" s="738"/>
      <c r="E22" s="738"/>
      <c r="F22" s="958"/>
      <c r="G22" s="962" t="s">
        <v>335</v>
      </c>
      <c r="H22" s="953"/>
    </row>
    <row r="23" spans="1:9" ht="27" customHeight="1">
      <c r="A23" s="959"/>
      <c r="B23" s="961"/>
      <c r="C23" s="740"/>
      <c r="D23" s="740"/>
      <c r="E23" s="740"/>
      <c r="F23" s="959"/>
      <c r="G23" s="269" t="s">
        <v>336</v>
      </c>
      <c r="H23" s="268" t="s">
        <v>35</v>
      </c>
    </row>
    <row r="24" spans="1:9" ht="17.850000000000001" customHeight="1">
      <c r="A24" s="953" t="s">
        <v>36</v>
      </c>
      <c r="B24" s="953"/>
      <c r="C24" s="953"/>
      <c r="D24" s="953"/>
      <c r="E24" s="953"/>
      <c r="F24" s="953"/>
      <c r="G24" s="953"/>
      <c r="H24" s="953"/>
    </row>
    <row r="25" spans="1:9" ht="48.6" customHeight="1">
      <c r="A25" s="269" t="s">
        <v>1377</v>
      </c>
      <c r="B25" s="749" t="s">
        <v>2705</v>
      </c>
      <c r="C25" s="750"/>
      <c r="D25" s="750"/>
      <c r="E25" s="750"/>
      <c r="F25" s="951"/>
      <c r="G25" s="269" t="s">
        <v>1378</v>
      </c>
      <c r="H25" s="208" t="s">
        <v>40</v>
      </c>
      <c r="I25" s="126"/>
    </row>
    <row r="26" spans="1:9" ht="36" customHeight="1">
      <c r="A26" s="269" t="s">
        <v>1379</v>
      </c>
      <c r="B26" s="749" t="s">
        <v>1380</v>
      </c>
      <c r="C26" s="750"/>
      <c r="D26" s="750"/>
      <c r="E26" s="750"/>
      <c r="F26" s="951"/>
      <c r="G26" s="269" t="s">
        <v>1378</v>
      </c>
      <c r="H26" s="208" t="s">
        <v>40</v>
      </c>
      <c r="I26" s="126"/>
    </row>
    <row r="27" spans="1:9" ht="17.850000000000001" customHeight="1">
      <c r="A27" s="953" t="s">
        <v>341</v>
      </c>
      <c r="B27" s="953"/>
      <c r="C27" s="953"/>
      <c r="D27" s="953"/>
      <c r="E27" s="953"/>
      <c r="F27" s="953"/>
      <c r="G27" s="953"/>
      <c r="H27" s="953"/>
      <c r="I27" s="126"/>
    </row>
    <row r="28" spans="1:9" ht="65.099999999999994" customHeight="1">
      <c r="A28" s="269" t="s">
        <v>1381</v>
      </c>
      <c r="B28" s="749" t="s">
        <v>1382</v>
      </c>
      <c r="C28" s="750"/>
      <c r="D28" s="750"/>
      <c r="E28" s="750"/>
      <c r="F28" s="951"/>
      <c r="G28" s="269" t="s">
        <v>813</v>
      </c>
      <c r="H28" s="208" t="s">
        <v>40</v>
      </c>
      <c r="I28" s="126"/>
    </row>
    <row r="29" spans="1:9" ht="52.5" customHeight="1">
      <c r="A29" s="269" t="s">
        <v>1383</v>
      </c>
      <c r="B29" s="749" t="s">
        <v>1384</v>
      </c>
      <c r="C29" s="750"/>
      <c r="D29" s="750"/>
      <c r="E29" s="750"/>
      <c r="F29" s="951"/>
      <c r="G29" s="269" t="s">
        <v>813</v>
      </c>
      <c r="H29" s="208" t="s">
        <v>40</v>
      </c>
      <c r="I29" s="126"/>
    </row>
    <row r="30" spans="1:9" ht="17.850000000000001" customHeight="1">
      <c r="A30" s="953" t="s">
        <v>348</v>
      </c>
      <c r="B30" s="953"/>
      <c r="C30" s="953"/>
      <c r="D30" s="953"/>
      <c r="E30" s="953"/>
      <c r="F30" s="953"/>
      <c r="G30" s="953"/>
      <c r="H30" s="953"/>
      <c r="I30" s="126"/>
    </row>
    <row r="31" spans="1:9" ht="49.05" customHeight="1">
      <c r="A31" s="269" t="s">
        <v>1385</v>
      </c>
      <c r="B31" s="749" t="s">
        <v>1386</v>
      </c>
      <c r="C31" s="750"/>
      <c r="D31" s="750"/>
      <c r="E31" s="750"/>
      <c r="F31" s="951"/>
      <c r="G31" s="269" t="s">
        <v>121</v>
      </c>
      <c r="H31" s="208" t="s">
        <v>40</v>
      </c>
      <c r="I31" s="126"/>
    </row>
    <row r="32" spans="1:9" ht="10.35" customHeight="1">
      <c r="I32" s="126"/>
    </row>
    <row r="33" spans="1:9" ht="15" customHeight="1">
      <c r="A33" s="270" t="s">
        <v>351</v>
      </c>
      <c r="I33" s="126"/>
    </row>
    <row r="34" spans="1:9" s="270" customFormat="1" ht="17.850000000000001" customHeight="1">
      <c r="A34" s="952" t="s">
        <v>352</v>
      </c>
      <c r="B34" s="952"/>
      <c r="C34" s="952"/>
      <c r="D34" s="952"/>
      <c r="E34" s="952"/>
      <c r="F34" s="952"/>
      <c r="G34" s="209">
        <v>15</v>
      </c>
      <c r="H34" s="261" t="s">
        <v>353</v>
      </c>
      <c r="I34" s="210"/>
    </row>
    <row r="35" spans="1:9" ht="30" customHeight="1">
      <c r="A35" s="949" t="s">
        <v>354</v>
      </c>
      <c r="B35" s="749" t="s">
        <v>1387</v>
      </c>
      <c r="C35" s="750"/>
      <c r="D35" s="750"/>
      <c r="E35" s="750"/>
      <c r="F35" s="750"/>
      <c r="G35" s="750"/>
      <c r="H35" s="750"/>
      <c r="I35" s="126"/>
    </row>
    <row r="36" spans="1:9" ht="30" customHeight="1">
      <c r="A36" s="950"/>
      <c r="B36" s="749" t="s">
        <v>1388</v>
      </c>
      <c r="C36" s="750"/>
      <c r="D36" s="750"/>
      <c r="E36" s="750"/>
      <c r="F36" s="750"/>
      <c r="G36" s="750"/>
      <c r="H36" s="750"/>
      <c r="I36" s="126"/>
    </row>
    <row r="37" spans="1:9" ht="30" customHeight="1">
      <c r="A37" s="950"/>
      <c r="B37" s="749" t="s">
        <v>1389</v>
      </c>
      <c r="C37" s="750"/>
      <c r="D37" s="750"/>
      <c r="E37" s="750"/>
      <c r="F37" s="750"/>
      <c r="G37" s="750"/>
      <c r="H37" s="750"/>
      <c r="I37" s="126"/>
    </row>
    <row r="38" spans="1:9" ht="30" customHeight="1">
      <c r="A38" s="950"/>
      <c r="B38" s="749" t="s">
        <v>1390</v>
      </c>
      <c r="C38" s="750"/>
      <c r="D38" s="750"/>
      <c r="E38" s="750"/>
      <c r="F38" s="750"/>
      <c r="G38" s="750"/>
      <c r="H38" s="750"/>
      <c r="I38" s="126"/>
    </row>
    <row r="39" spans="1:9" ht="42" customHeight="1">
      <c r="A39" s="950"/>
      <c r="B39" s="749" t="s">
        <v>1391</v>
      </c>
      <c r="C39" s="750"/>
      <c r="D39" s="750"/>
      <c r="E39" s="750"/>
      <c r="F39" s="750"/>
      <c r="G39" s="750"/>
      <c r="H39" s="750"/>
      <c r="I39" s="126"/>
    </row>
    <row r="40" spans="1:9" ht="23.55" customHeight="1">
      <c r="A40" s="940" t="s">
        <v>361</v>
      </c>
      <c r="B40" s="940"/>
      <c r="C40" s="941"/>
      <c r="D40" s="942" t="s">
        <v>1401</v>
      </c>
      <c r="E40" s="940"/>
      <c r="F40" s="940"/>
      <c r="G40" s="940"/>
      <c r="H40" s="940"/>
      <c r="I40" s="126"/>
    </row>
    <row r="41" spans="1:9" ht="37.049999999999997" customHeight="1">
      <c r="A41" s="943" t="s">
        <v>363</v>
      </c>
      <c r="B41" s="943"/>
      <c r="C41" s="944"/>
      <c r="D41" s="749" t="s">
        <v>1392</v>
      </c>
      <c r="E41" s="750"/>
      <c r="F41" s="750"/>
      <c r="G41" s="750"/>
      <c r="H41" s="750"/>
      <c r="I41" s="211"/>
    </row>
    <row r="42" spans="1:9" s="270" customFormat="1" ht="17.850000000000001" customHeight="1">
      <c r="A42" s="952" t="s">
        <v>528</v>
      </c>
      <c r="B42" s="952"/>
      <c r="C42" s="952"/>
      <c r="D42" s="952"/>
      <c r="E42" s="952"/>
      <c r="F42" s="952"/>
      <c r="G42" s="209">
        <v>30</v>
      </c>
      <c r="H42" s="261" t="s">
        <v>353</v>
      </c>
      <c r="I42" s="210"/>
    </row>
    <row r="43" spans="1:9" ht="142.5" customHeight="1">
      <c r="A43" s="949" t="s">
        <v>354</v>
      </c>
      <c r="B43" s="749" t="s">
        <v>1402</v>
      </c>
      <c r="C43" s="750"/>
      <c r="D43" s="750"/>
      <c r="E43" s="750"/>
      <c r="F43" s="750"/>
      <c r="G43" s="750"/>
      <c r="H43" s="750"/>
      <c r="I43" s="126"/>
    </row>
    <row r="44" spans="1:9" ht="38.549999999999997" customHeight="1">
      <c r="A44" s="950"/>
      <c r="B44" s="749" t="s">
        <v>1403</v>
      </c>
      <c r="C44" s="750"/>
      <c r="D44" s="750"/>
      <c r="E44" s="750"/>
      <c r="F44" s="750"/>
      <c r="G44" s="750"/>
      <c r="H44" s="750"/>
      <c r="I44" s="126"/>
    </row>
    <row r="45" spans="1:9" ht="21.6" customHeight="1">
      <c r="A45" s="940" t="s">
        <v>361</v>
      </c>
      <c r="B45" s="940"/>
      <c r="C45" s="941"/>
      <c r="D45" s="942" t="s">
        <v>1404</v>
      </c>
      <c r="E45" s="940"/>
      <c r="F45" s="940"/>
      <c r="G45" s="940"/>
      <c r="H45" s="940"/>
      <c r="I45" s="126"/>
    </row>
    <row r="46" spans="1:9" ht="69" customHeight="1">
      <c r="A46" s="943" t="s">
        <v>363</v>
      </c>
      <c r="B46" s="943"/>
      <c r="C46" s="944"/>
      <c r="D46" s="749" t="s">
        <v>1393</v>
      </c>
      <c r="E46" s="750"/>
      <c r="F46" s="750"/>
      <c r="G46" s="750"/>
      <c r="H46" s="750"/>
      <c r="I46" s="211"/>
    </row>
    <row r="47" spans="1:9" ht="15" customHeight="1">
      <c r="A47" s="270" t="s">
        <v>378</v>
      </c>
      <c r="I47" s="126"/>
    </row>
    <row r="48" spans="1:9" ht="32.1" customHeight="1">
      <c r="A48" s="751" t="s">
        <v>379</v>
      </c>
      <c r="B48" s="945"/>
      <c r="C48" s="749" t="s">
        <v>1394</v>
      </c>
      <c r="D48" s="750"/>
      <c r="E48" s="750"/>
      <c r="F48" s="750"/>
      <c r="G48" s="750"/>
      <c r="H48" s="750"/>
      <c r="I48" s="126"/>
    </row>
    <row r="49" spans="1:9" ht="25.05" customHeight="1">
      <c r="A49" s="946"/>
      <c r="B49" s="947"/>
      <c r="C49" s="749" t="s">
        <v>1395</v>
      </c>
      <c r="D49" s="750"/>
      <c r="E49" s="750"/>
      <c r="F49" s="750"/>
      <c r="G49" s="750"/>
      <c r="H49" s="750"/>
      <c r="I49" s="126"/>
    </row>
    <row r="50" spans="1:9" ht="30.6" customHeight="1">
      <c r="A50" s="946"/>
      <c r="B50" s="947"/>
      <c r="C50" s="749" t="s">
        <v>1396</v>
      </c>
      <c r="D50" s="750"/>
      <c r="E50" s="750"/>
      <c r="F50" s="750"/>
      <c r="G50" s="750"/>
      <c r="H50" s="750"/>
      <c r="I50" s="126"/>
    </row>
    <row r="51" spans="1:9" ht="36.6" customHeight="1">
      <c r="A51" s="724"/>
      <c r="B51" s="948"/>
      <c r="C51" s="749" t="s">
        <v>1397</v>
      </c>
      <c r="D51" s="750"/>
      <c r="E51" s="750"/>
      <c r="F51" s="750"/>
      <c r="G51" s="750"/>
      <c r="H51" s="750"/>
      <c r="I51" s="126"/>
    </row>
    <row r="52" spans="1:9" ht="25.05" customHeight="1">
      <c r="A52" s="751" t="s">
        <v>382</v>
      </c>
      <c r="B52" s="945"/>
      <c r="C52" s="749" t="s">
        <v>1398</v>
      </c>
      <c r="D52" s="750"/>
      <c r="E52" s="750"/>
      <c r="F52" s="750"/>
      <c r="G52" s="750"/>
      <c r="H52" s="750"/>
      <c r="I52" s="126"/>
    </row>
    <row r="53" spans="1:9" ht="31.05" customHeight="1">
      <c r="A53" s="946"/>
      <c r="B53" s="947"/>
      <c r="C53" s="749" t="s">
        <v>1399</v>
      </c>
      <c r="D53" s="750"/>
      <c r="E53" s="750"/>
      <c r="F53" s="750"/>
      <c r="G53" s="750"/>
      <c r="H53" s="750"/>
      <c r="I53" s="126"/>
    </row>
    <row r="54" spans="1:9" ht="30.6" customHeight="1">
      <c r="A54" s="724"/>
      <c r="B54" s="948"/>
      <c r="C54" s="749" t="s">
        <v>1400</v>
      </c>
      <c r="D54" s="750"/>
      <c r="E54" s="750"/>
      <c r="F54" s="750"/>
      <c r="G54" s="750"/>
      <c r="H54" s="750"/>
      <c r="I54" s="126"/>
    </row>
    <row r="55" spans="1:9" ht="10.35" customHeight="1"/>
    <row r="56" spans="1:9" ht="15" customHeight="1">
      <c r="A56" s="270" t="s">
        <v>384</v>
      </c>
      <c r="B56" s="270"/>
      <c r="C56" s="270"/>
      <c r="D56" s="270"/>
      <c r="E56" s="270"/>
      <c r="F56" s="270"/>
    </row>
    <row r="57" spans="1:9" ht="16.2">
      <c r="A57" s="939" t="s">
        <v>385</v>
      </c>
      <c r="B57" s="939"/>
      <c r="C57" s="939"/>
      <c r="D57" s="939"/>
      <c r="E57" s="939"/>
      <c r="F57" s="939"/>
      <c r="G57" s="340">
        <v>3</v>
      </c>
      <c r="H57" s="266" t="s">
        <v>497</v>
      </c>
    </row>
    <row r="58" spans="1:9" ht="16.2">
      <c r="A58" s="939" t="s">
        <v>386</v>
      </c>
      <c r="B58" s="939"/>
      <c r="C58" s="939"/>
      <c r="D58" s="939"/>
      <c r="E58" s="939"/>
      <c r="F58" s="939"/>
      <c r="G58" s="340">
        <v>0</v>
      </c>
      <c r="H58" s="266" t="s">
        <v>497</v>
      </c>
    </row>
    <row r="59" spans="1:9">
      <c r="A59" s="262"/>
      <c r="B59" s="262"/>
      <c r="C59" s="262"/>
      <c r="D59" s="262"/>
      <c r="E59" s="262"/>
      <c r="F59" s="262"/>
      <c r="G59" s="212"/>
      <c r="H59" s="266"/>
    </row>
    <row r="60" spans="1:9">
      <c r="A60" s="938" t="s">
        <v>387</v>
      </c>
      <c r="B60" s="938"/>
      <c r="C60" s="938"/>
      <c r="D60" s="938"/>
      <c r="E60" s="938"/>
      <c r="F60" s="938"/>
      <c r="G60" s="263"/>
      <c r="H60" s="212"/>
    </row>
    <row r="61" spans="1:9" ht="17.850000000000001" customHeight="1">
      <c r="A61" s="750" t="s">
        <v>388</v>
      </c>
      <c r="B61" s="750"/>
      <c r="C61" s="750"/>
      <c r="D61" s="750"/>
      <c r="E61" s="266">
        <f>SUM(E62:E67)</f>
        <v>49</v>
      </c>
      <c r="F61" s="266" t="s">
        <v>353</v>
      </c>
      <c r="G61" s="213">
        <f>E61/25</f>
        <v>1.96</v>
      </c>
      <c r="H61" s="266" t="s">
        <v>497</v>
      </c>
    </row>
    <row r="62" spans="1:9" ht="17.850000000000001" customHeight="1">
      <c r="A62" s="127" t="s">
        <v>145</v>
      </c>
      <c r="B62" s="939" t="s">
        <v>148</v>
      </c>
      <c r="C62" s="939"/>
      <c r="D62" s="939"/>
      <c r="E62" s="266">
        <v>15</v>
      </c>
      <c r="F62" s="266" t="s">
        <v>353</v>
      </c>
      <c r="G62" s="214"/>
      <c r="H62" s="215"/>
    </row>
    <row r="63" spans="1:9" ht="17.850000000000001" customHeight="1">
      <c r="B63" s="939" t="s">
        <v>389</v>
      </c>
      <c r="C63" s="939"/>
      <c r="D63" s="939"/>
      <c r="E63" s="266">
        <v>30</v>
      </c>
      <c r="F63" s="266" t="s">
        <v>353</v>
      </c>
      <c r="G63" s="214"/>
      <c r="H63" s="215"/>
    </row>
    <row r="64" spans="1:9" ht="17.850000000000001" customHeight="1">
      <c r="B64" s="939" t="s">
        <v>390</v>
      </c>
      <c r="C64" s="939"/>
      <c r="D64" s="939"/>
      <c r="E64" s="266">
        <v>2</v>
      </c>
      <c r="F64" s="266" t="s">
        <v>353</v>
      </c>
      <c r="G64" s="214"/>
      <c r="H64" s="215"/>
    </row>
    <row r="65" spans="1:9" ht="17.850000000000001" customHeight="1">
      <c r="B65" s="939" t="s">
        <v>391</v>
      </c>
      <c r="C65" s="939"/>
      <c r="D65" s="939"/>
      <c r="E65" s="266">
        <v>0</v>
      </c>
      <c r="F65" s="266" t="s">
        <v>353</v>
      </c>
      <c r="G65" s="214"/>
      <c r="H65" s="215"/>
    </row>
    <row r="66" spans="1:9" ht="17.850000000000001" customHeight="1">
      <c r="B66" s="939" t="s">
        <v>392</v>
      </c>
      <c r="C66" s="939"/>
      <c r="D66" s="939"/>
      <c r="E66" s="266">
        <v>0</v>
      </c>
      <c r="F66" s="266" t="s">
        <v>353</v>
      </c>
      <c r="G66" s="214"/>
      <c r="H66" s="215"/>
    </row>
    <row r="67" spans="1:9" ht="17.850000000000001" customHeight="1">
      <c r="B67" s="939" t="s">
        <v>393</v>
      </c>
      <c r="C67" s="939"/>
      <c r="D67" s="939"/>
      <c r="E67" s="266">
        <v>2</v>
      </c>
      <c r="F67" s="266" t="s">
        <v>353</v>
      </c>
      <c r="G67" s="214"/>
      <c r="H67" s="215"/>
    </row>
    <row r="68" spans="1:9" ht="31.35" customHeight="1">
      <c r="A68" s="750" t="s">
        <v>394</v>
      </c>
      <c r="B68" s="750"/>
      <c r="C68" s="750"/>
      <c r="D68" s="750"/>
      <c r="E68" s="266">
        <v>0</v>
      </c>
      <c r="F68" s="266" t="s">
        <v>353</v>
      </c>
      <c r="G68" s="213">
        <v>0</v>
      </c>
      <c r="H68" s="266" t="s">
        <v>497</v>
      </c>
    </row>
    <row r="69" spans="1:9" ht="17.850000000000001" customHeight="1">
      <c r="A69" s="939" t="s">
        <v>395</v>
      </c>
      <c r="B69" s="939"/>
      <c r="C69" s="939"/>
      <c r="D69" s="939"/>
      <c r="E69" s="266">
        <f>G69*25</f>
        <v>26</v>
      </c>
      <c r="F69" s="266" t="s">
        <v>353</v>
      </c>
      <c r="G69" s="213">
        <f>D6-G68-G61</f>
        <v>1.04</v>
      </c>
      <c r="H69" s="266" t="s">
        <v>497</v>
      </c>
    </row>
    <row r="70" spans="1:9" ht="10.35" customHeight="1"/>
    <row r="73" spans="1:9">
      <c r="A73" s="127" t="s">
        <v>396</v>
      </c>
    </row>
    <row r="74" spans="1:9" ht="16.2">
      <c r="A74" s="722" t="s">
        <v>499</v>
      </c>
      <c r="B74" s="722"/>
      <c r="C74" s="722"/>
      <c r="D74" s="722"/>
      <c r="E74" s="722"/>
      <c r="F74" s="722"/>
      <c r="G74" s="722"/>
      <c r="H74" s="722"/>
      <c r="I74" s="722"/>
    </row>
    <row r="75" spans="1:9">
      <c r="A75" s="127" t="s">
        <v>397</v>
      </c>
    </row>
    <row r="77" spans="1:9" ht="14.1" customHeight="1">
      <c r="A77" s="759" t="s">
        <v>398</v>
      </c>
      <c r="B77" s="759"/>
      <c r="C77" s="759"/>
      <c r="D77" s="759"/>
      <c r="E77" s="759"/>
      <c r="F77" s="759"/>
      <c r="G77" s="759"/>
      <c r="H77" s="759"/>
      <c r="I77" s="759"/>
    </row>
    <row r="78" spans="1:9">
      <c r="A78" s="759"/>
      <c r="B78" s="759"/>
      <c r="C78" s="759"/>
      <c r="D78" s="759"/>
      <c r="E78" s="759"/>
      <c r="F78" s="759"/>
      <c r="G78" s="759"/>
      <c r="H78" s="759"/>
      <c r="I78" s="759"/>
    </row>
    <row r="79" spans="1:9">
      <c r="A79" s="759"/>
      <c r="B79" s="759"/>
      <c r="C79" s="759"/>
      <c r="D79" s="759"/>
      <c r="E79" s="759"/>
      <c r="F79" s="759"/>
      <c r="G79" s="759"/>
      <c r="H79" s="759"/>
      <c r="I79" s="759"/>
    </row>
  </sheetData>
  <mergeCells count="77">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B25:F25"/>
    <mergeCell ref="A16:D16"/>
    <mergeCell ref="E16:H16"/>
    <mergeCell ref="A18:H18"/>
    <mergeCell ref="A19:B19"/>
    <mergeCell ref="C19:H19"/>
    <mergeCell ref="A21:D21"/>
    <mergeCell ref="A22:A23"/>
    <mergeCell ref="B22:F23"/>
    <mergeCell ref="G22:H22"/>
    <mergeCell ref="A24:H24"/>
    <mergeCell ref="B26:F26"/>
    <mergeCell ref="A27:H27"/>
    <mergeCell ref="B28:F28"/>
    <mergeCell ref="B29:F29"/>
    <mergeCell ref="A30:H30"/>
    <mergeCell ref="A43:A44"/>
    <mergeCell ref="B43:H43"/>
    <mergeCell ref="B44:H44"/>
    <mergeCell ref="B31:F31"/>
    <mergeCell ref="A34:F34"/>
    <mergeCell ref="A35:A39"/>
    <mergeCell ref="B35:H35"/>
    <mergeCell ref="B36:H36"/>
    <mergeCell ref="B37:H37"/>
    <mergeCell ref="B38:H38"/>
    <mergeCell ref="B39:H39"/>
    <mergeCell ref="A40:C40"/>
    <mergeCell ref="D40:H40"/>
    <mergeCell ref="A41:C41"/>
    <mergeCell ref="D41:H41"/>
    <mergeCell ref="A42:F42"/>
    <mergeCell ref="A58:F58"/>
    <mergeCell ref="A45:C45"/>
    <mergeCell ref="D45:H45"/>
    <mergeCell ref="A46:C46"/>
    <mergeCell ref="D46:H46"/>
    <mergeCell ref="A48:B51"/>
    <mergeCell ref="C48:H48"/>
    <mergeCell ref="C49:H49"/>
    <mergeCell ref="C50:H50"/>
    <mergeCell ref="C51:H51"/>
    <mergeCell ref="A52:B54"/>
    <mergeCell ref="C52:H52"/>
    <mergeCell ref="C53:H53"/>
    <mergeCell ref="C54:H54"/>
    <mergeCell ref="A57:F57"/>
    <mergeCell ref="A77:I79"/>
    <mergeCell ref="A60:F60"/>
    <mergeCell ref="A61:D61"/>
    <mergeCell ref="B62:D62"/>
    <mergeCell ref="B63:D63"/>
    <mergeCell ref="B64:D64"/>
    <mergeCell ref="B65:D65"/>
    <mergeCell ref="B66:D66"/>
    <mergeCell ref="B67:D67"/>
    <mergeCell ref="A68:D68"/>
    <mergeCell ref="A69:D69"/>
    <mergeCell ref="A74:I74"/>
  </mergeCells>
  <pageMargins left="0.25" right="0.25"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A43" zoomScaleNormal="100" zoomScaleSheetLayoutView="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196</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1115</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1153</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9.6"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52.5" customHeight="1">
      <c r="A25" s="245" t="s">
        <v>1116</v>
      </c>
      <c r="B25" s="668" t="s">
        <v>1117</v>
      </c>
      <c r="C25" s="669"/>
      <c r="D25" s="669"/>
      <c r="E25" s="669"/>
      <c r="F25" s="693"/>
      <c r="G25" s="245" t="s">
        <v>1118</v>
      </c>
      <c r="H25" s="183" t="s">
        <v>1119</v>
      </c>
      <c r="I25" s="106"/>
    </row>
    <row r="26" spans="1:9" ht="42.75" customHeight="1">
      <c r="A26" s="245" t="s">
        <v>1120</v>
      </c>
      <c r="B26" s="668" t="s">
        <v>1121</v>
      </c>
      <c r="C26" s="669"/>
      <c r="D26" s="669"/>
      <c r="E26" s="669"/>
      <c r="F26" s="693"/>
      <c r="G26" s="245" t="s">
        <v>1122</v>
      </c>
      <c r="H26" s="183" t="s">
        <v>40</v>
      </c>
      <c r="I26" s="106"/>
    </row>
    <row r="27" spans="1:9" ht="17.850000000000001" customHeight="1">
      <c r="A27" s="672" t="s">
        <v>341</v>
      </c>
      <c r="B27" s="673"/>
      <c r="C27" s="673"/>
      <c r="D27" s="673"/>
      <c r="E27" s="673"/>
      <c r="F27" s="673"/>
      <c r="G27" s="673"/>
      <c r="H27" s="674"/>
      <c r="I27" s="106"/>
    </row>
    <row r="28" spans="1:9" ht="49.5" customHeight="1">
      <c r="A28" s="245" t="s">
        <v>1123</v>
      </c>
      <c r="B28" s="675" t="s">
        <v>1124</v>
      </c>
      <c r="C28" s="675"/>
      <c r="D28" s="675"/>
      <c r="E28" s="675"/>
      <c r="F28" s="675"/>
      <c r="G28" s="245" t="s">
        <v>2202</v>
      </c>
      <c r="H28" s="183" t="s">
        <v>40</v>
      </c>
      <c r="I28" s="106"/>
    </row>
    <row r="29" spans="1:9" ht="50.25" customHeight="1">
      <c r="A29" s="245" t="s">
        <v>1125</v>
      </c>
      <c r="B29" s="675" t="s">
        <v>1126</v>
      </c>
      <c r="C29" s="675"/>
      <c r="D29" s="675"/>
      <c r="E29" s="675"/>
      <c r="F29" s="675"/>
      <c r="G29" s="245" t="s">
        <v>2203</v>
      </c>
      <c r="H29" s="183" t="s">
        <v>40</v>
      </c>
      <c r="I29" s="106"/>
    </row>
    <row r="30" spans="1:9" ht="17.850000000000001" customHeight="1">
      <c r="A30" s="672" t="s">
        <v>348</v>
      </c>
      <c r="B30" s="673"/>
      <c r="C30" s="673"/>
      <c r="D30" s="673"/>
      <c r="E30" s="673"/>
      <c r="F30" s="673"/>
      <c r="G30" s="673"/>
      <c r="H30" s="674"/>
      <c r="I30" s="106"/>
    </row>
    <row r="31" spans="1:9" ht="29.25" customHeight="1">
      <c r="A31" s="245" t="s">
        <v>1127</v>
      </c>
      <c r="B31" s="675" t="s">
        <v>1128</v>
      </c>
      <c r="C31" s="675"/>
      <c r="D31" s="675"/>
      <c r="E31" s="675"/>
      <c r="F31" s="675"/>
      <c r="G31" s="245" t="s">
        <v>121</v>
      </c>
      <c r="H31" s="183" t="s">
        <v>40</v>
      </c>
      <c r="I31" s="106"/>
    </row>
    <row r="32" spans="1:9" ht="29.25" customHeight="1">
      <c r="A32" s="245" t="s">
        <v>1129</v>
      </c>
      <c r="B32" s="675" t="s">
        <v>1130</v>
      </c>
      <c r="C32" s="675"/>
      <c r="D32" s="675"/>
      <c r="E32" s="675"/>
      <c r="F32" s="675"/>
      <c r="G32" s="245" t="s">
        <v>132</v>
      </c>
      <c r="H32" s="183" t="s">
        <v>40</v>
      </c>
      <c r="I32" s="106"/>
    </row>
    <row r="33" spans="1:9" ht="10.35" customHeight="1">
      <c r="I33" s="106"/>
    </row>
    <row r="34" spans="1:9" ht="15" customHeight="1">
      <c r="A34" s="243" t="s">
        <v>351</v>
      </c>
      <c r="I34" s="106"/>
    </row>
    <row r="35" spans="1:9" s="243" customFormat="1" ht="17.850000000000001" customHeight="1">
      <c r="A35" s="679" t="s">
        <v>352</v>
      </c>
      <c r="B35" s="679"/>
      <c r="C35" s="679"/>
      <c r="D35" s="679"/>
      <c r="E35" s="679"/>
      <c r="F35" s="679"/>
      <c r="G35" s="159">
        <v>15</v>
      </c>
      <c r="H35" s="251" t="s">
        <v>353</v>
      </c>
      <c r="I35" s="135"/>
    </row>
    <row r="36" spans="1:9" ht="20.100000000000001" customHeight="1">
      <c r="A36" s="653" t="s">
        <v>354</v>
      </c>
      <c r="B36" s="675" t="s">
        <v>1131</v>
      </c>
      <c r="C36" s="675"/>
      <c r="D36" s="675"/>
      <c r="E36" s="675"/>
      <c r="F36" s="675"/>
      <c r="G36" s="675"/>
      <c r="H36" s="668"/>
    </row>
    <row r="37" spans="1:9" ht="28.5" customHeight="1">
      <c r="A37" s="654"/>
      <c r="B37" s="675" t="s">
        <v>1132</v>
      </c>
      <c r="C37" s="675"/>
      <c r="D37" s="675"/>
      <c r="E37" s="675"/>
      <c r="F37" s="675"/>
      <c r="G37" s="675"/>
      <c r="H37" s="668"/>
    </row>
    <row r="38" spans="1:9" ht="20.100000000000001" customHeight="1">
      <c r="A38" s="654"/>
      <c r="B38" s="675" t="s">
        <v>1133</v>
      </c>
      <c r="C38" s="675"/>
      <c r="D38" s="675"/>
      <c r="E38" s="675"/>
      <c r="F38" s="675"/>
      <c r="G38" s="675"/>
      <c r="H38" s="668"/>
    </row>
    <row r="39" spans="1:9" ht="20.100000000000001" customHeight="1">
      <c r="A39" s="654"/>
      <c r="B39" s="675" t="s">
        <v>1134</v>
      </c>
      <c r="C39" s="675"/>
      <c r="D39" s="675"/>
      <c r="E39" s="675"/>
      <c r="F39" s="675"/>
      <c r="G39" s="675"/>
      <c r="H39" s="668"/>
    </row>
    <row r="40" spans="1:9" ht="20.100000000000001" customHeight="1">
      <c r="A40" s="654"/>
      <c r="B40" s="675" t="s">
        <v>1135</v>
      </c>
      <c r="C40" s="675"/>
      <c r="D40" s="675"/>
      <c r="E40" s="675"/>
      <c r="F40" s="675"/>
      <c r="G40" s="675"/>
      <c r="H40" s="668"/>
    </row>
    <row r="41" spans="1:9" ht="20.100000000000001" customHeight="1">
      <c r="A41" s="654"/>
      <c r="B41" s="675" t="s">
        <v>1136</v>
      </c>
      <c r="C41" s="675"/>
      <c r="D41" s="675"/>
      <c r="E41" s="675"/>
      <c r="F41" s="675"/>
      <c r="G41" s="675"/>
      <c r="H41" s="668"/>
    </row>
    <row r="42" spans="1:9" ht="25.5" customHeight="1">
      <c r="A42" s="682" t="s">
        <v>361</v>
      </c>
      <c r="B42" s="689"/>
      <c r="C42" s="689"/>
      <c r="D42" s="689" t="s">
        <v>1137</v>
      </c>
      <c r="E42" s="689"/>
      <c r="F42" s="689"/>
      <c r="G42" s="689"/>
      <c r="H42" s="690"/>
      <c r="I42" s="106"/>
    </row>
    <row r="43" spans="1:9" ht="52.5" customHeight="1">
      <c r="A43" s="681" t="s">
        <v>363</v>
      </c>
      <c r="B43" s="687"/>
      <c r="C43" s="687"/>
      <c r="D43" s="687" t="s">
        <v>1138</v>
      </c>
      <c r="E43" s="687"/>
      <c r="F43" s="687"/>
      <c r="G43" s="687"/>
      <c r="H43" s="688"/>
      <c r="I43" s="106"/>
    </row>
    <row r="44" spans="1:9" s="243" customFormat="1" ht="17.850000000000001" customHeight="1">
      <c r="A44" s="679" t="s">
        <v>416</v>
      </c>
      <c r="B44" s="679"/>
      <c r="C44" s="679"/>
      <c r="D44" s="679"/>
      <c r="E44" s="679"/>
      <c r="F44" s="679"/>
      <c r="G44" s="159">
        <v>30</v>
      </c>
      <c r="H44" s="251" t="s">
        <v>353</v>
      </c>
      <c r="I44" s="135"/>
    </row>
    <row r="45" spans="1:9" ht="20.100000000000001" customHeight="1">
      <c r="A45" s="653" t="s">
        <v>354</v>
      </c>
      <c r="B45" s="850" t="s">
        <v>1139</v>
      </c>
      <c r="C45" s="850"/>
      <c r="D45" s="850"/>
      <c r="E45" s="850"/>
      <c r="F45" s="850"/>
      <c r="G45" s="850"/>
      <c r="H45" s="677"/>
    </row>
    <row r="46" spans="1:9" ht="20.100000000000001" customHeight="1">
      <c r="A46" s="654"/>
      <c r="B46" s="850" t="s">
        <v>1140</v>
      </c>
      <c r="C46" s="850"/>
      <c r="D46" s="850"/>
      <c r="E46" s="850"/>
      <c r="F46" s="850"/>
      <c r="G46" s="850"/>
      <c r="H46" s="677"/>
    </row>
    <row r="47" spans="1:9" ht="29.1" customHeight="1">
      <c r="A47" s="654"/>
      <c r="B47" s="850" t="s">
        <v>1141</v>
      </c>
      <c r="C47" s="850"/>
      <c r="D47" s="850"/>
      <c r="E47" s="850"/>
      <c r="F47" s="850"/>
      <c r="G47" s="850"/>
      <c r="H47" s="677"/>
    </row>
    <row r="48" spans="1:9" ht="20.100000000000001" customHeight="1">
      <c r="A48" s="654"/>
      <c r="B48" s="850" t="s">
        <v>1142</v>
      </c>
      <c r="C48" s="850"/>
      <c r="D48" s="850"/>
      <c r="E48" s="850"/>
      <c r="F48" s="850"/>
      <c r="G48" s="850"/>
      <c r="H48" s="677"/>
    </row>
    <row r="49" spans="1:9" ht="20.100000000000001" customHeight="1">
      <c r="A49" s="654"/>
      <c r="B49" s="850" t="s">
        <v>1143</v>
      </c>
      <c r="C49" s="850"/>
      <c r="D49" s="850"/>
      <c r="E49" s="850"/>
      <c r="F49" s="850"/>
      <c r="G49" s="850"/>
      <c r="H49" s="677"/>
    </row>
    <row r="50" spans="1:9" ht="20.100000000000001" customHeight="1">
      <c r="A50" s="654"/>
      <c r="B50" s="850" t="s">
        <v>1144</v>
      </c>
      <c r="C50" s="850"/>
      <c r="D50" s="850"/>
      <c r="E50" s="850"/>
      <c r="F50" s="850"/>
      <c r="G50" s="850"/>
      <c r="H50" s="677"/>
    </row>
    <row r="51" spans="1:9" ht="20.100000000000001" customHeight="1">
      <c r="A51" s="655"/>
      <c r="B51" s="850" t="s">
        <v>1145</v>
      </c>
      <c r="C51" s="850"/>
      <c r="D51" s="850"/>
      <c r="E51" s="850"/>
      <c r="F51" s="850"/>
      <c r="G51" s="850"/>
      <c r="H51" s="677"/>
    </row>
    <row r="52" spans="1:9" ht="22.05" customHeight="1">
      <c r="A52" s="682" t="s">
        <v>361</v>
      </c>
      <c r="B52" s="689"/>
      <c r="C52" s="689"/>
      <c r="D52" s="689" t="s">
        <v>1146</v>
      </c>
      <c r="E52" s="689"/>
      <c r="F52" s="689"/>
      <c r="G52" s="689"/>
      <c r="H52" s="690"/>
      <c r="I52" s="106"/>
    </row>
    <row r="53" spans="1:9" ht="50.1" customHeight="1">
      <c r="A53" s="681" t="s">
        <v>363</v>
      </c>
      <c r="B53" s="687"/>
      <c r="C53" s="687"/>
      <c r="D53" s="668" t="s">
        <v>1147</v>
      </c>
      <c r="E53" s="669"/>
      <c r="F53" s="669"/>
      <c r="G53" s="669"/>
      <c r="H53" s="669"/>
      <c r="I53" s="110"/>
    </row>
    <row r="54" spans="1:9" ht="10.35" customHeight="1">
      <c r="I54" s="106"/>
    </row>
    <row r="55" spans="1:9" ht="15" customHeight="1">
      <c r="A55" s="243" t="s">
        <v>378</v>
      </c>
      <c r="I55" s="106"/>
    </row>
    <row r="56" spans="1:9" ht="20.100000000000001" customHeight="1">
      <c r="A56" s="667" t="s">
        <v>379</v>
      </c>
      <c r="B56" s="665"/>
      <c r="C56" s="675" t="s">
        <v>1148</v>
      </c>
      <c r="D56" s="675"/>
      <c r="E56" s="675"/>
      <c r="F56" s="675"/>
      <c r="G56" s="675"/>
      <c r="H56" s="668"/>
    </row>
    <row r="57" spans="1:9" ht="20.100000000000001" customHeight="1">
      <c r="A57" s="667"/>
      <c r="B57" s="665"/>
      <c r="C57" s="675" t="s">
        <v>1149</v>
      </c>
      <c r="D57" s="675"/>
      <c r="E57" s="675"/>
      <c r="F57" s="675"/>
      <c r="G57" s="675"/>
      <c r="H57" s="668"/>
    </row>
    <row r="58" spans="1:9" ht="20.100000000000001" customHeight="1">
      <c r="A58" s="667"/>
      <c r="B58" s="665"/>
      <c r="C58" s="675" t="s">
        <v>1150</v>
      </c>
      <c r="D58" s="675"/>
      <c r="E58" s="675"/>
      <c r="F58" s="675"/>
      <c r="G58" s="675"/>
      <c r="H58" s="668"/>
    </row>
    <row r="59" spans="1:9" ht="20.100000000000001" customHeight="1">
      <c r="A59" s="667" t="s">
        <v>382</v>
      </c>
      <c r="B59" s="665"/>
      <c r="C59" s="675" t="s">
        <v>1151</v>
      </c>
      <c r="D59" s="675"/>
      <c r="E59" s="675"/>
      <c r="F59" s="675"/>
      <c r="G59" s="675"/>
      <c r="H59" s="668"/>
    </row>
    <row r="60" spans="1:9" ht="10.35" customHeight="1"/>
    <row r="61" spans="1:9" ht="15" customHeight="1">
      <c r="A61" s="243" t="s">
        <v>384</v>
      </c>
      <c r="B61" s="243"/>
      <c r="C61" s="243"/>
      <c r="D61" s="243"/>
      <c r="E61" s="243"/>
      <c r="F61" s="243"/>
    </row>
    <row r="62" spans="1:9" ht="16.2">
      <c r="A62" s="667" t="s">
        <v>385</v>
      </c>
      <c r="B62" s="667"/>
      <c r="C62" s="667"/>
      <c r="D62" s="667"/>
      <c r="E62" s="667"/>
      <c r="F62" s="667"/>
      <c r="G62" s="185">
        <v>3</v>
      </c>
      <c r="H62" s="186" t="s">
        <v>430</v>
      </c>
    </row>
    <row r="63" spans="1:9" ht="16.2">
      <c r="A63" s="667" t="s">
        <v>386</v>
      </c>
      <c r="B63" s="667"/>
      <c r="C63" s="667"/>
      <c r="D63" s="667"/>
      <c r="E63" s="667"/>
      <c r="F63" s="667"/>
      <c r="G63" s="185">
        <v>0</v>
      </c>
      <c r="H63" s="186" t="s">
        <v>430</v>
      </c>
    </row>
    <row r="64" spans="1:9">
      <c r="A64" s="249"/>
      <c r="B64" s="249"/>
      <c r="C64" s="249"/>
      <c r="D64" s="249"/>
      <c r="E64" s="249"/>
      <c r="F64" s="249"/>
      <c r="G64" s="188"/>
      <c r="H64" s="186"/>
    </row>
    <row r="65" spans="1:9">
      <c r="A65" s="685" t="s">
        <v>387</v>
      </c>
      <c r="B65" s="685"/>
      <c r="C65" s="685"/>
      <c r="D65" s="685"/>
      <c r="E65" s="685"/>
      <c r="F65" s="685"/>
      <c r="G65" s="190"/>
      <c r="H65" s="188"/>
    </row>
    <row r="66" spans="1:9" ht="17.850000000000001" customHeight="1">
      <c r="A66" s="669" t="s">
        <v>388</v>
      </c>
      <c r="B66" s="669"/>
      <c r="C66" s="669"/>
      <c r="D66" s="669"/>
      <c r="E66" s="186">
        <f>SUM(E67:E72)</f>
        <v>49</v>
      </c>
      <c r="F66" s="186" t="s">
        <v>353</v>
      </c>
      <c r="G66" s="191">
        <f>E66/25</f>
        <v>1.96</v>
      </c>
      <c r="H66" s="186" t="s">
        <v>430</v>
      </c>
    </row>
    <row r="67" spans="1:9" ht="17.850000000000001" customHeight="1">
      <c r="A67" s="107" t="s">
        <v>145</v>
      </c>
      <c r="B67" s="667" t="s">
        <v>148</v>
      </c>
      <c r="C67" s="667"/>
      <c r="D67" s="667"/>
      <c r="E67" s="186">
        <v>15</v>
      </c>
      <c r="F67" s="186" t="s">
        <v>353</v>
      </c>
      <c r="G67" s="192"/>
      <c r="H67" s="193"/>
    </row>
    <row r="68" spans="1:9" ht="17.850000000000001" customHeight="1">
      <c r="B68" s="667" t="s">
        <v>389</v>
      </c>
      <c r="C68" s="667"/>
      <c r="D68" s="667"/>
      <c r="E68" s="186">
        <v>30</v>
      </c>
      <c r="F68" s="186" t="s">
        <v>353</v>
      </c>
      <c r="G68" s="192"/>
      <c r="H68" s="193"/>
    </row>
    <row r="69" spans="1:9" ht="17.850000000000001" customHeight="1">
      <c r="B69" s="667" t="s">
        <v>390</v>
      </c>
      <c r="C69" s="667"/>
      <c r="D69" s="667"/>
      <c r="E69" s="186">
        <v>2</v>
      </c>
      <c r="F69" s="186" t="s">
        <v>353</v>
      </c>
      <c r="G69" s="192"/>
      <c r="H69" s="193"/>
    </row>
    <row r="70" spans="1:9" ht="17.850000000000001" customHeight="1">
      <c r="B70" s="667" t="s">
        <v>391</v>
      </c>
      <c r="C70" s="667"/>
      <c r="D70" s="667"/>
      <c r="E70" s="186">
        <v>0</v>
      </c>
      <c r="F70" s="186" t="s">
        <v>353</v>
      </c>
      <c r="G70" s="192"/>
      <c r="H70" s="193"/>
    </row>
    <row r="71" spans="1:9" ht="17.850000000000001" customHeight="1">
      <c r="B71" s="667" t="s">
        <v>392</v>
      </c>
      <c r="C71" s="667"/>
      <c r="D71" s="667"/>
      <c r="E71" s="186">
        <v>0</v>
      </c>
      <c r="F71" s="186" t="s">
        <v>353</v>
      </c>
      <c r="G71" s="192"/>
      <c r="H71" s="193"/>
    </row>
    <row r="72" spans="1:9" ht="17.850000000000001" customHeight="1">
      <c r="B72" s="667" t="s">
        <v>393</v>
      </c>
      <c r="C72" s="667"/>
      <c r="D72" s="667"/>
      <c r="E72" s="186">
        <v>2</v>
      </c>
      <c r="F72" s="186" t="s">
        <v>353</v>
      </c>
      <c r="G72" s="192"/>
      <c r="H72" s="193"/>
    </row>
    <row r="73" spans="1:9" ht="31.35" customHeight="1">
      <c r="A73" s="669" t="s">
        <v>394</v>
      </c>
      <c r="B73" s="669"/>
      <c r="C73" s="669"/>
      <c r="D73" s="669"/>
      <c r="E73" s="186">
        <v>0</v>
      </c>
      <c r="F73" s="186" t="s">
        <v>353</v>
      </c>
      <c r="G73" s="191">
        <v>0</v>
      </c>
      <c r="H73" s="186" t="s">
        <v>430</v>
      </c>
    </row>
    <row r="74" spans="1:9" ht="17.850000000000001" customHeight="1">
      <c r="A74" s="667" t="s">
        <v>395</v>
      </c>
      <c r="B74" s="667"/>
      <c r="C74" s="667"/>
      <c r="D74" s="667"/>
      <c r="E74" s="186">
        <f>G74*25</f>
        <v>26</v>
      </c>
      <c r="F74" s="186" t="s">
        <v>353</v>
      </c>
      <c r="G74" s="191">
        <f>D6-G73-G66</f>
        <v>1.04</v>
      </c>
      <c r="H74" s="186" t="s">
        <v>430</v>
      </c>
    </row>
    <row r="75" spans="1:9" ht="10.35" customHeight="1"/>
    <row r="78" spans="1:9">
      <c r="A78" s="107" t="s">
        <v>396</v>
      </c>
    </row>
    <row r="79" spans="1:9" ht="16.2">
      <c r="A79" s="631" t="s">
        <v>431</v>
      </c>
      <c r="B79" s="631"/>
      <c r="C79" s="631"/>
      <c r="D79" s="631"/>
      <c r="E79" s="631"/>
      <c r="F79" s="631"/>
      <c r="G79" s="631"/>
      <c r="H79" s="631"/>
      <c r="I79" s="631"/>
    </row>
    <row r="80" spans="1:9">
      <c r="A80" s="107" t="s">
        <v>397</v>
      </c>
    </row>
    <row r="82" spans="1:9">
      <c r="A82" s="663" t="s">
        <v>398</v>
      </c>
      <c r="B82" s="663"/>
      <c r="C82" s="663"/>
      <c r="D82" s="663"/>
      <c r="E82" s="663"/>
      <c r="F82" s="663"/>
      <c r="G82" s="663"/>
      <c r="H82" s="663"/>
      <c r="I82" s="663"/>
    </row>
    <row r="83" spans="1:9">
      <c r="A83" s="663"/>
      <c r="B83" s="663"/>
      <c r="C83" s="663"/>
      <c r="D83" s="663"/>
      <c r="E83" s="663"/>
      <c r="F83" s="663"/>
      <c r="G83" s="663"/>
      <c r="H83" s="663"/>
      <c r="I83" s="663"/>
    </row>
    <row r="84" spans="1:9">
      <c r="A84" s="663"/>
      <c r="B84" s="663"/>
      <c r="C84" s="663"/>
      <c r="D84" s="663"/>
      <c r="E84" s="663"/>
      <c r="F84" s="663"/>
      <c r="G84" s="663"/>
      <c r="H84" s="663"/>
      <c r="I84" s="663"/>
    </row>
  </sheetData>
  <mergeCells count="81">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B26:F26"/>
    <mergeCell ref="A27:H27"/>
    <mergeCell ref="B28:F28"/>
    <mergeCell ref="B29:F29"/>
    <mergeCell ref="A30:H30"/>
    <mergeCell ref="B31:F31"/>
    <mergeCell ref="A35:F35"/>
    <mergeCell ref="A36:A41"/>
    <mergeCell ref="B36:H36"/>
    <mergeCell ref="B37:H37"/>
    <mergeCell ref="B38:H38"/>
    <mergeCell ref="B39:H39"/>
    <mergeCell ref="B40:H40"/>
    <mergeCell ref="B41:H41"/>
    <mergeCell ref="A45:A51"/>
    <mergeCell ref="B45:H45"/>
    <mergeCell ref="B46:H46"/>
    <mergeCell ref="B47:H47"/>
    <mergeCell ref="B48:H48"/>
    <mergeCell ref="B49:H49"/>
    <mergeCell ref="B50:H50"/>
    <mergeCell ref="B51:H51"/>
    <mergeCell ref="A42:C42"/>
    <mergeCell ref="D42:H42"/>
    <mergeCell ref="A43:C43"/>
    <mergeCell ref="D43:H43"/>
    <mergeCell ref="A44:F44"/>
    <mergeCell ref="D52:H52"/>
    <mergeCell ref="B68:D68"/>
    <mergeCell ref="A56:B58"/>
    <mergeCell ref="C56:H56"/>
    <mergeCell ref="C57:H57"/>
    <mergeCell ref="C58:H58"/>
    <mergeCell ref="A59:B59"/>
    <mergeCell ref="C59:H59"/>
    <mergeCell ref="A62:F62"/>
    <mergeCell ref="A63:F63"/>
    <mergeCell ref="A65:F65"/>
    <mergeCell ref="A66:D66"/>
    <mergeCell ref="B67:D67"/>
    <mergeCell ref="A53:C53"/>
    <mergeCell ref="D53:H53"/>
    <mergeCell ref="A52:C52"/>
    <mergeCell ref="A79:I79"/>
    <mergeCell ref="A82:I84"/>
    <mergeCell ref="B69:D69"/>
    <mergeCell ref="B70:D70"/>
    <mergeCell ref="B71:D71"/>
    <mergeCell ref="B72:D72"/>
    <mergeCell ref="A73:D73"/>
    <mergeCell ref="A74:D74"/>
  </mergeCells>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opLeftCell="A30"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199</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1152</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861" t="s">
        <v>2631</v>
      </c>
      <c r="B12" s="861"/>
      <c r="C12" s="861"/>
      <c r="D12" s="861"/>
      <c r="E12" s="861"/>
      <c r="F12" s="861"/>
      <c r="G12" s="861"/>
      <c r="H12" s="86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1153</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331</v>
      </c>
      <c r="B18" s="641"/>
      <c r="C18" s="641"/>
      <c r="D18" s="641"/>
      <c r="E18" s="641"/>
      <c r="F18" s="641"/>
      <c r="G18" s="641"/>
      <c r="H18" s="641"/>
    </row>
    <row r="19" spans="1:8" ht="31.35" customHeight="1">
      <c r="A19" s="669" t="s">
        <v>332</v>
      </c>
      <c r="B19" s="693"/>
      <c r="C19" s="675" t="s">
        <v>470</v>
      </c>
      <c r="D19" s="675"/>
      <c r="E19" s="675"/>
      <c r="F19" s="675"/>
      <c r="G19" s="675"/>
      <c r="H19" s="668"/>
    </row>
    <row r="20" spans="1:8" ht="10.35" customHeight="1"/>
    <row r="21" spans="1:8" ht="15" customHeight="1">
      <c r="A21" s="647" t="s">
        <v>334</v>
      </c>
      <c r="B21" s="647"/>
      <c r="C21" s="647"/>
      <c r="D21" s="647"/>
    </row>
    <row r="22" spans="1:8">
      <c r="A22" s="697" t="s">
        <v>31</v>
      </c>
      <c r="B22" s="673" t="s">
        <v>32</v>
      </c>
      <c r="C22" s="673"/>
      <c r="D22" s="673"/>
      <c r="E22" s="673"/>
      <c r="F22" s="673"/>
      <c r="G22" s="673" t="s">
        <v>335</v>
      </c>
      <c r="H22" s="674"/>
    </row>
    <row r="23" spans="1:8" ht="27" customHeight="1">
      <c r="A23" s="699"/>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28.05" customHeight="1">
      <c r="A25" s="244" t="s">
        <v>1154</v>
      </c>
      <c r="B25" s="668" t="s">
        <v>1192</v>
      </c>
      <c r="C25" s="669"/>
      <c r="D25" s="669"/>
      <c r="E25" s="669"/>
      <c r="F25" s="693"/>
      <c r="G25" s="245" t="s">
        <v>46</v>
      </c>
      <c r="H25" s="183" t="s">
        <v>40</v>
      </c>
    </row>
    <row r="26" spans="1:8" ht="28.05" customHeight="1">
      <c r="A26" s="244" t="s">
        <v>1155</v>
      </c>
      <c r="B26" s="668" t="s">
        <v>1193</v>
      </c>
      <c r="C26" s="669"/>
      <c r="D26" s="669"/>
      <c r="E26" s="669"/>
      <c r="F26" s="693"/>
      <c r="G26" s="245" t="s">
        <v>48</v>
      </c>
      <c r="H26" s="183" t="s">
        <v>40</v>
      </c>
    </row>
    <row r="27" spans="1:8" ht="17.850000000000001" customHeight="1">
      <c r="A27" s="672" t="s">
        <v>341</v>
      </c>
      <c r="B27" s="673"/>
      <c r="C27" s="673"/>
      <c r="D27" s="673"/>
      <c r="E27" s="673"/>
      <c r="F27" s="673"/>
      <c r="G27" s="673"/>
      <c r="H27" s="674"/>
    </row>
    <row r="28" spans="1:8" ht="34.5" customHeight="1">
      <c r="A28" s="244" t="s">
        <v>1156</v>
      </c>
      <c r="B28" s="675" t="s">
        <v>1194</v>
      </c>
      <c r="C28" s="675"/>
      <c r="D28" s="675"/>
      <c r="E28" s="675"/>
      <c r="F28" s="675"/>
      <c r="G28" s="245" t="s">
        <v>81</v>
      </c>
      <c r="H28" s="183" t="s">
        <v>40</v>
      </c>
    </row>
    <row r="29" spans="1:8" ht="38.25" customHeight="1">
      <c r="A29" s="244" t="s">
        <v>1157</v>
      </c>
      <c r="B29" s="675" t="s">
        <v>1195</v>
      </c>
      <c r="C29" s="675"/>
      <c r="D29" s="675"/>
      <c r="E29" s="675"/>
      <c r="F29" s="675"/>
      <c r="G29" s="245" t="s">
        <v>114</v>
      </c>
      <c r="H29" s="183" t="s">
        <v>40</v>
      </c>
    </row>
    <row r="30" spans="1:8" ht="17.850000000000001" customHeight="1">
      <c r="A30" s="672" t="s">
        <v>348</v>
      </c>
      <c r="B30" s="673"/>
      <c r="C30" s="673"/>
      <c r="D30" s="673"/>
      <c r="E30" s="673"/>
      <c r="F30" s="673"/>
      <c r="G30" s="673"/>
      <c r="H30" s="674"/>
    </row>
    <row r="31" spans="1:8" ht="29.25" customHeight="1">
      <c r="A31" s="244" t="s">
        <v>1158</v>
      </c>
      <c r="B31" s="675" t="s">
        <v>1159</v>
      </c>
      <c r="C31" s="675"/>
      <c r="D31" s="675"/>
      <c r="E31" s="675"/>
      <c r="F31" s="675"/>
      <c r="G31" s="183" t="s">
        <v>121</v>
      </c>
      <c r="H31" s="183" t="s">
        <v>40</v>
      </c>
    </row>
    <row r="32" spans="1:8" ht="10.35" customHeight="1"/>
    <row r="33" spans="1:8" ht="15" customHeight="1">
      <c r="A33" s="243" t="s">
        <v>351</v>
      </c>
    </row>
    <row r="34" spans="1:8" s="243" customFormat="1" ht="17.850000000000001" customHeight="1">
      <c r="A34" s="679" t="s">
        <v>352</v>
      </c>
      <c r="B34" s="679"/>
      <c r="C34" s="679"/>
      <c r="D34" s="679"/>
      <c r="E34" s="679"/>
      <c r="F34" s="679"/>
      <c r="G34" s="337">
        <v>15</v>
      </c>
      <c r="H34" s="251" t="s">
        <v>353</v>
      </c>
    </row>
    <row r="35" spans="1:8" ht="30" customHeight="1">
      <c r="A35" s="653" t="s">
        <v>354</v>
      </c>
      <c r="B35" s="675" t="s">
        <v>1160</v>
      </c>
      <c r="C35" s="675"/>
      <c r="D35" s="675"/>
      <c r="E35" s="675"/>
      <c r="F35" s="675"/>
      <c r="G35" s="675"/>
      <c r="H35" s="668"/>
    </row>
    <row r="36" spans="1:8" ht="20.100000000000001" customHeight="1">
      <c r="A36" s="654"/>
      <c r="B36" s="675" t="s">
        <v>1161</v>
      </c>
      <c r="C36" s="675"/>
      <c r="D36" s="675"/>
      <c r="E36" s="675"/>
      <c r="F36" s="675"/>
      <c r="G36" s="675"/>
      <c r="H36" s="668"/>
    </row>
    <row r="37" spans="1:8" ht="20.100000000000001" customHeight="1">
      <c r="A37" s="654"/>
      <c r="B37" s="675" t="s">
        <v>1162</v>
      </c>
      <c r="C37" s="675"/>
      <c r="D37" s="675"/>
      <c r="E37" s="675"/>
      <c r="F37" s="675"/>
      <c r="G37" s="675"/>
      <c r="H37" s="668"/>
    </row>
    <row r="38" spans="1:8" ht="20.100000000000001" customHeight="1">
      <c r="A38" s="654"/>
      <c r="B38" s="675" t="s">
        <v>1163</v>
      </c>
      <c r="C38" s="675"/>
      <c r="D38" s="675"/>
      <c r="E38" s="675"/>
      <c r="F38" s="675"/>
      <c r="G38" s="675"/>
      <c r="H38" s="668"/>
    </row>
    <row r="39" spans="1:8" ht="20.100000000000001" customHeight="1">
      <c r="A39" s="654"/>
      <c r="B39" s="675" t="s">
        <v>1164</v>
      </c>
      <c r="C39" s="675"/>
      <c r="D39" s="675"/>
      <c r="E39" s="675"/>
      <c r="F39" s="675"/>
      <c r="G39" s="675"/>
      <c r="H39" s="668"/>
    </row>
    <row r="40" spans="1:8" ht="20.100000000000001" customHeight="1">
      <c r="A40" s="654"/>
      <c r="B40" s="675" t="s">
        <v>1165</v>
      </c>
      <c r="C40" s="675"/>
      <c r="D40" s="675"/>
      <c r="E40" s="675"/>
      <c r="F40" s="675"/>
      <c r="G40" s="675"/>
      <c r="H40" s="668"/>
    </row>
    <row r="41" spans="1:8" ht="20.100000000000001" customHeight="1">
      <c r="A41" s="654"/>
      <c r="B41" s="668" t="s">
        <v>1166</v>
      </c>
      <c r="C41" s="669"/>
      <c r="D41" s="669"/>
      <c r="E41" s="669"/>
      <c r="F41" s="669"/>
      <c r="G41" s="669"/>
      <c r="H41" s="669"/>
    </row>
    <row r="42" spans="1:8" ht="20.100000000000001" customHeight="1">
      <c r="A42" s="654"/>
      <c r="B42" s="668" t="s">
        <v>1167</v>
      </c>
      <c r="C42" s="669"/>
      <c r="D42" s="669"/>
      <c r="E42" s="669"/>
      <c r="F42" s="669"/>
      <c r="G42" s="669"/>
      <c r="H42" s="669"/>
    </row>
    <row r="43" spans="1:8" ht="20.100000000000001" customHeight="1">
      <c r="A43" s="654"/>
      <c r="B43" s="668" t="s">
        <v>1168</v>
      </c>
      <c r="C43" s="669"/>
      <c r="D43" s="669"/>
      <c r="E43" s="669"/>
      <c r="F43" s="669"/>
      <c r="G43" s="669"/>
      <c r="H43" s="669"/>
    </row>
    <row r="44" spans="1:8" ht="20.100000000000001" customHeight="1">
      <c r="A44" s="654"/>
      <c r="B44" s="668" t="s">
        <v>1169</v>
      </c>
      <c r="C44" s="669"/>
      <c r="D44" s="669"/>
      <c r="E44" s="669"/>
      <c r="F44" s="669"/>
      <c r="G44" s="669"/>
      <c r="H44" s="669"/>
    </row>
    <row r="45" spans="1:8" ht="20.100000000000001" customHeight="1">
      <c r="A45" s="654"/>
      <c r="B45" s="668" t="s">
        <v>1170</v>
      </c>
      <c r="C45" s="669"/>
      <c r="D45" s="669"/>
      <c r="E45" s="669"/>
      <c r="F45" s="669"/>
      <c r="G45" s="669"/>
      <c r="H45" s="669"/>
    </row>
    <row r="46" spans="1:8" ht="30" customHeight="1">
      <c r="A46" s="654"/>
      <c r="B46" s="668" t="s">
        <v>1171</v>
      </c>
      <c r="C46" s="669"/>
      <c r="D46" s="669"/>
      <c r="E46" s="669"/>
      <c r="F46" s="669"/>
      <c r="G46" s="669"/>
      <c r="H46" s="669"/>
    </row>
    <row r="47" spans="1:8" ht="20.100000000000001" customHeight="1">
      <c r="A47" s="654"/>
      <c r="B47" s="675" t="s">
        <v>1172</v>
      </c>
      <c r="C47" s="675"/>
      <c r="D47" s="675"/>
      <c r="E47" s="675"/>
      <c r="F47" s="675"/>
      <c r="G47" s="675"/>
      <c r="H47" s="668"/>
    </row>
    <row r="48" spans="1:8" ht="20.100000000000001" customHeight="1">
      <c r="A48" s="655"/>
      <c r="B48" s="675" t="s">
        <v>1173</v>
      </c>
      <c r="C48" s="675"/>
      <c r="D48" s="675"/>
      <c r="E48" s="675"/>
      <c r="F48" s="675"/>
      <c r="G48" s="675"/>
      <c r="H48" s="668"/>
    </row>
    <row r="49" spans="1:9" ht="27" customHeight="1">
      <c r="A49" s="682" t="s">
        <v>361</v>
      </c>
      <c r="B49" s="689"/>
      <c r="C49" s="689"/>
      <c r="D49" s="689" t="s">
        <v>1196</v>
      </c>
      <c r="E49" s="689"/>
      <c r="F49" s="689"/>
      <c r="G49" s="689"/>
      <c r="H49" s="690"/>
    </row>
    <row r="50" spans="1:9" ht="52.5" customHeight="1">
      <c r="A50" s="681" t="s">
        <v>363</v>
      </c>
      <c r="B50" s="687"/>
      <c r="C50" s="687"/>
      <c r="D50" s="668" t="s">
        <v>1197</v>
      </c>
      <c r="E50" s="669"/>
      <c r="F50" s="669"/>
      <c r="G50" s="669"/>
      <c r="H50" s="669"/>
      <c r="I50" s="110"/>
    </row>
    <row r="51" spans="1:9" s="243" customFormat="1" ht="17.850000000000001" customHeight="1">
      <c r="A51" s="860" t="s">
        <v>416</v>
      </c>
      <c r="B51" s="860"/>
      <c r="C51" s="860"/>
      <c r="D51" s="860"/>
      <c r="E51" s="860"/>
      <c r="F51" s="860"/>
      <c r="G51" s="341">
        <v>30</v>
      </c>
      <c r="H51" s="251" t="s">
        <v>353</v>
      </c>
    </row>
    <row r="52" spans="1:9" ht="34.5" customHeight="1">
      <c r="A52" s="653" t="s">
        <v>354</v>
      </c>
      <c r="B52" s="700" t="s">
        <v>1174</v>
      </c>
      <c r="C52" s="700"/>
      <c r="D52" s="700"/>
      <c r="E52" s="700"/>
      <c r="F52" s="700"/>
      <c r="G52" s="700"/>
      <c r="H52" s="701"/>
    </row>
    <row r="53" spans="1:9" ht="25.05" customHeight="1">
      <c r="A53" s="654"/>
      <c r="B53" s="668" t="s">
        <v>1175</v>
      </c>
      <c r="C53" s="669"/>
      <c r="D53" s="669"/>
      <c r="E53" s="669"/>
      <c r="F53" s="669"/>
      <c r="G53" s="669"/>
      <c r="H53" s="669"/>
    </row>
    <row r="54" spans="1:9" ht="25.05" customHeight="1">
      <c r="A54" s="654"/>
      <c r="B54" s="668" t="s">
        <v>1176</v>
      </c>
      <c r="C54" s="669"/>
      <c r="D54" s="669"/>
      <c r="E54" s="669"/>
      <c r="F54" s="669"/>
      <c r="G54" s="669"/>
      <c r="H54" s="669"/>
    </row>
    <row r="55" spans="1:9" ht="25.05" customHeight="1">
      <c r="A55" s="654"/>
      <c r="B55" s="675" t="s">
        <v>1177</v>
      </c>
      <c r="C55" s="675"/>
      <c r="D55" s="675"/>
      <c r="E55" s="675"/>
      <c r="F55" s="675"/>
      <c r="G55" s="675"/>
      <c r="H55" s="668"/>
    </row>
    <row r="56" spans="1:9" ht="25.05" customHeight="1">
      <c r="A56" s="654"/>
      <c r="B56" s="668" t="s">
        <v>1178</v>
      </c>
      <c r="C56" s="669"/>
      <c r="D56" s="669"/>
      <c r="E56" s="669"/>
      <c r="F56" s="669"/>
      <c r="G56" s="669"/>
      <c r="H56" s="669"/>
    </row>
    <row r="57" spans="1:9" ht="25.05" customHeight="1">
      <c r="A57" s="654"/>
      <c r="B57" s="668" t="s">
        <v>1179</v>
      </c>
      <c r="C57" s="669"/>
      <c r="D57" s="669"/>
      <c r="E57" s="669"/>
      <c r="F57" s="669"/>
      <c r="G57" s="669"/>
      <c r="H57" s="669"/>
    </row>
    <row r="58" spans="1:9" ht="25.05" customHeight="1">
      <c r="A58" s="654"/>
      <c r="B58" s="668" t="s">
        <v>1180</v>
      </c>
      <c r="C58" s="669"/>
      <c r="D58" s="669"/>
      <c r="E58" s="669"/>
      <c r="F58" s="669"/>
      <c r="G58" s="669"/>
      <c r="H58" s="669"/>
    </row>
    <row r="59" spans="1:9" ht="25.05" customHeight="1">
      <c r="A59" s="654"/>
      <c r="B59" s="668" t="s">
        <v>1181</v>
      </c>
      <c r="C59" s="669"/>
      <c r="D59" s="669"/>
      <c r="E59" s="669"/>
      <c r="F59" s="669"/>
      <c r="G59" s="669"/>
      <c r="H59" s="669"/>
    </row>
    <row r="60" spans="1:9" ht="25.05" customHeight="1">
      <c r="A60" s="654"/>
      <c r="B60" s="668" t="s">
        <v>1182</v>
      </c>
      <c r="C60" s="669"/>
      <c r="D60" s="669"/>
      <c r="E60" s="669"/>
      <c r="F60" s="669"/>
      <c r="G60" s="669"/>
      <c r="H60" s="669"/>
    </row>
    <row r="61" spans="1:9" ht="25.05" customHeight="1">
      <c r="A61" s="654"/>
      <c r="B61" s="668" t="s">
        <v>1183</v>
      </c>
      <c r="C61" s="669"/>
      <c r="D61" s="669"/>
      <c r="E61" s="669"/>
      <c r="F61" s="669"/>
      <c r="G61" s="669"/>
      <c r="H61" s="669"/>
    </row>
    <row r="62" spans="1:9" ht="25.05" customHeight="1">
      <c r="A62" s="654"/>
      <c r="B62" s="668" t="s">
        <v>1184</v>
      </c>
      <c r="C62" s="669"/>
      <c r="D62" s="669"/>
      <c r="E62" s="669"/>
      <c r="F62" s="669"/>
      <c r="G62" s="669"/>
      <c r="H62" s="669"/>
    </row>
    <row r="63" spans="1:9" ht="25.05" customHeight="1">
      <c r="A63" s="654"/>
      <c r="B63" s="668" t="s">
        <v>1185</v>
      </c>
      <c r="C63" s="669"/>
      <c r="D63" s="669"/>
      <c r="E63" s="669"/>
      <c r="F63" s="669"/>
      <c r="G63" s="669"/>
      <c r="H63" s="669"/>
    </row>
    <row r="64" spans="1:9" ht="25.05" customHeight="1">
      <c r="A64" s="654"/>
      <c r="B64" s="668" t="s">
        <v>1186</v>
      </c>
      <c r="C64" s="669"/>
      <c r="D64" s="669"/>
      <c r="E64" s="669"/>
      <c r="F64" s="669"/>
      <c r="G64" s="669"/>
      <c r="H64" s="669"/>
    </row>
    <row r="65" spans="1:9" ht="25.05" customHeight="1">
      <c r="A65" s="655"/>
      <c r="B65" s="850" t="s">
        <v>1187</v>
      </c>
      <c r="C65" s="850"/>
      <c r="D65" s="850"/>
      <c r="E65" s="850"/>
      <c r="F65" s="850"/>
      <c r="G65" s="850"/>
      <c r="H65" s="677"/>
    </row>
    <row r="66" spans="1:9" ht="21.6" customHeight="1">
      <c r="A66" s="682" t="s">
        <v>361</v>
      </c>
      <c r="B66" s="689"/>
      <c r="C66" s="689"/>
      <c r="D66" s="689" t="s">
        <v>1198</v>
      </c>
      <c r="E66" s="689"/>
      <c r="F66" s="689"/>
      <c r="G66" s="689"/>
      <c r="H66" s="690"/>
    </row>
    <row r="67" spans="1:9" ht="81" customHeight="1">
      <c r="A67" s="681" t="s">
        <v>363</v>
      </c>
      <c r="B67" s="687"/>
      <c r="C67" s="687"/>
      <c r="D67" s="668" t="s">
        <v>1199</v>
      </c>
      <c r="E67" s="669"/>
      <c r="F67" s="669"/>
      <c r="G67" s="669"/>
      <c r="H67" s="669"/>
      <c r="I67" s="110"/>
    </row>
    <row r="68" spans="1:9" ht="10.35" customHeight="1"/>
    <row r="69" spans="1:9" ht="15" customHeight="1">
      <c r="A69" s="243" t="s">
        <v>378</v>
      </c>
    </row>
    <row r="70" spans="1:9" ht="39" customHeight="1">
      <c r="A70" s="667" t="s">
        <v>379</v>
      </c>
      <c r="B70" s="665"/>
      <c r="C70" s="675" t="s">
        <v>1188</v>
      </c>
      <c r="D70" s="675"/>
      <c r="E70" s="675"/>
      <c r="F70" s="675"/>
      <c r="G70" s="675"/>
      <c r="H70" s="668"/>
    </row>
    <row r="71" spans="1:9" ht="30.75" customHeight="1">
      <c r="A71" s="667"/>
      <c r="B71" s="665"/>
      <c r="C71" s="675" t="s">
        <v>940</v>
      </c>
      <c r="D71" s="675"/>
      <c r="E71" s="675"/>
      <c r="F71" s="675"/>
      <c r="G71" s="675"/>
      <c r="H71" s="668"/>
    </row>
    <row r="72" spans="1:9" ht="32.25" customHeight="1">
      <c r="A72" s="667"/>
      <c r="B72" s="665"/>
      <c r="C72" s="675" t="s">
        <v>1189</v>
      </c>
      <c r="D72" s="675"/>
      <c r="E72" s="675"/>
      <c r="F72" s="675"/>
      <c r="G72" s="675"/>
      <c r="H72" s="668"/>
    </row>
    <row r="73" spans="1:9" ht="35.1" customHeight="1">
      <c r="A73" s="702" t="s">
        <v>382</v>
      </c>
      <c r="B73" s="703"/>
      <c r="C73" s="675" t="s">
        <v>1190</v>
      </c>
      <c r="D73" s="675"/>
      <c r="E73" s="675"/>
      <c r="F73" s="675"/>
      <c r="G73" s="675"/>
      <c r="H73" s="668"/>
    </row>
    <row r="74" spans="1:9" ht="26.55" customHeight="1">
      <c r="A74" s="633"/>
      <c r="B74" s="704"/>
      <c r="C74" s="675" t="s">
        <v>1191</v>
      </c>
      <c r="D74" s="675"/>
      <c r="E74" s="675"/>
      <c r="F74" s="675"/>
      <c r="G74" s="675"/>
      <c r="H74" s="668"/>
    </row>
    <row r="75" spans="1:9" ht="10.35" customHeight="1"/>
    <row r="76" spans="1:9" ht="15" customHeight="1">
      <c r="A76" s="243" t="s">
        <v>384</v>
      </c>
      <c r="B76" s="243"/>
      <c r="C76" s="243"/>
      <c r="D76" s="243"/>
      <c r="E76" s="243"/>
      <c r="F76" s="243"/>
    </row>
    <row r="77" spans="1:9" ht="16.2">
      <c r="A77" s="667" t="s">
        <v>385</v>
      </c>
      <c r="B77" s="667"/>
      <c r="C77" s="667"/>
      <c r="D77" s="667"/>
      <c r="E77" s="667"/>
      <c r="F77" s="667"/>
      <c r="G77" s="185">
        <v>3</v>
      </c>
      <c r="H77" s="186" t="s">
        <v>430</v>
      </c>
    </row>
    <row r="78" spans="1:9" ht="16.2">
      <c r="A78" s="667" t="s">
        <v>386</v>
      </c>
      <c r="B78" s="667"/>
      <c r="C78" s="667"/>
      <c r="D78" s="667"/>
      <c r="E78" s="667"/>
      <c r="F78" s="667"/>
      <c r="G78" s="185">
        <v>0</v>
      </c>
      <c r="H78" s="186" t="s">
        <v>430</v>
      </c>
    </row>
    <row r="79" spans="1:9">
      <c r="A79" s="249"/>
      <c r="B79" s="249"/>
      <c r="C79" s="249"/>
      <c r="D79" s="249"/>
      <c r="E79" s="249"/>
      <c r="F79" s="249"/>
      <c r="G79" s="188"/>
      <c r="H79" s="186"/>
    </row>
    <row r="80" spans="1:9">
      <c r="A80" s="685" t="s">
        <v>387</v>
      </c>
      <c r="B80" s="685"/>
      <c r="C80" s="685"/>
      <c r="D80" s="685"/>
      <c r="E80" s="685"/>
      <c r="F80" s="685"/>
      <c r="G80" s="190"/>
      <c r="H80" s="188"/>
    </row>
    <row r="81" spans="1:9" ht="17.850000000000001" customHeight="1">
      <c r="A81" s="669" t="s">
        <v>388</v>
      </c>
      <c r="B81" s="669"/>
      <c r="C81" s="669"/>
      <c r="D81" s="669"/>
      <c r="E81" s="186">
        <f>SUM(E82:E87)</f>
        <v>53</v>
      </c>
      <c r="F81" s="186" t="s">
        <v>353</v>
      </c>
      <c r="G81" s="191">
        <f>E81/25</f>
        <v>2.12</v>
      </c>
      <c r="H81" s="186" t="s">
        <v>430</v>
      </c>
    </row>
    <row r="82" spans="1:9" ht="17.850000000000001" customHeight="1">
      <c r="A82" s="107" t="s">
        <v>145</v>
      </c>
      <c r="B82" s="667" t="s">
        <v>148</v>
      </c>
      <c r="C82" s="667"/>
      <c r="D82" s="667"/>
      <c r="E82" s="186">
        <v>15</v>
      </c>
      <c r="F82" s="186" t="s">
        <v>353</v>
      </c>
      <c r="G82" s="192"/>
      <c r="H82" s="193"/>
    </row>
    <row r="83" spans="1:9" ht="17.850000000000001" customHeight="1">
      <c r="B83" s="667" t="s">
        <v>389</v>
      </c>
      <c r="C83" s="667"/>
      <c r="D83" s="667"/>
      <c r="E83" s="186">
        <v>30</v>
      </c>
      <c r="F83" s="186" t="s">
        <v>353</v>
      </c>
      <c r="G83" s="192"/>
      <c r="H83" s="193"/>
    </row>
    <row r="84" spans="1:9" ht="17.850000000000001" customHeight="1">
      <c r="B84" s="667" t="s">
        <v>390</v>
      </c>
      <c r="C84" s="667"/>
      <c r="D84" s="667"/>
      <c r="E84" s="186">
        <v>3</v>
      </c>
      <c r="F84" s="186" t="s">
        <v>353</v>
      </c>
      <c r="G84" s="192"/>
      <c r="H84" s="193"/>
    </row>
    <row r="85" spans="1:9" ht="17.850000000000001" customHeight="1">
      <c r="B85" s="667" t="s">
        <v>391</v>
      </c>
      <c r="C85" s="667"/>
      <c r="D85" s="667"/>
      <c r="E85" s="186">
        <v>0</v>
      </c>
      <c r="F85" s="186" t="s">
        <v>353</v>
      </c>
      <c r="G85" s="192"/>
      <c r="H85" s="193"/>
    </row>
    <row r="86" spans="1:9" ht="17.850000000000001" customHeight="1">
      <c r="B86" s="667" t="s">
        <v>392</v>
      </c>
      <c r="C86" s="667"/>
      <c r="D86" s="667"/>
      <c r="E86" s="186">
        <v>0</v>
      </c>
      <c r="F86" s="186" t="s">
        <v>353</v>
      </c>
      <c r="G86" s="192"/>
      <c r="H86" s="193"/>
    </row>
    <row r="87" spans="1:9" ht="17.850000000000001" customHeight="1">
      <c r="B87" s="667" t="s">
        <v>393</v>
      </c>
      <c r="C87" s="667"/>
      <c r="D87" s="667"/>
      <c r="E87" s="186">
        <v>5</v>
      </c>
      <c r="F87" s="186" t="s">
        <v>353</v>
      </c>
      <c r="G87" s="192"/>
      <c r="H87" s="193"/>
    </row>
    <row r="88" spans="1:9" ht="31.35" customHeight="1">
      <c r="A88" s="669" t="s">
        <v>394</v>
      </c>
      <c r="B88" s="669"/>
      <c r="C88" s="669"/>
      <c r="D88" s="669"/>
      <c r="E88" s="186">
        <v>0</v>
      </c>
      <c r="F88" s="186" t="s">
        <v>353</v>
      </c>
      <c r="G88" s="191">
        <v>0</v>
      </c>
      <c r="H88" s="186" t="s">
        <v>430</v>
      </c>
    </row>
    <row r="89" spans="1:9" ht="17.850000000000001" customHeight="1">
      <c r="A89" s="667" t="s">
        <v>395</v>
      </c>
      <c r="B89" s="667"/>
      <c r="C89" s="667"/>
      <c r="D89" s="667"/>
      <c r="E89" s="186">
        <f>G89*25</f>
        <v>21.999999999999996</v>
      </c>
      <c r="F89" s="186" t="s">
        <v>353</v>
      </c>
      <c r="G89" s="191">
        <f>D6-G88-G81</f>
        <v>0.87999999999999989</v>
      </c>
      <c r="H89" s="186" t="s">
        <v>430</v>
      </c>
    </row>
    <row r="90" spans="1:9" ht="10.35" customHeight="1"/>
    <row r="93" spans="1:9">
      <c r="A93" s="107" t="s">
        <v>396</v>
      </c>
    </row>
    <row r="94" spans="1:9" ht="16.2">
      <c r="A94" s="631" t="s">
        <v>431</v>
      </c>
      <c r="B94" s="631"/>
      <c r="C94" s="631"/>
      <c r="D94" s="631"/>
      <c r="E94" s="631"/>
      <c r="F94" s="631"/>
      <c r="G94" s="631"/>
      <c r="H94" s="631"/>
      <c r="I94" s="631"/>
    </row>
    <row r="95" spans="1:9">
      <c r="A95" s="107" t="s">
        <v>397</v>
      </c>
    </row>
    <row r="97" spans="1:9">
      <c r="A97" s="663" t="s">
        <v>398</v>
      </c>
      <c r="B97" s="663"/>
      <c r="C97" s="663"/>
      <c r="D97" s="663"/>
      <c r="E97" s="663"/>
      <c r="F97" s="663"/>
      <c r="G97" s="663"/>
      <c r="H97" s="663"/>
      <c r="I97" s="663"/>
    </row>
    <row r="98" spans="1:9">
      <c r="A98" s="663"/>
      <c r="B98" s="663"/>
      <c r="C98" s="663"/>
      <c r="D98" s="663"/>
      <c r="E98" s="663"/>
      <c r="F98" s="663"/>
      <c r="G98" s="663"/>
      <c r="H98" s="663"/>
      <c r="I98" s="663"/>
    </row>
    <row r="99" spans="1:9">
      <c r="A99" s="663"/>
      <c r="B99" s="663"/>
      <c r="C99" s="663"/>
      <c r="D99" s="663"/>
      <c r="E99" s="663"/>
      <c r="F99" s="663"/>
      <c r="G99" s="663"/>
      <c r="H99" s="663"/>
      <c r="I99" s="663"/>
    </row>
  </sheetData>
  <mergeCells count="96">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B48:H48"/>
    <mergeCell ref="A34:F34"/>
    <mergeCell ref="A35:A48"/>
    <mergeCell ref="B35:H35"/>
    <mergeCell ref="B36:H36"/>
    <mergeCell ref="B37:H37"/>
    <mergeCell ref="B38:H38"/>
    <mergeCell ref="B39:H39"/>
    <mergeCell ref="B40:H40"/>
    <mergeCell ref="B41:H41"/>
    <mergeCell ref="B42:H42"/>
    <mergeCell ref="B43:H43"/>
    <mergeCell ref="B44:H44"/>
    <mergeCell ref="B45:H45"/>
    <mergeCell ref="B46:H46"/>
    <mergeCell ref="B47:H47"/>
    <mergeCell ref="B61:H61"/>
    <mergeCell ref="A49:C49"/>
    <mergeCell ref="D49:H49"/>
    <mergeCell ref="A50:C50"/>
    <mergeCell ref="D50:H50"/>
    <mergeCell ref="A51:F51"/>
    <mergeCell ref="A52:A65"/>
    <mergeCell ref="B52:H52"/>
    <mergeCell ref="B53:H53"/>
    <mergeCell ref="B54:H54"/>
    <mergeCell ref="B55:H55"/>
    <mergeCell ref="B56:H56"/>
    <mergeCell ref="B57:H57"/>
    <mergeCell ref="B58:H58"/>
    <mergeCell ref="B59:H59"/>
    <mergeCell ref="B60:H60"/>
    <mergeCell ref="B62:H62"/>
    <mergeCell ref="B63:H63"/>
    <mergeCell ref="B64:H64"/>
    <mergeCell ref="B65:H65"/>
    <mergeCell ref="A66:C66"/>
    <mergeCell ref="D66:H66"/>
    <mergeCell ref="A67:C67"/>
    <mergeCell ref="D67:H67"/>
    <mergeCell ref="A70:B72"/>
    <mergeCell ref="C70:H70"/>
    <mergeCell ref="C71:H71"/>
    <mergeCell ref="C72:H72"/>
    <mergeCell ref="B86:D86"/>
    <mergeCell ref="A73:B74"/>
    <mergeCell ref="C73:H73"/>
    <mergeCell ref="C74:H74"/>
    <mergeCell ref="A77:F77"/>
    <mergeCell ref="A78:F78"/>
    <mergeCell ref="A80:F80"/>
    <mergeCell ref="A81:D81"/>
    <mergeCell ref="B82:D82"/>
    <mergeCell ref="B83:D83"/>
    <mergeCell ref="B84:D84"/>
    <mergeCell ref="B85:D85"/>
    <mergeCell ref="B87:D87"/>
    <mergeCell ref="A88:D88"/>
    <mergeCell ref="A89:D89"/>
    <mergeCell ref="A94:I94"/>
    <mergeCell ref="A97:I99"/>
  </mergeCells>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25" zoomScaleNormal="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8.77734375" style="102"/>
  </cols>
  <sheetData>
    <row r="1" spans="1:9" ht="10.35" customHeight="1"/>
    <row r="2" spans="1:9" s="103" customFormat="1">
      <c r="A2" s="909" t="s">
        <v>320</v>
      </c>
      <c r="B2" s="909"/>
      <c r="C2" s="909"/>
      <c r="D2" s="909"/>
      <c r="E2" s="909"/>
      <c r="F2" s="909"/>
      <c r="G2" s="909"/>
      <c r="H2" s="909"/>
      <c r="I2" s="909"/>
    </row>
    <row r="3" spans="1:9" ht="10.35" customHeight="1"/>
    <row r="4" spans="1:9" ht="15" customHeight="1">
      <c r="A4" s="103" t="s">
        <v>321</v>
      </c>
    </row>
    <row r="5" spans="1:9" ht="17.850000000000001" customHeight="1">
      <c r="A5" s="886" t="s">
        <v>200</v>
      </c>
      <c r="B5" s="886"/>
      <c r="C5" s="886"/>
      <c r="D5" s="886"/>
      <c r="E5" s="886"/>
      <c r="F5" s="886"/>
      <c r="G5" s="886"/>
      <c r="H5" s="886"/>
    </row>
    <row r="6" spans="1:9" ht="17.850000000000001" customHeight="1">
      <c r="A6" s="879" t="s">
        <v>143</v>
      </c>
      <c r="B6" s="895"/>
      <c r="C6" s="895"/>
      <c r="D6" s="895">
        <v>3</v>
      </c>
      <c r="E6" s="895"/>
      <c r="F6" s="895"/>
      <c r="G6" s="895"/>
      <c r="H6" s="896"/>
    </row>
    <row r="7" spans="1:9">
      <c r="A7" s="879" t="s">
        <v>142</v>
      </c>
      <c r="B7" s="895"/>
      <c r="C7" s="895"/>
      <c r="D7" s="878" t="s">
        <v>501</v>
      </c>
      <c r="E7" s="878"/>
      <c r="F7" s="878"/>
      <c r="G7" s="878"/>
      <c r="H7" s="910"/>
    </row>
    <row r="8" spans="1:9" ht="17.850000000000001" customHeight="1">
      <c r="A8" s="879" t="s">
        <v>146</v>
      </c>
      <c r="B8" s="895"/>
      <c r="C8" s="895"/>
      <c r="D8" s="875" t="s">
        <v>399</v>
      </c>
      <c r="E8" s="875"/>
      <c r="F8" s="875"/>
      <c r="G8" s="875"/>
      <c r="H8" s="876"/>
    </row>
    <row r="9" spans="1:9" ht="17.850000000000001" customHeight="1">
      <c r="A9" s="879" t="s">
        <v>325</v>
      </c>
      <c r="B9" s="895"/>
      <c r="C9" s="895"/>
      <c r="D9" s="875" t="s">
        <v>1200</v>
      </c>
      <c r="E9" s="875"/>
      <c r="F9" s="875"/>
      <c r="G9" s="875"/>
      <c r="H9" s="876"/>
    </row>
    <row r="10" spans="1:9" ht="10.35" customHeight="1"/>
    <row r="11" spans="1:9" ht="15" customHeight="1">
      <c r="A11" s="907" t="s">
        <v>3</v>
      </c>
      <c r="B11" s="907"/>
      <c r="C11" s="907"/>
      <c r="D11" s="907"/>
      <c r="E11" s="907"/>
      <c r="F11" s="907"/>
      <c r="G11" s="907"/>
      <c r="H11" s="907"/>
    </row>
    <row r="12" spans="1:9" ht="17.850000000000001" customHeight="1">
      <c r="A12" s="631" t="s">
        <v>2631</v>
      </c>
      <c r="B12" s="631"/>
      <c r="C12" s="631"/>
      <c r="D12" s="631"/>
      <c r="E12" s="631"/>
      <c r="F12" s="631"/>
      <c r="G12" s="631"/>
      <c r="H12" s="631"/>
    </row>
    <row r="13" spans="1:9" ht="17.850000000000001" customHeight="1">
      <c r="A13" s="879" t="s">
        <v>8</v>
      </c>
      <c r="B13" s="895"/>
      <c r="C13" s="895"/>
      <c r="D13" s="895"/>
      <c r="E13" s="895" t="s">
        <v>9</v>
      </c>
      <c r="F13" s="895"/>
      <c r="G13" s="895"/>
      <c r="H13" s="896"/>
    </row>
    <row r="14" spans="1:9" ht="17.850000000000001" customHeight="1">
      <c r="A14" s="879" t="s">
        <v>327</v>
      </c>
      <c r="B14" s="895"/>
      <c r="C14" s="895"/>
      <c r="D14" s="895"/>
      <c r="E14" s="895" t="s">
        <v>328</v>
      </c>
      <c r="F14" s="895"/>
      <c r="G14" s="895"/>
      <c r="H14" s="896"/>
    </row>
    <row r="15" spans="1:9" ht="17.850000000000001" customHeight="1">
      <c r="A15" s="879" t="s">
        <v>329</v>
      </c>
      <c r="B15" s="895"/>
      <c r="C15" s="895"/>
      <c r="D15" s="895"/>
      <c r="E15" s="905" t="s">
        <v>1153</v>
      </c>
      <c r="F15" s="905"/>
      <c r="G15" s="905"/>
      <c r="H15" s="906"/>
    </row>
    <row r="16" spans="1:9" ht="17.850000000000001" customHeight="1">
      <c r="A16" s="879" t="s">
        <v>13</v>
      </c>
      <c r="B16" s="895"/>
      <c r="C16" s="895"/>
      <c r="D16" s="895"/>
      <c r="E16" s="895" t="s">
        <v>14</v>
      </c>
      <c r="F16" s="895"/>
      <c r="G16" s="895"/>
      <c r="H16" s="896"/>
    </row>
    <row r="17" spans="1:10" ht="10.35" customHeight="1"/>
    <row r="18" spans="1:10" ht="15" customHeight="1">
      <c r="A18" s="907" t="s">
        <v>331</v>
      </c>
      <c r="B18" s="907"/>
      <c r="C18" s="907"/>
      <c r="D18" s="907"/>
      <c r="E18" s="907"/>
      <c r="F18" s="907"/>
      <c r="G18" s="907"/>
      <c r="H18" s="907"/>
    </row>
    <row r="19" spans="1:10" ht="37.049999999999997" customHeight="1">
      <c r="A19" s="871" t="s">
        <v>332</v>
      </c>
      <c r="B19" s="871"/>
      <c r="C19" s="881" t="s">
        <v>333</v>
      </c>
      <c r="D19" s="881"/>
      <c r="E19" s="881"/>
      <c r="F19" s="881"/>
      <c r="G19" s="881"/>
      <c r="H19" s="880"/>
    </row>
    <row r="20" spans="1:10" ht="10.35" customHeight="1"/>
    <row r="21" spans="1:10" ht="15" customHeight="1">
      <c r="A21" s="904" t="s">
        <v>334</v>
      </c>
      <c r="B21" s="904"/>
      <c r="C21" s="904"/>
      <c r="D21" s="904"/>
    </row>
    <row r="22" spans="1:10">
      <c r="A22" s="901" t="s">
        <v>31</v>
      </c>
      <c r="B22" s="902" t="s">
        <v>32</v>
      </c>
      <c r="C22" s="902"/>
      <c r="D22" s="902"/>
      <c r="E22" s="902"/>
      <c r="F22" s="902"/>
      <c r="G22" s="902" t="s">
        <v>335</v>
      </c>
      <c r="H22" s="903"/>
    </row>
    <row r="23" spans="1:10" ht="27" customHeight="1">
      <c r="A23" s="901"/>
      <c r="B23" s="902"/>
      <c r="C23" s="902"/>
      <c r="D23" s="902"/>
      <c r="E23" s="902"/>
      <c r="F23" s="902"/>
      <c r="G23" s="155" t="s">
        <v>336</v>
      </c>
      <c r="H23" s="156" t="s">
        <v>35</v>
      </c>
    </row>
    <row r="24" spans="1:10" ht="17.850000000000001" customHeight="1">
      <c r="A24" s="901" t="s">
        <v>36</v>
      </c>
      <c r="B24" s="902"/>
      <c r="C24" s="902"/>
      <c r="D24" s="902"/>
      <c r="E24" s="902"/>
      <c r="F24" s="902"/>
      <c r="G24" s="902"/>
      <c r="H24" s="903"/>
    </row>
    <row r="25" spans="1:10" ht="44.55" customHeight="1">
      <c r="A25" s="157" t="s">
        <v>1201</v>
      </c>
      <c r="B25" s="668" t="s">
        <v>1232</v>
      </c>
      <c r="C25" s="669"/>
      <c r="D25" s="669"/>
      <c r="E25" s="669"/>
      <c r="F25" s="693"/>
      <c r="G25" s="155" t="s">
        <v>50</v>
      </c>
      <c r="H25" s="158" t="s">
        <v>52</v>
      </c>
      <c r="I25" s="105"/>
      <c r="J25" s="107"/>
    </row>
    <row r="26" spans="1:10" ht="29.25" customHeight="1">
      <c r="A26" s="155" t="s">
        <v>1202</v>
      </c>
      <c r="B26" s="880" t="s">
        <v>1203</v>
      </c>
      <c r="C26" s="871"/>
      <c r="D26" s="871"/>
      <c r="E26" s="871"/>
      <c r="F26" s="937"/>
      <c r="G26" s="155" t="s">
        <v>68</v>
      </c>
      <c r="H26" s="158" t="s">
        <v>52</v>
      </c>
      <c r="I26" s="105"/>
    </row>
    <row r="27" spans="1:10" ht="17.850000000000001" customHeight="1">
      <c r="A27" s="968" t="s">
        <v>341</v>
      </c>
      <c r="B27" s="968"/>
      <c r="C27" s="968"/>
      <c r="D27" s="968"/>
      <c r="E27" s="968"/>
      <c r="F27" s="968"/>
      <c r="G27" s="968"/>
      <c r="H27" s="968"/>
      <c r="I27" s="105"/>
    </row>
    <row r="28" spans="1:10" ht="49.5" customHeight="1">
      <c r="A28" s="155" t="s">
        <v>1204</v>
      </c>
      <c r="B28" s="880" t="s">
        <v>1205</v>
      </c>
      <c r="C28" s="871"/>
      <c r="D28" s="871"/>
      <c r="E28" s="871"/>
      <c r="F28" s="937"/>
      <c r="G28" s="155" t="s">
        <v>1206</v>
      </c>
      <c r="H28" s="158" t="s">
        <v>52</v>
      </c>
      <c r="I28" s="105"/>
    </row>
    <row r="29" spans="1:10" ht="52.5" customHeight="1">
      <c r="A29" s="155" t="s">
        <v>1207</v>
      </c>
      <c r="B29" s="880" t="s">
        <v>1208</v>
      </c>
      <c r="C29" s="871"/>
      <c r="D29" s="871"/>
      <c r="E29" s="871"/>
      <c r="F29" s="937"/>
      <c r="G29" s="155" t="s">
        <v>800</v>
      </c>
      <c r="H29" s="158" t="s">
        <v>52</v>
      </c>
      <c r="I29" s="105"/>
    </row>
    <row r="30" spans="1:10" ht="17.850000000000001" customHeight="1">
      <c r="A30" s="968" t="s">
        <v>348</v>
      </c>
      <c r="B30" s="968"/>
      <c r="C30" s="968"/>
      <c r="D30" s="968"/>
      <c r="E30" s="968"/>
      <c r="F30" s="968"/>
      <c r="G30" s="968"/>
      <c r="H30" s="968"/>
      <c r="I30" s="105"/>
    </row>
    <row r="31" spans="1:10" ht="43.5" customHeight="1">
      <c r="A31" s="155" t="s">
        <v>1209</v>
      </c>
      <c r="B31" s="880" t="s">
        <v>1210</v>
      </c>
      <c r="C31" s="871"/>
      <c r="D31" s="871"/>
      <c r="E31" s="871"/>
      <c r="F31" s="937"/>
      <c r="G31" s="155" t="s">
        <v>725</v>
      </c>
      <c r="H31" s="158" t="s">
        <v>52</v>
      </c>
      <c r="I31" s="105"/>
    </row>
    <row r="32" spans="1:10" ht="41.25" customHeight="1">
      <c r="A32" s="155" t="s">
        <v>1211</v>
      </c>
      <c r="B32" s="880" t="s">
        <v>1212</v>
      </c>
      <c r="C32" s="871"/>
      <c r="D32" s="871"/>
      <c r="E32" s="871"/>
      <c r="F32" s="937"/>
      <c r="G32" s="155" t="s">
        <v>801</v>
      </c>
      <c r="H32" s="158" t="s">
        <v>52</v>
      </c>
      <c r="I32" s="105"/>
    </row>
    <row r="33" spans="1:9" ht="10.35" customHeight="1">
      <c r="I33" s="105"/>
    </row>
    <row r="34" spans="1:9" ht="15" customHeight="1">
      <c r="A34" s="103" t="s">
        <v>351</v>
      </c>
      <c r="I34" s="105"/>
    </row>
    <row r="35" spans="1:9" s="103" customFormat="1" ht="17.850000000000001" customHeight="1">
      <c r="A35" s="894" t="s">
        <v>352</v>
      </c>
      <c r="B35" s="894"/>
      <c r="C35" s="894"/>
      <c r="D35" s="894"/>
      <c r="E35" s="894"/>
      <c r="F35" s="894"/>
      <c r="G35" s="159">
        <v>15</v>
      </c>
      <c r="H35" s="160" t="s">
        <v>353</v>
      </c>
      <c r="I35" s="109"/>
    </row>
    <row r="36" spans="1:9" ht="33.6" customHeight="1">
      <c r="A36" s="889" t="s">
        <v>354</v>
      </c>
      <c r="B36" s="880" t="s">
        <v>1213</v>
      </c>
      <c r="C36" s="871"/>
      <c r="D36" s="871"/>
      <c r="E36" s="871"/>
      <c r="F36" s="871"/>
      <c r="G36" s="871"/>
      <c r="H36" s="871"/>
      <c r="I36" s="105"/>
    </row>
    <row r="37" spans="1:9" ht="17.25" customHeight="1">
      <c r="A37" s="890"/>
      <c r="B37" s="880" t="s">
        <v>1214</v>
      </c>
      <c r="C37" s="871"/>
      <c r="D37" s="871"/>
      <c r="E37" s="871"/>
      <c r="F37" s="871"/>
      <c r="G37" s="871"/>
      <c r="H37" s="871"/>
      <c r="I37" s="105"/>
    </row>
    <row r="38" spans="1:9" ht="34.35" customHeight="1">
      <c r="A38" s="890"/>
      <c r="B38" s="880" t="s">
        <v>1215</v>
      </c>
      <c r="C38" s="871"/>
      <c r="D38" s="871"/>
      <c r="E38" s="871"/>
      <c r="F38" s="871"/>
      <c r="G38" s="871"/>
      <c r="H38" s="871"/>
      <c r="I38" s="105"/>
    </row>
    <row r="39" spans="1:9" ht="17.25" customHeight="1">
      <c r="A39" s="890"/>
      <c r="B39" s="900" t="s">
        <v>1216</v>
      </c>
      <c r="C39" s="966"/>
      <c r="D39" s="966"/>
      <c r="E39" s="966"/>
      <c r="F39" s="966"/>
      <c r="G39" s="966"/>
      <c r="H39" s="966"/>
      <c r="I39" s="105"/>
    </row>
    <row r="40" spans="1:9" ht="17.25" customHeight="1">
      <c r="A40" s="890"/>
      <c r="B40" s="893"/>
      <c r="C40" s="967"/>
      <c r="D40" s="967"/>
      <c r="E40" s="967"/>
      <c r="F40" s="967"/>
      <c r="G40" s="967"/>
      <c r="H40" s="967"/>
      <c r="I40" s="105"/>
    </row>
    <row r="41" spans="1:9" ht="17.25" customHeight="1">
      <c r="A41" s="890"/>
      <c r="B41" s="900" t="s">
        <v>1217</v>
      </c>
      <c r="C41" s="966"/>
      <c r="D41" s="966"/>
      <c r="E41" s="966"/>
      <c r="F41" s="966"/>
      <c r="G41" s="966"/>
      <c r="H41" s="966"/>
      <c r="I41" s="105"/>
    </row>
    <row r="42" spans="1:9" ht="17.25" customHeight="1">
      <c r="A42" s="891"/>
      <c r="B42" s="893"/>
      <c r="C42" s="967"/>
      <c r="D42" s="967"/>
      <c r="E42" s="967"/>
      <c r="F42" s="967"/>
      <c r="G42" s="967"/>
      <c r="H42" s="967"/>
      <c r="I42" s="105"/>
    </row>
    <row r="43" spans="1:9" ht="19.05" customHeight="1">
      <c r="A43" s="874" t="s">
        <v>361</v>
      </c>
      <c r="B43" s="875"/>
      <c r="C43" s="875"/>
      <c r="D43" s="875" t="s">
        <v>1218</v>
      </c>
      <c r="E43" s="875"/>
      <c r="F43" s="875"/>
      <c r="G43" s="875"/>
      <c r="H43" s="876"/>
      <c r="I43" s="105"/>
    </row>
    <row r="44" spans="1:9" ht="43.5" customHeight="1">
      <c r="A44" s="877" t="s">
        <v>363</v>
      </c>
      <c r="B44" s="878"/>
      <c r="C44" s="878"/>
      <c r="D44" s="880" t="s">
        <v>1219</v>
      </c>
      <c r="E44" s="871"/>
      <c r="F44" s="871"/>
      <c r="G44" s="871"/>
      <c r="H44" s="871"/>
      <c r="I44" s="115"/>
    </row>
    <row r="45" spans="1:9" s="103" customFormat="1" ht="17.850000000000001" customHeight="1">
      <c r="A45" s="679" t="s">
        <v>364</v>
      </c>
      <c r="B45" s="679"/>
      <c r="C45" s="679"/>
      <c r="D45" s="679"/>
      <c r="E45" s="679"/>
      <c r="F45" s="679"/>
      <c r="G45" s="159">
        <v>30</v>
      </c>
      <c r="H45" s="160" t="s">
        <v>353</v>
      </c>
      <c r="I45" s="109"/>
    </row>
    <row r="46" spans="1:9" ht="20.100000000000001" customHeight="1">
      <c r="A46" s="889" t="s">
        <v>354</v>
      </c>
      <c r="B46" s="899" t="s">
        <v>1220</v>
      </c>
      <c r="C46" s="899"/>
      <c r="D46" s="899"/>
      <c r="E46" s="899"/>
      <c r="F46" s="899"/>
      <c r="G46" s="899"/>
      <c r="H46" s="900"/>
      <c r="I46" s="105"/>
    </row>
    <row r="47" spans="1:9" ht="20.100000000000001" customHeight="1">
      <c r="A47" s="890"/>
      <c r="B47" s="880" t="s">
        <v>1221</v>
      </c>
      <c r="C47" s="871"/>
      <c r="D47" s="871"/>
      <c r="E47" s="871"/>
      <c r="F47" s="871"/>
      <c r="G47" s="871"/>
      <c r="H47" s="871"/>
      <c r="I47" s="105"/>
    </row>
    <row r="48" spans="1:9" ht="20.100000000000001" customHeight="1">
      <c r="A48" s="890"/>
      <c r="B48" s="880" t="s">
        <v>1222</v>
      </c>
      <c r="C48" s="871"/>
      <c r="D48" s="871"/>
      <c r="E48" s="871"/>
      <c r="F48" s="871"/>
      <c r="G48" s="871"/>
      <c r="H48" s="871"/>
      <c r="I48" s="105"/>
    </row>
    <row r="49" spans="1:9" ht="20.100000000000001" customHeight="1">
      <c r="A49" s="890"/>
      <c r="B49" s="881" t="s">
        <v>1223</v>
      </c>
      <c r="C49" s="881"/>
      <c r="D49" s="881"/>
      <c r="E49" s="881"/>
      <c r="F49" s="881"/>
      <c r="G49" s="881"/>
      <c r="H49" s="880"/>
      <c r="I49" s="105"/>
    </row>
    <row r="50" spans="1:9" ht="20.100000000000001" customHeight="1">
      <c r="A50" s="890"/>
      <c r="B50" s="880" t="s">
        <v>1224</v>
      </c>
      <c r="C50" s="871"/>
      <c r="D50" s="871"/>
      <c r="E50" s="871"/>
      <c r="F50" s="871"/>
      <c r="G50" s="871"/>
      <c r="H50" s="871"/>
      <c r="I50" s="105"/>
    </row>
    <row r="51" spans="1:9" ht="20.100000000000001" customHeight="1">
      <c r="A51" s="891"/>
      <c r="B51" s="892" t="s">
        <v>1225</v>
      </c>
      <c r="C51" s="892"/>
      <c r="D51" s="892"/>
      <c r="E51" s="892"/>
      <c r="F51" s="892"/>
      <c r="G51" s="892"/>
      <c r="H51" s="893"/>
      <c r="I51" s="105"/>
    </row>
    <row r="52" spans="1:9" ht="21.6" customHeight="1">
      <c r="A52" s="874" t="s">
        <v>361</v>
      </c>
      <c r="B52" s="875"/>
      <c r="C52" s="875"/>
      <c r="D52" s="875" t="s">
        <v>1233</v>
      </c>
      <c r="E52" s="875"/>
      <c r="F52" s="875"/>
      <c r="G52" s="875"/>
      <c r="H52" s="876"/>
      <c r="I52" s="105"/>
    </row>
    <row r="53" spans="1:9" ht="45" customHeight="1">
      <c r="A53" s="877" t="s">
        <v>363</v>
      </c>
      <c r="B53" s="878"/>
      <c r="C53" s="878"/>
      <c r="D53" s="668" t="s">
        <v>1226</v>
      </c>
      <c r="E53" s="669"/>
      <c r="F53" s="669"/>
      <c r="G53" s="669"/>
      <c r="H53" s="669"/>
      <c r="I53" s="110"/>
    </row>
    <row r="54" spans="1:9" ht="10.35" customHeight="1">
      <c r="I54" s="105"/>
    </row>
    <row r="55" spans="1:9" ht="15" customHeight="1">
      <c r="A55" s="103" t="s">
        <v>378</v>
      </c>
      <c r="I55" s="105"/>
    </row>
    <row r="56" spans="1:9" ht="35.1" customHeight="1">
      <c r="A56" s="872" t="s">
        <v>379</v>
      </c>
      <c r="B56" s="879"/>
      <c r="C56" s="880" t="s">
        <v>1227</v>
      </c>
      <c r="D56" s="871"/>
      <c r="E56" s="871"/>
      <c r="F56" s="871"/>
      <c r="G56" s="871"/>
      <c r="H56" s="871"/>
      <c r="I56" s="105"/>
    </row>
    <row r="57" spans="1:9" ht="35.1" customHeight="1">
      <c r="A57" s="872"/>
      <c r="B57" s="879"/>
      <c r="C57" s="881" t="s">
        <v>1228</v>
      </c>
      <c r="D57" s="881"/>
      <c r="E57" s="881"/>
      <c r="F57" s="881"/>
      <c r="G57" s="881"/>
      <c r="H57" s="880"/>
      <c r="I57" s="105"/>
    </row>
    <row r="58" spans="1:9" ht="35.1" customHeight="1">
      <c r="A58" s="872"/>
      <c r="B58" s="879"/>
      <c r="C58" s="881" t="s">
        <v>1229</v>
      </c>
      <c r="D58" s="881"/>
      <c r="E58" s="881"/>
      <c r="F58" s="881"/>
      <c r="G58" s="881"/>
      <c r="H58" s="880"/>
      <c r="I58" s="105"/>
    </row>
    <row r="59" spans="1:9" ht="35.1" customHeight="1">
      <c r="A59" s="882" t="s">
        <v>382</v>
      </c>
      <c r="B59" s="883"/>
      <c r="C59" s="881" t="s">
        <v>1230</v>
      </c>
      <c r="D59" s="881"/>
      <c r="E59" s="881"/>
      <c r="F59" s="881"/>
      <c r="G59" s="881"/>
      <c r="H59" s="880"/>
      <c r="I59" s="105"/>
    </row>
    <row r="60" spans="1:9" ht="35.1" customHeight="1">
      <c r="A60" s="886"/>
      <c r="B60" s="887"/>
      <c r="C60" s="881" t="s">
        <v>1231</v>
      </c>
      <c r="D60" s="881"/>
      <c r="E60" s="881"/>
      <c r="F60" s="881"/>
      <c r="G60" s="881"/>
      <c r="H60" s="880"/>
      <c r="I60" s="105"/>
    </row>
    <row r="61" spans="1:9" ht="10.35" customHeight="1"/>
    <row r="62" spans="1:9" ht="15" customHeight="1">
      <c r="A62" s="103" t="s">
        <v>384</v>
      </c>
      <c r="B62" s="103"/>
      <c r="C62" s="103"/>
      <c r="D62" s="103"/>
      <c r="E62" s="103"/>
      <c r="F62" s="103"/>
    </row>
    <row r="63" spans="1:9" ht="16.2">
      <c r="A63" s="872" t="s">
        <v>385</v>
      </c>
      <c r="B63" s="872"/>
      <c r="C63" s="872"/>
      <c r="D63" s="872"/>
      <c r="E63" s="872"/>
      <c r="F63" s="872"/>
      <c r="G63" s="162">
        <v>1.5</v>
      </c>
      <c r="H63" s="163" t="s">
        <v>430</v>
      </c>
    </row>
    <row r="64" spans="1:9" ht="16.2">
      <c r="A64" s="872" t="s">
        <v>386</v>
      </c>
      <c r="B64" s="872"/>
      <c r="C64" s="872"/>
      <c r="D64" s="872"/>
      <c r="E64" s="872"/>
      <c r="F64" s="872"/>
      <c r="G64" s="162">
        <v>1.5</v>
      </c>
      <c r="H64" s="163" t="s">
        <v>430</v>
      </c>
    </row>
    <row r="65" spans="1:9">
      <c r="A65" s="164"/>
      <c r="B65" s="164"/>
      <c r="C65" s="164"/>
      <c r="D65" s="164"/>
      <c r="E65" s="164"/>
      <c r="F65" s="164"/>
      <c r="G65" s="165"/>
      <c r="H65" s="163"/>
    </row>
    <row r="66" spans="1:9">
      <c r="A66" s="870" t="s">
        <v>387</v>
      </c>
      <c r="B66" s="870"/>
      <c r="C66" s="870"/>
      <c r="D66" s="870"/>
      <c r="E66" s="870"/>
      <c r="F66" s="870"/>
      <c r="G66" s="167"/>
      <c r="H66" s="165"/>
    </row>
    <row r="67" spans="1:9" ht="17.850000000000001" customHeight="1">
      <c r="A67" s="871" t="s">
        <v>388</v>
      </c>
      <c r="B67" s="871"/>
      <c r="C67" s="871"/>
      <c r="D67" s="871"/>
      <c r="E67" s="163">
        <f>SUM(E68:E73)</f>
        <v>49</v>
      </c>
      <c r="F67" s="163" t="s">
        <v>353</v>
      </c>
      <c r="G67" s="168">
        <f>E67/25</f>
        <v>1.96</v>
      </c>
      <c r="H67" s="163" t="s">
        <v>430</v>
      </c>
    </row>
    <row r="68" spans="1:9" ht="17.850000000000001" customHeight="1">
      <c r="A68" s="102" t="s">
        <v>145</v>
      </c>
      <c r="B68" s="872" t="s">
        <v>148</v>
      </c>
      <c r="C68" s="872"/>
      <c r="D68" s="872"/>
      <c r="E68" s="163">
        <v>15</v>
      </c>
      <c r="F68" s="163" t="s">
        <v>353</v>
      </c>
      <c r="G68" s="112"/>
      <c r="H68" s="111"/>
    </row>
    <row r="69" spans="1:9" ht="17.850000000000001" customHeight="1">
      <c r="B69" s="872" t="s">
        <v>389</v>
      </c>
      <c r="C69" s="872"/>
      <c r="D69" s="872"/>
      <c r="E69" s="163">
        <v>30</v>
      </c>
      <c r="F69" s="163" t="s">
        <v>353</v>
      </c>
      <c r="G69" s="112"/>
      <c r="H69" s="111"/>
    </row>
    <row r="70" spans="1:9" ht="17.850000000000001" customHeight="1">
      <c r="B70" s="872" t="s">
        <v>390</v>
      </c>
      <c r="C70" s="872"/>
      <c r="D70" s="872"/>
      <c r="E70" s="163">
        <v>2</v>
      </c>
      <c r="F70" s="163" t="s">
        <v>353</v>
      </c>
      <c r="G70" s="112"/>
      <c r="H70" s="111"/>
    </row>
    <row r="71" spans="1:9" ht="17.850000000000001" customHeight="1">
      <c r="B71" s="872" t="s">
        <v>391</v>
      </c>
      <c r="C71" s="872"/>
      <c r="D71" s="872"/>
      <c r="E71" s="163">
        <v>0</v>
      </c>
      <c r="F71" s="163" t="s">
        <v>353</v>
      </c>
      <c r="G71" s="112"/>
      <c r="H71" s="111"/>
    </row>
    <row r="72" spans="1:9" ht="17.850000000000001" customHeight="1">
      <c r="B72" s="872" t="s">
        <v>392</v>
      </c>
      <c r="C72" s="872"/>
      <c r="D72" s="872"/>
      <c r="E72" s="163">
        <v>0</v>
      </c>
      <c r="F72" s="163" t="s">
        <v>353</v>
      </c>
      <c r="G72" s="112"/>
      <c r="H72" s="111"/>
    </row>
    <row r="73" spans="1:9" ht="17.850000000000001" customHeight="1">
      <c r="B73" s="872" t="s">
        <v>393</v>
      </c>
      <c r="C73" s="872"/>
      <c r="D73" s="872"/>
      <c r="E73" s="163">
        <v>2</v>
      </c>
      <c r="F73" s="163" t="s">
        <v>353</v>
      </c>
      <c r="G73" s="112"/>
      <c r="H73" s="111"/>
    </row>
    <row r="74" spans="1:9" ht="31.35" customHeight="1">
      <c r="A74" s="871" t="s">
        <v>394</v>
      </c>
      <c r="B74" s="871"/>
      <c r="C74" s="871"/>
      <c r="D74" s="871"/>
      <c r="E74" s="163">
        <v>0</v>
      </c>
      <c r="F74" s="163" t="s">
        <v>353</v>
      </c>
      <c r="G74" s="168">
        <v>0</v>
      </c>
      <c r="H74" s="163" t="s">
        <v>430</v>
      </c>
    </row>
    <row r="75" spans="1:9" ht="17.850000000000001" customHeight="1">
      <c r="A75" s="872" t="s">
        <v>395</v>
      </c>
      <c r="B75" s="872"/>
      <c r="C75" s="872"/>
      <c r="D75" s="872"/>
      <c r="E75" s="163">
        <f>G75*25</f>
        <v>26</v>
      </c>
      <c r="F75" s="163" t="s">
        <v>353</v>
      </c>
      <c r="G75" s="168">
        <f>D6-G74-G67</f>
        <v>1.04</v>
      </c>
      <c r="H75" s="163" t="s">
        <v>430</v>
      </c>
    </row>
    <row r="76" spans="1:9" ht="10.35" customHeight="1"/>
    <row r="79" spans="1:9">
      <c r="A79" s="102" t="s">
        <v>396</v>
      </c>
    </row>
    <row r="80" spans="1:9" ht="16.2">
      <c r="A80" s="873" t="s">
        <v>431</v>
      </c>
      <c r="B80" s="873"/>
      <c r="C80" s="873"/>
      <c r="D80" s="873"/>
      <c r="E80" s="873"/>
      <c r="F80" s="873"/>
      <c r="G80" s="873"/>
      <c r="H80" s="873"/>
      <c r="I80" s="873"/>
    </row>
    <row r="81" spans="1:9">
      <c r="A81" s="102" t="s">
        <v>397</v>
      </c>
    </row>
    <row r="83" spans="1:9">
      <c r="A83" s="869" t="s">
        <v>398</v>
      </c>
      <c r="B83" s="869"/>
      <c r="C83" s="869"/>
      <c r="D83" s="869"/>
      <c r="E83" s="869"/>
      <c r="F83" s="869"/>
      <c r="G83" s="869"/>
      <c r="H83" s="869"/>
      <c r="I83" s="869"/>
    </row>
    <row r="84" spans="1:9">
      <c r="A84" s="869"/>
      <c r="B84" s="869"/>
      <c r="C84" s="869"/>
      <c r="D84" s="869"/>
      <c r="E84" s="869"/>
      <c r="F84" s="869"/>
      <c r="G84" s="869"/>
      <c r="H84" s="869"/>
      <c r="I84" s="869"/>
    </row>
    <row r="85" spans="1:9">
      <c r="A85" s="869"/>
      <c r="B85" s="869"/>
      <c r="C85" s="869"/>
      <c r="D85" s="869"/>
      <c r="E85" s="869"/>
      <c r="F85" s="869"/>
      <c r="G85" s="869"/>
      <c r="H85" s="869"/>
      <c r="I85" s="869"/>
    </row>
  </sheetData>
  <mergeCells count="80">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B32:F32"/>
    <mergeCell ref="A35:F35"/>
    <mergeCell ref="A36:A42"/>
    <mergeCell ref="B36:H36"/>
    <mergeCell ref="B37:H37"/>
    <mergeCell ref="B38:H38"/>
    <mergeCell ref="B39:H40"/>
    <mergeCell ref="B41:H42"/>
    <mergeCell ref="A43:C43"/>
    <mergeCell ref="D43:H43"/>
    <mergeCell ref="A44:C44"/>
    <mergeCell ref="D44:H44"/>
    <mergeCell ref="A45:F45"/>
    <mergeCell ref="B50:H50"/>
    <mergeCell ref="B51:H51"/>
    <mergeCell ref="A52:C52"/>
    <mergeCell ref="D52:H52"/>
    <mergeCell ref="A53:C53"/>
    <mergeCell ref="D53:H53"/>
    <mergeCell ref="A46:A51"/>
    <mergeCell ref="B46:H46"/>
    <mergeCell ref="B47:H47"/>
    <mergeCell ref="B48:H48"/>
    <mergeCell ref="B49:H49"/>
    <mergeCell ref="B69:D69"/>
    <mergeCell ref="A56:B58"/>
    <mergeCell ref="C56:H56"/>
    <mergeCell ref="C57:H57"/>
    <mergeCell ref="C58:H58"/>
    <mergeCell ref="A59:B60"/>
    <mergeCell ref="C59:H59"/>
    <mergeCell ref="C60:H60"/>
    <mergeCell ref="A63:F63"/>
    <mergeCell ref="A64:F64"/>
    <mergeCell ref="A66:F66"/>
    <mergeCell ref="A67:D67"/>
    <mergeCell ref="B68:D68"/>
    <mergeCell ref="A80:I80"/>
    <mergeCell ref="A83:I85"/>
    <mergeCell ref="B70:D70"/>
    <mergeCell ref="B71:D71"/>
    <mergeCell ref="B72:D72"/>
    <mergeCell ref="B73:D73"/>
    <mergeCell ref="A74:D74"/>
    <mergeCell ref="A75:D75"/>
  </mergeCells>
  <pageMargins left="0.25" right="0.25"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25"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724" t="s">
        <v>201</v>
      </c>
      <c r="B5" s="724"/>
      <c r="C5" s="724"/>
      <c r="D5" s="724"/>
      <c r="E5" s="724"/>
      <c r="F5" s="724"/>
      <c r="G5" s="724"/>
      <c r="H5" s="724"/>
    </row>
    <row r="6" spans="1:9" ht="17.850000000000001" customHeight="1">
      <c r="A6" s="972" t="s">
        <v>143</v>
      </c>
      <c r="B6" s="988"/>
      <c r="C6" s="988"/>
      <c r="D6" s="989">
        <v>5</v>
      </c>
      <c r="E6" s="989"/>
      <c r="F6" s="989"/>
      <c r="G6" s="989"/>
      <c r="H6" s="955"/>
    </row>
    <row r="7" spans="1:9" ht="17.850000000000001" customHeight="1">
      <c r="A7" s="972" t="s">
        <v>142</v>
      </c>
      <c r="B7" s="988"/>
      <c r="C7" s="988"/>
      <c r="D7" s="991" t="s">
        <v>501</v>
      </c>
      <c r="E7" s="991"/>
      <c r="F7" s="991"/>
      <c r="G7" s="991"/>
      <c r="H7" s="965"/>
    </row>
    <row r="8" spans="1:9" ht="17.850000000000001" customHeight="1">
      <c r="A8" s="972" t="s">
        <v>146</v>
      </c>
      <c r="B8" s="988"/>
      <c r="C8" s="988"/>
      <c r="D8" s="978" t="s">
        <v>399</v>
      </c>
      <c r="E8" s="978"/>
      <c r="F8" s="978"/>
      <c r="G8" s="978"/>
      <c r="H8" s="942"/>
    </row>
    <row r="9" spans="1:9" ht="17.850000000000001" customHeight="1">
      <c r="A9" s="972" t="s">
        <v>325</v>
      </c>
      <c r="B9" s="988"/>
      <c r="C9" s="988"/>
      <c r="D9" s="978" t="s">
        <v>1234</v>
      </c>
      <c r="E9" s="978"/>
      <c r="F9" s="978"/>
      <c r="G9" s="978"/>
      <c r="H9" s="942"/>
    </row>
    <row r="10" spans="1:9" ht="10.35" customHeight="1"/>
    <row r="11" spans="1:9" ht="15" customHeight="1">
      <c r="A11" s="783" t="s">
        <v>3</v>
      </c>
      <c r="B11" s="783"/>
      <c r="C11" s="783"/>
      <c r="D11" s="783"/>
      <c r="E11" s="783"/>
      <c r="F11" s="783"/>
      <c r="G11" s="783"/>
      <c r="H11" s="783"/>
    </row>
    <row r="12" spans="1:9" s="310" customFormat="1" ht="17.850000000000001" customHeight="1">
      <c r="A12" s="722" t="s">
        <v>2631</v>
      </c>
      <c r="B12" s="722"/>
      <c r="C12" s="722"/>
      <c r="D12" s="722"/>
      <c r="E12" s="722"/>
      <c r="F12" s="722"/>
      <c r="G12" s="722"/>
      <c r="H12" s="722"/>
    </row>
    <row r="13" spans="1:9" ht="17.850000000000001" customHeight="1">
      <c r="A13" s="972" t="s">
        <v>8</v>
      </c>
      <c r="B13" s="988"/>
      <c r="C13" s="988"/>
      <c r="D13" s="988"/>
      <c r="E13" s="989" t="s">
        <v>9</v>
      </c>
      <c r="F13" s="989"/>
      <c r="G13" s="989"/>
      <c r="H13" s="955"/>
    </row>
    <row r="14" spans="1:9" ht="17.850000000000001" customHeight="1">
      <c r="A14" s="972" t="s">
        <v>327</v>
      </c>
      <c r="B14" s="988"/>
      <c r="C14" s="988"/>
      <c r="D14" s="988"/>
      <c r="E14" s="989" t="s">
        <v>328</v>
      </c>
      <c r="F14" s="989"/>
      <c r="G14" s="989"/>
      <c r="H14" s="955"/>
    </row>
    <row r="15" spans="1:9" ht="17.850000000000001" customHeight="1">
      <c r="A15" s="972" t="s">
        <v>329</v>
      </c>
      <c r="B15" s="988"/>
      <c r="C15" s="988"/>
      <c r="D15" s="988"/>
      <c r="E15" s="990" t="s">
        <v>1153</v>
      </c>
      <c r="F15" s="990"/>
      <c r="G15" s="990"/>
      <c r="H15" s="963"/>
    </row>
    <row r="16" spans="1:9" ht="17.850000000000001" customHeight="1">
      <c r="A16" s="972" t="s">
        <v>13</v>
      </c>
      <c r="B16" s="988"/>
      <c r="C16" s="988"/>
      <c r="D16" s="988"/>
      <c r="E16" s="989" t="s">
        <v>14</v>
      </c>
      <c r="F16" s="989"/>
      <c r="G16" s="989"/>
      <c r="H16" s="955"/>
    </row>
    <row r="17" spans="1:8" ht="10.35" customHeight="1"/>
    <row r="18" spans="1:8" ht="15" customHeight="1">
      <c r="A18" s="783" t="s">
        <v>331</v>
      </c>
      <c r="B18" s="783"/>
      <c r="C18" s="783"/>
      <c r="D18" s="783"/>
      <c r="E18" s="783"/>
      <c r="F18" s="783"/>
      <c r="G18" s="783"/>
      <c r="H18" s="783"/>
    </row>
    <row r="19" spans="1:8" ht="38.1" customHeight="1">
      <c r="A19" s="865" t="s">
        <v>332</v>
      </c>
      <c r="B19" s="865"/>
      <c r="C19" s="692" t="s">
        <v>333</v>
      </c>
      <c r="D19" s="692"/>
      <c r="E19" s="692"/>
      <c r="F19" s="692"/>
      <c r="G19" s="692"/>
      <c r="H19" s="864"/>
    </row>
    <row r="20" spans="1:8" ht="10.35" customHeight="1"/>
    <row r="21" spans="1:8" ht="15" customHeight="1">
      <c r="A21" s="789" t="s">
        <v>334</v>
      </c>
      <c r="B21" s="789"/>
      <c r="C21" s="789"/>
      <c r="D21" s="789"/>
    </row>
    <row r="22" spans="1:8">
      <c r="A22" s="983" t="s">
        <v>31</v>
      </c>
      <c r="B22" s="984" t="s">
        <v>32</v>
      </c>
      <c r="C22" s="984"/>
      <c r="D22" s="984"/>
      <c r="E22" s="984"/>
      <c r="F22" s="984"/>
      <c r="G22" s="984" t="s">
        <v>335</v>
      </c>
      <c r="H22" s="985"/>
    </row>
    <row r="23" spans="1:8" ht="27" customHeight="1">
      <c r="A23" s="983"/>
      <c r="B23" s="984"/>
      <c r="C23" s="984"/>
      <c r="D23" s="984"/>
      <c r="E23" s="984"/>
      <c r="F23" s="984"/>
      <c r="G23" s="221" t="s">
        <v>336</v>
      </c>
      <c r="H23" s="344" t="s">
        <v>35</v>
      </c>
    </row>
    <row r="24" spans="1:8" ht="17.850000000000001" customHeight="1">
      <c r="A24" s="983" t="s">
        <v>36</v>
      </c>
      <c r="B24" s="984"/>
      <c r="C24" s="984"/>
      <c r="D24" s="984"/>
      <c r="E24" s="984"/>
      <c r="F24" s="984"/>
      <c r="G24" s="984"/>
      <c r="H24" s="985"/>
    </row>
    <row r="25" spans="1:8" ht="38.25" customHeight="1">
      <c r="A25" s="221" t="s">
        <v>1235</v>
      </c>
      <c r="B25" s="749" t="s">
        <v>1236</v>
      </c>
      <c r="C25" s="750"/>
      <c r="D25" s="750"/>
      <c r="E25" s="750"/>
      <c r="F25" s="951"/>
      <c r="G25" s="269" t="s">
        <v>61</v>
      </c>
      <c r="H25" s="208" t="s">
        <v>40</v>
      </c>
    </row>
    <row r="26" spans="1:8" ht="38.25" customHeight="1">
      <c r="A26" s="221" t="s">
        <v>1237</v>
      </c>
      <c r="B26" s="749" t="s">
        <v>1238</v>
      </c>
      <c r="C26" s="750"/>
      <c r="D26" s="750"/>
      <c r="E26" s="750"/>
      <c r="F26" s="951"/>
      <c r="G26" s="269" t="s">
        <v>75</v>
      </c>
      <c r="H26" s="208" t="s">
        <v>52</v>
      </c>
    </row>
    <row r="27" spans="1:8" ht="17.850000000000001" customHeight="1">
      <c r="A27" s="983" t="s">
        <v>341</v>
      </c>
      <c r="B27" s="984"/>
      <c r="C27" s="984"/>
      <c r="D27" s="984"/>
      <c r="E27" s="984"/>
      <c r="F27" s="984"/>
      <c r="G27" s="984"/>
      <c r="H27" s="985"/>
    </row>
    <row r="28" spans="1:8" ht="44.1" customHeight="1">
      <c r="A28" s="221" t="s">
        <v>1239</v>
      </c>
      <c r="B28" s="986" t="s">
        <v>1240</v>
      </c>
      <c r="C28" s="987"/>
      <c r="D28" s="987"/>
      <c r="E28" s="987"/>
      <c r="F28" s="974"/>
      <c r="G28" s="269" t="s">
        <v>96</v>
      </c>
      <c r="H28" s="208" t="s">
        <v>40</v>
      </c>
    </row>
    <row r="29" spans="1:8" ht="46.5" customHeight="1">
      <c r="A29" s="221" t="s">
        <v>1241</v>
      </c>
      <c r="B29" s="986" t="s">
        <v>1242</v>
      </c>
      <c r="C29" s="987"/>
      <c r="D29" s="987"/>
      <c r="E29" s="987"/>
      <c r="F29" s="974"/>
      <c r="G29" s="269" t="s">
        <v>98</v>
      </c>
      <c r="H29" s="208" t="s">
        <v>52</v>
      </c>
    </row>
    <row r="30" spans="1:8" ht="17.850000000000001" customHeight="1">
      <c r="A30" s="983" t="s">
        <v>348</v>
      </c>
      <c r="B30" s="984"/>
      <c r="C30" s="984"/>
      <c r="D30" s="984"/>
      <c r="E30" s="984"/>
      <c r="F30" s="984"/>
      <c r="G30" s="984"/>
      <c r="H30" s="985"/>
    </row>
    <row r="31" spans="1:8" ht="37.5" customHeight="1">
      <c r="A31" s="221" t="s">
        <v>1243</v>
      </c>
      <c r="B31" s="692" t="s">
        <v>1244</v>
      </c>
      <c r="C31" s="692"/>
      <c r="D31" s="692"/>
      <c r="E31" s="692"/>
      <c r="F31" s="692"/>
      <c r="G31" s="269" t="s">
        <v>124</v>
      </c>
      <c r="H31" s="208" t="s">
        <v>52</v>
      </c>
    </row>
    <row r="32" spans="1:8" ht="10.35" customHeight="1"/>
    <row r="33" spans="1:9" ht="15" customHeight="1">
      <c r="A33" s="309" t="s">
        <v>351</v>
      </c>
    </row>
    <row r="34" spans="1:9" s="270" customFormat="1" ht="17.850000000000001" customHeight="1">
      <c r="A34" s="979" t="s">
        <v>352</v>
      </c>
      <c r="B34" s="979"/>
      <c r="C34" s="979"/>
      <c r="D34" s="979"/>
      <c r="E34" s="979"/>
      <c r="F34" s="979"/>
      <c r="G34" s="222">
        <v>30</v>
      </c>
      <c r="H34" s="345" t="s">
        <v>353</v>
      </c>
      <c r="I34" s="210"/>
    </row>
    <row r="35" spans="1:9" ht="34.5" customHeight="1">
      <c r="A35" s="836" t="s">
        <v>354</v>
      </c>
      <c r="B35" s="864" t="s">
        <v>1245</v>
      </c>
      <c r="C35" s="865"/>
      <c r="D35" s="865"/>
      <c r="E35" s="865"/>
      <c r="F35" s="865"/>
      <c r="G35" s="865"/>
      <c r="H35" s="865"/>
      <c r="I35" s="216"/>
    </row>
    <row r="36" spans="1:9" ht="51" customHeight="1">
      <c r="A36" s="836"/>
      <c r="B36" s="864" t="s">
        <v>1246</v>
      </c>
      <c r="C36" s="865"/>
      <c r="D36" s="865"/>
      <c r="E36" s="865"/>
      <c r="F36" s="865"/>
      <c r="G36" s="865"/>
      <c r="H36" s="865"/>
      <c r="I36" s="216"/>
    </row>
    <row r="37" spans="1:9" ht="53.25" customHeight="1">
      <c r="A37" s="836"/>
      <c r="B37" s="864" t="s">
        <v>1247</v>
      </c>
      <c r="C37" s="865"/>
      <c r="D37" s="865"/>
      <c r="E37" s="865"/>
      <c r="F37" s="865"/>
      <c r="G37" s="865"/>
      <c r="H37" s="865"/>
      <c r="I37" s="216"/>
    </row>
    <row r="38" spans="1:9" ht="51.75" customHeight="1">
      <c r="A38" s="836"/>
      <c r="B38" s="864" t="s">
        <v>1248</v>
      </c>
      <c r="C38" s="865"/>
      <c r="D38" s="865"/>
      <c r="E38" s="865"/>
      <c r="F38" s="865"/>
      <c r="G38" s="865"/>
      <c r="H38" s="865"/>
      <c r="I38" s="216"/>
    </row>
    <row r="39" spans="1:9" ht="51.75" customHeight="1">
      <c r="A39" s="836"/>
      <c r="B39" s="864" t="s">
        <v>1249</v>
      </c>
      <c r="C39" s="865"/>
      <c r="D39" s="865"/>
      <c r="E39" s="865"/>
      <c r="F39" s="865"/>
      <c r="G39" s="865"/>
      <c r="H39" s="865"/>
      <c r="I39" s="216"/>
    </row>
    <row r="40" spans="1:9" ht="33" customHeight="1">
      <c r="A40" s="836"/>
      <c r="B40" s="749" t="s">
        <v>1250</v>
      </c>
      <c r="C40" s="750"/>
      <c r="D40" s="750"/>
      <c r="E40" s="750"/>
      <c r="F40" s="750"/>
      <c r="G40" s="750"/>
      <c r="H40" s="750"/>
      <c r="I40" s="216"/>
    </row>
    <row r="41" spans="1:9" ht="19.5" customHeight="1">
      <c r="A41" s="976" t="s">
        <v>361</v>
      </c>
      <c r="B41" s="977"/>
      <c r="C41" s="977"/>
      <c r="D41" s="978" t="s">
        <v>1251</v>
      </c>
      <c r="E41" s="978"/>
      <c r="F41" s="978"/>
      <c r="G41" s="978"/>
      <c r="H41" s="942"/>
    </row>
    <row r="42" spans="1:9" ht="38.1" customHeight="1">
      <c r="A42" s="974" t="s">
        <v>363</v>
      </c>
      <c r="B42" s="975"/>
      <c r="C42" s="975"/>
      <c r="D42" s="864" t="s">
        <v>1252</v>
      </c>
      <c r="E42" s="865"/>
      <c r="F42" s="865"/>
      <c r="G42" s="865"/>
      <c r="H42" s="865"/>
      <c r="I42" s="216"/>
    </row>
    <row r="43" spans="1:9" s="270" customFormat="1" ht="17.850000000000001" customHeight="1">
      <c r="A43" s="979" t="s">
        <v>528</v>
      </c>
      <c r="B43" s="979"/>
      <c r="C43" s="979"/>
      <c r="D43" s="979"/>
      <c r="E43" s="979"/>
      <c r="F43" s="979"/>
      <c r="G43" s="222">
        <v>45</v>
      </c>
      <c r="H43" s="345" t="s">
        <v>353</v>
      </c>
      <c r="I43" s="210"/>
    </row>
    <row r="44" spans="1:9" ht="36" customHeight="1">
      <c r="A44" s="980" t="s">
        <v>354</v>
      </c>
      <c r="B44" s="864" t="s">
        <v>1253</v>
      </c>
      <c r="C44" s="865"/>
      <c r="D44" s="865"/>
      <c r="E44" s="865"/>
      <c r="F44" s="865"/>
      <c r="G44" s="865"/>
      <c r="H44" s="865"/>
      <c r="I44" s="216"/>
    </row>
    <row r="45" spans="1:9" ht="19.5" customHeight="1">
      <c r="A45" s="981"/>
      <c r="B45" s="864" t="s">
        <v>1254</v>
      </c>
      <c r="C45" s="865"/>
      <c r="D45" s="865"/>
      <c r="E45" s="865"/>
      <c r="F45" s="865"/>
      <c r="G45" s="865"/>
      <c r="H45" s="865"/>
      <c r="I45" s="216"/>
    </row>
    <row r="46" spans="1:9" ht="31.5" customHeight="1">
      <c r="A46" s="981"/>
      <c r="B46" s="864" t="s">
        <v>1255</v>
      </c>
      <c r="C46" s="865"/>
      <c r="D46" s="865"/>
      <c r="E46" s="865"/>
      <c r="F46" s="865"/>
      <c r="G46" s="865"/>
      <c r="H46" s="865"/>
      <c r="I46" s="216"/>
    </row>
    <row r="47" spans="1:9" ht="32.25" customHeight="1">
      <c r="A47" s="981"/>
      <c r="B47" s="864" t="s">
        <v>1256</v>
      </c>
      <c r="C47" s="865"/>
      <c r="D47" s="865"/>
      <c r="E47" s="865"/>
      <c r="F47" s="865"/>
      <c r="G47" s="865"/>
      <c r="H47" s="865"/>
      <c r="I47" s="216"/>
    </row>
    <row r="48" spans="1:9" ht="23.25" customHeight="1">
      <c r="A48" s="981"/>
      <c r="B48" s="864" t="s">
        <v>1257</v>
      </c>
      <c r="C48" s="865"/>
      <c r="D48" s="865"/>
      <c r="E48" s="865"/>
      <c r="F48" s="865"/>
      <c r="G48" s="865"/>
      <c r="H48" s="865"/>
      <c r="I48" s="216"/>
    </row>
    <row r="49" spans="1:9" ht="31.5" customHeight="1">
      <c r="A49" s="981"/>
      <c r="B49" s="864" t="s">
        <v>1258</v>
      </c>
      <c r="C49" s="865"/>
      <c r="D49" s="865"/>
      <c r="E49" s="865"/>
      <c r="F49" s="865"/>
      <c r="G49" s="865"/>
      <c r="H49" s="865"/>
      <c r="I49" s="216"/>
    </row>
    <row r="50" spans="1:9" ht="34.5" customHeight="1">
      <c r="A50" s="982"/>
      <c r="B50" s="864" t="s">
        <v>1259</v>
      </c>
      <c r="C50" s="865"/>
      <c r="D50" s="865"/>
      <c r="E50" s="865"/>
      <c r="F50" s="865"/>
      <c r="G50" s="865"/>
      <c r="H50" s="865"/>
      <c r="I50" s="216"/>
    </row>
    <row r="51" spans="1:9" ht="19.5" customHeight="1">
      <c r="A51" s="976" t="s">
        <v>361</v>
      </c>
      <c r="B51" s="837"/>
      <c r="C51" s="837"/>
      <c r="D51" s="970" t="s">
        <v>1265</v>
      </c>
      <c r="E51" s="970"/>
      <c r="F51" s="970"/>
      <c r="G51" s="970"/>
      <c r="H51" s="971"/>
    </row>
    <row r="52" spans="1:9" ht="36.75" customHeight="1">
      <c r="A52" s="974" t="s">
        <v>363</v>
      </c>
      <c r="B52" s="975"/>
      <c r="C52" s="975"/>
      <c r="D52" s="864" t="s">
        <v>1260</v>
      </c>
      <c r="E52" s="865"/>
      <c r="F52" s="865"/>
      <c r="G52" s="865"/>
      <c r="H52" s="865"/>
      <c r="I52" s="216"/>
    </row>
    <row r="53" spans="1:9" ht="10.35" customHeight="1"/>
    <row r="54" spans="1:9" ht="15" customHeight="1">
      <c r="A54" s="309" t="s">
        <v>378</v>
      </c>
    </row>
    <row r="55" spans="1:9" ht="27" customHeight="1">
      <c r="A55" s="969" t="s">
        <v>379</v>
      </c>
      <c r="B55" s="972"/>
      <c r="C55" s="868" t="s">
        <v>1261</v>
      </c>
      <c r="D55" s="868"/>
      <c r="E55" s="868"/>
      <c r="F55" s="868"/>
      <c r="G55" s="868"/>
      <c r="H55" s="749"/>
    </row>
    <row r="56" spans="1:9" ht="27" customHeight="1">
      <c r="A56" s="969"/>
      <c r="B56" s="972"/>
      <c r="C56" s="868" t="s">
        <v>1262</v>
      </c>
      <c r="D56" s="868"/>
      <c r="E56" s="868"/>
      <c r="F56" s="868"/>
      <c r="G56" s="868"/>
      <c r="H56" s="749"/>
    </row>
    <row r="57" spans="1:9" ht="31.5" customHeight="1">
      <c r="A57" s="969"/>
      <c r="B57" s="972"/>
      <c r="C57" s="868" t="s">
        <v>1263</v>
      </c>
      <c r="D57" s="868"/>
      <c r="E57" s="868"/>
      <c r="F57" s="868"/>
      <c r="G57" s="868"/>
      <c r="H57" s="749"/>
    </row>
    <row r="58" spans="1:9" ht="33" customHeight="1">
      <c r="A58" s="969" t="s">
        <v>382</v>
      </c>
      <c r="B58" s="972"/>
      <c r="C58" s="749" t="s">
        <v>1264</v>
      </c>
      <c r="D58" s="750"/>
      <c r="E58" s="750"/>
      <c r="F58" s="750"/>
      <c r="G58" s="750"/>
      <c r="H58" s="750"/>
    </row>
    <row r="59" spans="1:9" ht="10.35" customHeight="1"/>
    <row r="60" spans="1:9" ht="15" customHeight="1">
      <c r="A60" s="270" t="s">
        <v>384</v>
      </c>
      <c r="B60" s="270"/>
      <c r="C60" s="270"/>
      <c r="D60" s="270"/>
      <c r="E60" s="270"/>
      <c r="F60" s="270"/>
    </row>
    <row r="61" spans="1:9" ht="16.2">
      <c r="A61" s="939" t="s">
        <v>385</v>
      </c>
      <c r="B61" s="939"/>
      <c r="C61" s="939"/>
      <c r="D61" s="939"/>
      <c r="E61" s="939"/>
      <c r="F61" s="939"/>
      <c r="G61" s="340">
        <v>4</v>
      </c>
      <c r="H61" s="266" t="s">
        <v>497</v>
      </c>
    </row>
    <row r="62" spans="1:9" ht="16.2">
      <c r="A62" s="939" t="s">
        <v>386</v>
      </c>
      <c r="B62" s="939"/>
      <c r="C62" s="939"/>
      <c r="D62" s="939"/>
      <c r="E62" s="939"/>
      <c r="F62" s="939"/>
      <c r="G62" s="340">
        <v>1</v>
      </c>
      <c r="H62" s="266" t="s">
        <v>497</v>
      </c>
    </row>
    <row r="63" spans="1:9">
      <c r="A63" s="262"/>
      <c r="B63" s="262"/>
      <c r="C63" s="262"/>
      <c r="D63" s="262"/>
      <c r="E63" s="262"/>
      <c r="F63" s="262"/>
      <c r="G63" s="212"/>
      <c r="H63" s="266"/>
    </row>
    <row r="64" spans="1:9">
      <c r="A64" s="973" t="s">
        <v>387</v>
      </c>
      <c r="B64" s="973"/>
      <c r="C64" s="973"/>
      <c r="D64" s="973"/>
      <c r="E64" s="973"/>
      <c r="F64" s="973"/>
      <c r="G64" s="263"/>
      <c r="H64" s="212"/>
    </row>
    <row r="65" spans="1:9" ht="17.850000000000001" customHeight="1">
      <c r="A65" s="865" t="s">
        <v>388</v>
      </c>
      <c r="B65" s="865"/>
      <c r="C65" s="865"/>
      <c r="D65" s="865"/>
      <c r="E65" s="186">
        <f>SUM(E66:E71)</f>
        <v>83</v>
      </c>
      <c r="F65" s="346" t="s">
        <v>353</v>
      </c>
      <c r="G65" s="347">
        <f>E65/25</f>
        <v>3.32</v>
      </c>
      <c r="H65" s="266" t="s">
        <v>497</v>
      </c>
    </row>
    <row r="66" spans="1:9" ht="17.850000000000001" customHeight="1">
      <c r="A66" s="319" t="s">
        <v>145</v>
      </c>
      <c r="B66" s="969" t="s">
        <v>148</v>
      </c>
      <c r="C66" s="969"/>
      <c r="D66" s="969"/>
      <c r="E66" s="346">
        <v>30</v>
      </c>
      <c r="F66" s="346" t="s">
        <v>353</v>
      </c>
      <c r="G66" s="320"/>
      <c r="H66" s="321"/>
    </row>
    <row r="67" spans="1:9" ht="17.850000000000001" customHeight="1">
      <c r="B67" s="969" t="s">
        <v>389</v>
      </c>
      <c r="C67" s="969"/>
      <c r="D67" s="969"/>
      <c r="E67" s="346">
        <v>45</v>
      </c>
      <c r="F67" s="346" t="s">
        <v>353</v>
      </c>
      <c r="G67" s="214"/>
      <c r="H67" s="215"/>
    </row>
    <row r="68" spans="1:9" ht="17.850000000000001" customHeight="1">
      <c r="B68" s="969" t="s">
        <v>390</v>
      </c>
      <c r="C68" s="969"/>
      <c r="D68" s="969"/>
      <c r="E68" s="346">
        <v>4</v>
      </c>
      <c r="F68" s="346" t="s">
        <v>353</v>
      </c>
      <c r="G68" s="214"/>
      <c r="H68" s="215"/>
    </row>
    <row r="69" spans="1:9" ht="17.850000000000001" customHeight="1">
      <c r="B69" s="969" t="s">
        <v>391</v>
      </c>
      <c r="C69" s="969"/>
      <c r="D69" s="969"/>
      <c r="E69" s="346">
        <v>0</v>
      </c>
      <c r="F69" s="346" t="s">
        <v>353</v>
      </c>
      <c r="G69" s="214"/>
      <c r="H69" s="215"/>
    </row>
    <row r="70" spans="1:9" ht="17.850000000000001" customHeight="1">
      <c r="B70" s="969" t="s">
        <v>392</v>
      </c>
      <c r="C70" s="969"/>
      <c r="D70" s="969"/>
      <c r="E70" s="346">
        <v>0</v>
      </c>
      <c r="F70" s="346" t="s">
        <v>353</v>
      </c>
      <c r="G70" s="214"/>
      <c r="H70" s="215"/>
    </row>
    <row r="71" spans="1:9" ht="17.850000000000001" customHeight="1">
      <c r="B71" s="969" t="s">
        <v>393</v>
      </c>
      <c r="C71" s="969"/>
      <c r="D71" s="969"/>
      <c r="E71" s="346">
        <v>4</v>
      </c>
      <c r="F71" s="346" t="s">
        <v>353</v>
      </c>
      <c r="G71" s="320"/>
      <c r="H71" s="321"/>
    </row>
    <row r="72" spans="1:9" ht="31.35" customHeight="1">
      <c r="A72" s="865" t="s">
        <v>394</v>
      </c>
      <c r="B72" s="865"/>
      <c r="C72" s="865"/>
      <c r="D72" s="865"/>
      <c r="E72" s="346">
        <v>0</v>
      </c>
      <c r="F72" s="346" t="s">
        <v>353</v>
      </c>
      <c r="G72" s="191">
        <f>E72/25</f>
        <v>0</v>
      </c>
      <c r="H72" s="266" t="s">
        <v>497</v>
      </c>
    </row>
    <row r="73" spans="1:9" ht="17.850000000000001" customHeight="1">
      <c r="A73" s="969" t="s">
        <v>395</v>
      </c>
      <c r="B73" s="969"/>
      <c r="C73" s="969"/>
      <c r="D73" s="969"/>
      <c r="E73" s="346">
        <f>G73*25</f>
        <v>42.000000000000007</v>
      </c>
      <c r="F73" s="346" t="s">
        <v>353</v>
      </c>
      <c r="G73" s="347">
        <f>D6-G72-G65</f>
        <v>1.6800000000000002</v>
      </c>
      <c r="H73" s="266" t="s">
        <v>497</v>
      </c>
    </row>
    <row r="74" spans="1:9" ht="10.35" customHeight="1"/>
    <row r="77" spans="1:9">
      <c r="A77" s="127" t="s">
        <v>396</v>
      </c>
    </row>
    <row r="78" spans="1:9" ht="16.2">
      <c r="A78" s="722" t="s">
        <v>722</v>
      </c>
      <c r="B78" s="722"/>
      <c r="C78" s="722"/>
      <c r="D78" s="722"/>
      <c r="E78" s="722"/>
      <c r="F78" s="722"/>
      <c r="G78" s="722"/>
      <c r="H78" s="722"/>
      <c r="I78" s="722"/>
    </row>
    <row r="79" spans="1:9">
      <c r="A79" s="127" t="s">
        <v>397</v>
      </c>
    </row>
    <row r="81" spans="1:9">
      <c r="A81" s="759" t="s">
        <v>398</v>
      </c>
      <c r="B81" s="759"/>
      <c r="C81" s="759"/>
      <c r="D81" s="759"/>
      <c r="E81" s="759"/>
      <c r="F81" s="759"/>
      <c r="G81" s="759"/>
      <c r="H81" s="759"/>
      <c r="I81" s="759"/>
    </row>
    <row r="82" spans="1:9">
      <c r="A82" s="759"/>
      <c r="B82" s="759"/>
      <c r="C82" s="759"/>
      <c r="D82" s="759"/>
      <c r="E82" s="759"/>
      <c r="F82" s="759"/>
      <c r="G82" s="759"/>
      <c r="H82" s="759"/>
      <c r="I82" s="759"/>
    </row>
    <row r="83" spans="1:9">
      <c r="A83" s="759"/>
      <c r="B83" s="759"/>
      <c r="C83" s="759"/>
      <c r="D83" s="759"/>
      <c r="E83" s="759"/>
      <c r="F83" s="759"/>
      <c r="G83" s="759"/>
      <c r="H83" s="759"/>
      <c r="I83" s="759"/>
    </row>
  </sheetData>
  <mergeCells count="80">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0"/>
    <mergeCell ref="B35:H35"/>
    <mergeCell ref="B36:H36"/>
    <mergeCell ref="B37:H37"/>
    <mergeCell ref="B38:H38"/>
    <mergeCell ref="B39:H39"/>
    <mergeCell ref="B40:H40"/>
    <mergeCell ref="A44:A50"/>
    <mergeCell ref="B44:H44"/>
    <mergeCell ref="B45:H45"/>
    <mergeCell ref="B46:H46"/>
    <mergeCell ref="B47:H47"/>
    <mergeCell ref="B48:H48"/>
    <mergeCell ref="B49:H49"/>
    <mergeCell ref="B50:H50"/>
    <mergeCell ref="A41:C41"/>
    <mergeCell ref="D41:H41"/>
    <mergeCell ref="A42:C42"/>
    <mergeCell ref="D42:H42"/>
    <mergeCell ref="A43:F43"/>
    <mergeCell ref="D51:H51"/>
    <mergeCell ref="B67:D67"/>
    <mergeCell ref="A55:B57"/>
    <mergeCell ref="C55:H55"/>
    <mergeCell ref="C56:H56"/>
    <mergeCell ref="C57:H57"/>
    <mergeCell ref="A58:B58"/>
    <mergeCell ref="C58:H58"/>
    <mergeCell ref="A61:F61"/>
    <mergeCell ref="A62:F62"/>
    <mergeCell ref="A64:F64"/>
    <mergeCell ref="A65:D65"/>
    <mergeCell ref="B66:D66"/>
    <mergeCell ref="A52:C52"/>
    <mergeCell ref="D52:H52"/>
    <mergeCell ref="A51:C51"/>
    <mergeCell ref="A78:I78"/>
    <mergeCell ref="A81:I83"/>
    <mergeCell ref="B68:D68"/>
    <mergeCell ref="B69:D69"/>
    <mergeCell ref="B70:D70"/>
    <mergeCell ref="B71:D71"/>
    <mergeCell ref="A72:D72"/>
    <mergeCell ref="A73:D73"/>
  </mergeCells>
  <pageMargins left="0.25" right="0.25"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A66"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1" width="8.77734375" style="107"/>
    <col min="12" max="12" width="46.21875" style="107" customWidth="1"/>
    <col min="13"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203</v>
      </c>
      <c r="B5" s="633"/>
      <c r="C5" s="633"/>
      <c r="D5" s="633"/>
      <c r="E5" s="633"/>
      <c r="F5" s="633"/>
      <c r="G5" s="633"/>
      <c r="H5" s="633"/>
    </row>
    <row r="6" spans="1:9" ht="17.55" customHeight="1">
      <c r="A6" s="665" t="s">
        <v>143</v>
      </c>
      <c r="B6" s="686"/>
      <c r="C6" s="686"/>
      <c r="D6" s="686">
        <v>5</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399</v>
      </c>
      <c r="E8" s="689"/>
      <c r="F8" s="689"/>
      <c r="G8" s="689"/>
      <c r="H8" s="690"/>
    </row>
    <row r="9" spans="1:9" ht="17.55" customHeight="1">
      <c r="A9" s="665" t="s">
        <v>325</v>
      </c>
      <c r="B9" s="686"/>
      <c r="C9" s="686"/>
      <c r="D9" s="689" t="s">
        <v>1299</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1153</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6.6" customHeight="1">
      <c r="A19" s="669" t="s">
        <v>332</v>
      </c>
      <c r="B19" s="669"/>
      <c r="C19" s="675" t="s">
        <v>833</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74.099999999999994" customHeight="1">
      <c r="A25" s="245" t="s">
        <v>1300</v>
      </c>
      <c r="B25" s="675" t="s">
        <v>1301</v>
      </c>
      <c r="C25" s="675"/>
      <c r="D25" s="675"/>
      <c r="E25" s="675"/>
      <c r="F25" s="675"/>
      <c r="G25" s="245" t="s">
        <v>1302</v>
      </c>
      <c r="H25" s="183" t="s">
        <v>40</v>
      </c>
      <c r="I25" s="106"/>
    </row>
    <row r="26" spans="1:9" ht="46.05" customHeight="1">
      <c r="A26" s="245" t="s">
        <v>1303</v>
      </c>
      <c r="B26" s="675" t="s">
        <v>1336</v>
      </c>
      <c r="C26" s="675"/>
      <c r="D26" s="675"/>
      <c r="E26" s="675"/>
      <c r="F26" s="675"/>
      <c r="G26" s="245" t="s">
        <v>70</v>
      </c>
      <c r="H26" s="183" t="s">
        <v>40</v>
      </c>
      <c r="I26" s="106"/>
    </row>
    <row r="27" spans="1:9" ht="17.850000000000001" customHeight="1">
      <c r="A27" s="672" t="s">
        <v>341</v>
      </c>
      <c r="B27" s="673"/>
      <c r="C27" s="673"/>
      <c r="D27" s="673"/>
      <c r="E27" s="673"/>
      <c r="F27" s="673"/>
      <c r="G27" s="673"/>
      <c r="H27" s="674"/>
      <c r="I27" s="106"/>
    </row>
    <row r="28" spans="1:9" ht="40.5" customHeight="1">
      <c r="A28" s="245" t="s">
        <v>1304</v>
      </c>
      <c r="B28" s="675" t="s">
        <v>1305</v>
      </c>
      <c r="C28" s="675"/>
      <c r="D28" s="675"/>
      <c r="E28" s="675"/>
      <c r="F28" s="675"/>
      <c r="G28" s="245" t="s">
        <v>1306</v>
      </c>
      <c r="H28" s="183" t="s">
        <v>40</v>
      </c>
      <c r="I28" s="106"/>
    </row>
    <row r="29" spans="1:9" ht="45" customHeight="1">
      <c r="A29" s="245" t="s">
        <v>1307</v>
      </c>
      <c r="B29" s="668" t="s">
        <v>1308</v>
      </c>
      <c r="C29" s="669"/>
      <c r="D29" s="669"/>
      <c r="E29" s="669"/>
      <c r="F29" s="693"/>
      <c r="G29" s="245" t="s">
        <v>2204</v>
      </c>
      <c r="H29" s="183" t="s">
        <v>40</v>
      </c>
      <c r="I29" s="106"/>
    </row>
    <row r="30" spans="1:9" ht="42" customHeight="1">
      <c r="A30" s="245" t="s">
        <v>1309</v>
      </c>
      <c r="B30" s="675" t="s">
        <v>1310</v>
      </c>
      <c r="C30" s="675"/>
      <c r="D30" s="675"/>
      <c r="E30" s="675"/>
      <c r="F30" s="675"/>
      <c r="G30" s="245" t="s">
        <v>1311</v>
      </c>
      <c r="H30" s="183" t="s">
        <v>40</v>
      </c>
      <c r="I30" s="106"/>
    </row>
    <row r="31" spans="1:9" ht="17.850000000000001" customHeight="1">
      <c r="A31" s="672" t="s">
        <v>348</v>
      </c>
      <c r="B31" s="673"/>
      <c r="C31" s="673"/>
      <c r="D31" s="673"/>
      <c r="E31" s="673"/>
      <c r="F31" s="673"/>
      <c r="G31" s="673"/>
      <c r="H31" s="674"/>
      <c r="I31" s="106"/>
    </row>
    <row r="32" spans="1:9" ht="29.25" customHeight="1">
      <c r="A32" s="245" t="s">
        <v>1312</v>
      </c>
      <c r="B32" s="675" t="s">
        <v>1337</v>
      </c>
      <c r="C32" s="675"/>
      <c r="D32" s="675"/>
      <c r="E32" s="675"/>
      <c r="F32" s="675"/>
      <c r="G32" s="245" t="s">
        <v>1313</v>
      </c>
      <c r="H32" s="183" t="s">
        <v>40</v>
      </c>
      <c r="I32" s="106"/>
    </row>
    <row r="33" spans="1:13" ht="10.35" customHeight="1">
      <c r="I33" s="106"/>
    </row>
    <row r="34" spans="1:13" ht="15" customHeight="1">
      <c r="A34" s="243" t="s">
        <v>351</v>
      </c>
      <c r="I34" s="106"/>
    </row>
    <row r="35" spans="1:13" s="243" customFormat="1" ht="17.850000000000001" customHeight="1">
      <c r="A35" s="679" t="s">
        <v>352</v>
      </c>
      <c r="B35" s="679"/>
      <c r="C35" s="679"/>
      <c r="D35" s="679"/>
      <c r="E35" s="679"/>
      <c r="F35" s="679"/>
      <c r="G35" s="159">
        <v>30</v>
      </c>
      <c r="H35" s="251" t="s">
        <v>353</v>
      </c>
      <c r="I35" s="135"/>
    </row>
    <row r="36" spans="1:13" ht="67.5" customHeight="1">
      <c r="A36" s="653" t="s">
        <v>354</v>
      </c>
      <c r="B36" s="675" t="s">
        <v>1314</v>
      </c>
      <c r="C36" s="686"/>
      <c r="D36" s="686"/>
      <c r="E36" s="686"/>
      <c r="F36" s="686"/>
      <c r="G36" s="686"/>
      <c r="H36" s="666"/>
      <c r="I36" s="106"/>
    </row>
    <row r="37" spans="1:13" ht="82.5" customHeight="1">
      <c r="A37" s="654"/>
      <c r="B37" s="675" t="s">
        <v>1315</v>
      </c>
      <c r="C37" s="675"/>
      <c r="D37" s="675"/>
      <c r="E37" s="675"/>
      <c r="F37" s="675"/>
      <c r="G37" s="675"/>
      <c r="H37" s="668"/>
      <c r="I37" s="106"/>
    </row>
    <row r="38" spans="1:13" ht="32.25" customHeight="1">
      <c r="A38" s="654"/>
      <c r="B38" s="675" t="s">
        <v>1316</v>
      </c>
      <c r="C38" s="675"/>
      <c r="D38" s="675"/>
      <c r="E38" s="675"/>
      <c r="F38" s="675"/>
      <c r="G38" s="675"/>
      <c r="H38" s="668"/>
      <c r="I38" s="106"/>
    </row>
    <row r="39" spans="1:13" ht="20.100000000000001" customHeight="1">
      <c r="A39" s="682" t="s">
        <v>361</v>
      </c>
      <c r="B39" s="689"/>
      <c r="C39" s="689"/>
      <c r="D39" s="689" t="s">
        <v>1317</v>
      </c>
      <c r="E39" s="689"/>
      <c r="F39" s="689"/>
      <c r="G39" s="689"/>
      <c r="H39" s="690"/>
      <c r="I39" s="106"/>
    </row>
    <row r="40" spans="1:13" ht="35.1" customHeight="1">
      <c r="A40" s="681" t="s">
        <v>363</v>
      </c>
      <c r="B40" s="687"/>
      <c r="C40" s="687"/>
      <c r="D40" s="668" t="s">
        <v>1338</v>
      </c>
      <c r="E40" s="669"/>
      <c r="F40" s="669"/>
      <c r="G40" s="669"/>
      <c r="H40" s="669"/>
      <c r="I40" s="110"/>
    </row>
    <row r="41" spans="1:13" s="243" customFormat="1" ht="17.850000000000001" customHeight="1">
      <c r="A41" s="679" t="s">
        <v>416</v>
      </c>
      <c r="B41" s="679"/>
      <c r="C41" s="679"/>
      <c r="D41" s="679"/>
      <c r="E41" s="679"/>
      <c r="F41" s="679"/>
      <c r="G41" s="159">
        <v>8</v>
      </c>
      <c r="H41" s="251" t="s">
        <v>353</v>
      </c>
      <c r="I41" s="135"/>
    </row>
    <row r="42" spans="1:13" ht="20.100000000000001" customHeight="1">
      <c r="A42" s="653" t="s">
        <v>354</v>
      </c>
      <c r="B42" s="700" t="s">
        <v>2637</v>
      </c>
      <c r="C42" s="700"/>
      <c r="D42" s="700"/>
      <c r="E42" s="700"/>
      <c r="F42" s="700"/>
      <c r="G42" s="700"/>
      <c r="H42" s="701"/>
      <c r="I42" s="106"/>
    </row>
    <row r="43" spans="1:13" ht="20.100000000000001" customHeight="1">
      <c r="A43" s="654"/>
      <c r="B43" s="668" t="s">
        <v>2638</v>
      </c>
      <c r="C43" s="669"/>
      <c r="D43" s="669"/>
      <c r="E43" s="669"/>
      <c r="F43" s="669"/>
      <c r="G43" s="669"/>
      <c r="H43" s="669"/>
      <c r="I43" s="106"/>
    </row>
    <row r="44" spans="1:13" ht="20.100000000000001" customHeight="1">
      <c r="A44" s="654"/>
      <c r="B44" s="668" t="s">
        <v>2639</v>
      </c>
      <c r="C44" s="669"/>
      <c r="D44" s="669"/>
      <c r="E44" s="669"/>
      <c r="F44" s="669"/>
      <c r="G44" s="669"/>
      <c r="H44" s="669"/>
      <c r="I44" s="106"/>
    </row>
    <row r="45" spans="1:13" ht="25.05" customHeight="1">
      <c r="A45" s="682" t="s">
        <v>361</v>
      </c>
      <c r="B45" s="689"/>
      <c r="C45" s="689"/>
      <c r="D45" s="689" t="s">
        <v>1339</v>
      </c>
      <c r="E45" s="689"/>
      <c r="F45" s="689"/>
      <c r="G45" s="689"/>
      <c r="H45" s="690"/>
      <c r="I45" s="106"/>
    </row>
    <row r="46" spans="1:13" ht="36" customHeight="1">
      <c r="A46" s="681" t="s">
        <v>363</v>
      </c>
      <c r="B46" s="687"/>
      <c r="C46" s="687"/>
      <c r="D46" s="668" t="s">
        <v>1318</v>
      </c>
      <c r="E46" s="669"/>
      <c r="F46" s="669"/>
      <c r="G46" s="669"/>
      <c r="H46" s="669"/>
      <c r="I46" s="110"/>
      <c r="L46" s="348"/>
      <c r="M46" s="106"/>
    </row>
    <row r="47" spans="1:13" s="243" customFormat="1" ht="17.850000000000001" customHeight="1">
      <c r="A47" s="679" t="s">
        <v>528</v>
      </c>
      <c r="B47" s="680"/>
      <c r="C47" s="680"/>
      <c r="D47" s="680"/>
      <c r="E47" s="680"/>
      <c r="F47" s="680"/>
      <c r="G47" s="206">
        <v>12</v>
      </c>
      <c r="H47" s="207" t="s">
        <v>353</v>
      </c>
      <c r="I47" s="135"/>
      <c r="L47" s="348"/>
      <c r="M47" s="135"/>
    </row>
    <row r="48" spans="1:13" ht="34.5" customHeight="1">
      <c r="A48" s="653" t="s">
        <v>354</v>
      </c>
      <c r="B48" s="675" t="s">
        <v>1319</v>
      </c>
      <c r="C48" s="675"/>
      <c r="D48" s="675"/>
      <c r="E48" s="675"/>
      <c r="F48" s="675"/>
      <c r="G48" s="675"/>
      <c r="H48" s="668"/>
      <c r="I48" s="106"/>
      <c r="L48" s="110"/>
      <c r="M48" s="106"/>
    </row>
    <row r="49" spans="1:13" ht="30.75" customHeight="1">
      <c r="A49" s="654"/>
      <c r="B49" s="675" t="s">
        <v>1320</v>
      </c>
      <c r="C49" s="675"/>
      <c r="D49" s="675"/>
      <c r="E49" s="675"/>
      <c r="F49" s="675"/>
      <c r="G49" s="675"/>
      <c r="H49" s="668"/>
      <c r="I49" s="106"/>
      <c r="L49" s="110"/>
      <c r="M49" s="106"/>
    </row>
    <row r="50" spans="1:13" ht="23.25" customHeight="1">
      <c r="A50" s="654"/>
      <c r="B50" s="675" t="s">
        <v>1321</v>
      </c>
      <c r="C50" s="675"/>
      <c r="D50" s="675"/>
      <c r="E50" s="675"/>
      <c r="F50" s="675"/>
      <c r="G50" s="675"/>
      <c r="H50" s="668"/>
      <c r="I50" s="106"/>
      <c r="L50" s="110"/>
      <c r="M50" s="106"/>
    </row>
    <row r="51" spans="1:13" ht="23.25" customHeight="1">
      <c r="A51" s="654"/>
      <c r="B51" s="675" t="s">
        <v>1322</v>
      </c>
      <c r="C51" s="675"/>
      <c r="D51" s="675"/>
      <c r="E51" s="675"/>
      <c r="F51" s="675"/>
      <c r="G51" s="675"/>
      <c r="H51" s="668"/>
      <c r="I51" s="106"/>
      <c r="L51" s="110"/>
      <c r="M51" s="106"/>
    </row>
    <row r="52" spans="1:13" ht="37.5" customHeight="1">
      <c r="A52" s="654"/>
      <c r="B52" s="675" t="s">
        <v>1323</v>
      </c>
      <c r="C52" s="675"/>
      <c r="D52" s="675"/>
      <c r="E52" s="675"/>
      <c r="F52" s="675"/>
      <c r="G52" s="675"/>
      <c r="H52" s="668"/>
      <c r="I52" s="106"/>
      <c r="L52" s="110"/>
      <c r="M52" s="106"/>
    </row>
    <row r="53" spans="1:13" ht="21.6" customHeight="1">
      <c r="A53" s="682" t="s">
        <v>361</v>
      </c>
      <c r="B53" s="992"/>
      <c r="C53" s="992"/>
      <c r="D53" s="992" t="s">
        <v>1340</v>
      </c>
      <c r="E53" s="992"/>
      <c r="F53" s="992"/>
      <c r="G53" s="992"/>
      <c r="H53" s="684"/>
      <c r="I53" s="106"/>
    </row>
    <row r="54" spans="1:13" ht="35.25" customHeight="1">
      <c r="A54" s="681" t="s">
        <v>363</v>
      </c>
      <c r="B54" s="687"/>
      <c r="C54" s="687"/>
      <c r="D54" s="668" t="s">
        <v>1324</v>
      </c>
      <c r="E54" s="669"/>
      <c r="F54" s="669"/>
      <c r="G54" s="669"/>
      <c r="H54" s="669"/>
      <c r="I54" s="110"/>
    </row>
    <row r="55" spans="1:13" ht="19.5" customHeight="1">
      <c r="A55" s="679" t="s">
        <v>364</v>
      </c>
      <c r="B55" s="679"/>
      <c r="C55" s="679"/>
      <c r="D55" s="679"/>
      <c r="E55" s="679"/>
      <c r="F55" s="679"/>
      <c r="G55" s="159">
        <v>10</v>
      </c>
      <c r="H55" s="251" t="s">
        <v>353</v>
      </c>
      <c r="I55" s="135"/>
    </row>
    <row r="56" spans="1:13" ht="27.6" customHeight="1">
      <c r="A56" s="653" t="s">
        <v>354</v>
      </c>
      <c r="B56" s="687" t="s">
        <v>1325</v>
      </c>
      <c r="C56" s="689"/>
      <c r="D56" s="689"/>
      <c r="E56" s="689"/>
      <c r="F56" s="689"/>
      <c r="G56" s="689"/>
      <c r="H56" s="690"/>
      <c r="I56" s="106"/>
    </row>
    <row r="57" spans="1:13" ht="27.6" customHeight="1">
      <c r="A57" s="654"/>
      <c r="B57" s="689" t="s">
        <v>1326</v>
      </c>
      <c r="C57" s="689"/>
      <c r="D57" s="689"/>
      <c r="E57" s="689"/>
      <c r="F57" s="689"/>
      <c r="G57" s="689"/>
      <c r="H57" s="690"/>
      <c r="I57" s="106"/>
    </row>
    <row r="58" spans="1:13" ht="27.6" customHeight="1">
      <c r="A58" s="654"/>
      <c r="B58" s="689" t="s">
        <v>1327</v>
      </c>
      <c r="C58" s="689"/>
      <c r="D58" s="689"/>
      <c r="E58" s="689"/>
      <c r="F58" s="689"/>
      <c r="G58" s="689"/>
      <c r="H58" s="690"/>
      <c r="I58" s="106"/>
    </row>
    <row r="59" spans="1:13" ht="27.6" customHeight="1">
      <c r="A59" s="682" t="s">
        <v>361</v>
      </c>
      <c r="B59" s="689"/>
      <c r="C59" s="689"/>
      <c r="D59" s="689" t="s">
        <v>1328</v>
      </c>
      <c r="E59" s="689"/>
      <c r="F59" s="689"/>
      <c r="G59" s="689"/>
      <c r="H59" s="690"/>
      <c r="I59" s="106"/>
    </row>
    <row r="60" spans="1:13" ht="40.5" customHeight="1">
      <c r="A60" s="681" t="s">
        <v>363</v>
      </c>
      <c r="B60" s="687"/>
      <c r="C60" s="687"/>
      <c r="D60" s="668" t="s">
        <v>1329</v>
      </c>
      <c r="E60" s="669"/>
      <c r="F60" s="669"/>
      <c r="G60" s="669"/>
      <c r="H60" s="669"/>
      <c r="I60" s="110"/>
    </row>
    <row r="61" spans="1:13" ht="10.35" customHeight="1">
      <c r="I61" s="106"/>
    </row>
    <row r="62" spans="1:13" ht="15" customHeight="1">
      <c r="A62" s="243" t="s">
        <v>378</v>
      </c>
      <c r="I62" s="106"/>
    </row>
    <row r="63" spans="1:13" ht="45.6" customHeight="1">
      <c r="A63" s="667" t="s">
        <v>379</v>
      </c>
      <c r="B63" s="665"/>
      <c r="C63" s="688" t="s">
        <v>1330</v>
      </c>
      <c r="D63" s="676"/>
      <c r="E63" s="676"/>
      <c r="F63" s="676"/>
      <c r="G63" s="676"/>
      <c r="H63" s="676"/>
      <c r="I63" s="106"/>
    </row>
    <row r="64" spans="1:13" ht="34.5" customHeight="1">
      <c r="A64" s="667"/>
      <c r="B64" s="665"/>
      <c r="C64" s="687" t="s">
        <v>1331</v>
      </c>
      <c r="D64" s="687"/>
      <c r="E64" s="687"/>
      <c r="F64" s="687"/>
      <c r="G64" s="687"/>
      <c r="H64" s="688"/>
      <c r="I64" s="106"/>
    </row>
    <row r="65" spans="1:9" ht="39.6" customHeight="1">
      <c r="A65" s="667"/>
      <c r="B65" s="665"/>
      <c r="C65" s="687" t="s">
        <v>1332</v>
      </c>
      <c r="D65" s="687"/>
      <c r="E65" s="687"/>
      <c r="F65" s="687"/>
      <c r="G65" s="687"/>
      <c r="H65" s="688"/>
      <c r="I65" s="106"/>
    </row>
    <row r="66" spans="1:9" ht="45" customHeight="1">
      <c r="A66" s="702" t="s">
        <v>382</v>
      </c>
      <c r="B66" s="703"/>
      <c r="C66" s="687" t="s">
        <v>1333</v>
      </c>
      <c r="D66" s="687"/>
      <c r="E66" s="687"/>
      <c r="F66" s="687"/>
      <c r="G66" s="687"/>
      <c r="H66" s="688"/>
      <c r="I66" s="106"/>
    </row>
    <row r="67" spans="1:9" ht="82.5" customHeight="1">
      <c r="A67" s="766"/>
      <c r="B67" s="767"/>
      <c r="C67" s="688" t="s">
        <v>1334</v>
      </c>
      <c r="D67" s="676"/>
      <c r="E67" s="676"/>
      <c r="F67" s="676"/>
      <c r="G67" s="676"/>
      <c r="H67" s="676"/>
      <c r="I67" s="106"/>
    </row>
    <row r="68" spans="1:9" ht="65.099999999999994" customHeight="1">
      <c r="A68" s="633"/>
      <c r="B68" s="704"/>
      <c r="C68" s="687" t="s">
        <v>1335</v>
      </c>
      <c r="D68" s="687"/>
      <c r="E68" s="687"/>
      <c r="F68" s="687"/>
      <c r="G68" s="687"/>
      <c r="H68" s="688"/>
      <c r="I68" s="106"/>
    </row>
    <row r="69" spans="1:9" ht="10.35" customHeight="1"/>
    <row r="70" spans="1:9" ht="15" customHeight="1">
      <c r="A70" s="243" t="s">
        <v>384</v>
      </c>
      <c r="B70" s="243"/>
      <c r="C70" s="243"/>
      <c r="D70" s="243"/>
      <c r="E70" s="243"/>
      <c r="F70" s="243"/>
    </row>
    <row r="71" spans="1:9" ht="16.2">
      <c r="A71" s="667" t="s">
        <v>385</v>
      </c>
      <c r="B71" s="667"/>
      <c r="C71" s="667"/>
      <c r="D71" s="667"/>
      <c r="E71" s="667"/>
      <c r="F71" s="667"/>
      <c r="G71" s="185">
        <v>5</v>
      </c>
      <c r="H71" s="186" t="s">
        <v>430</v>
      </c>
    </row>
    <row r="72" spans="1:9" ht="16.2">
      <c r="A72" s="667" t="s">
        <v>386</v>
      </c>
      <c r="B72" s="667"/>
      <c r="C72" s="667"/>
      <c r="D72" s="667"/>
      <c r="E72" s="667"/>
      <c r="F72" s="667"/>
      <c r="G72" s="185">
        <v>0</v>
      </c>
      <c r="H72" s="186" t="s">
        <v>430</v>
      </c>
    </row>
    <row r="73" spans="1:9">
      <c r="A73" s="249"/>
      <c r="B73" s="249"/>
      <c r="C73" s="249"/>
      <c r="D73" s="249"/>
      <c r="E73" s="249"/>
      <c r="F73" s="249"/>
      <c r="G73" s="188"/>
      <c r="H73" s="186"/>
    </row>
    <row r="74" spans="1:9">
      <c r="A74" s="685" t="s">
        <v>387</v>
      </c>
      <c r="B74" s="685"/>
      <c r="C74" s="685"/>
      <c r="D74" s="685"/>
      <c r="E74" s="685"/>
      <c r="F74" s="685"/>
      <c r="G74" s="190"/>
      <c r="H74" s="188"/>
    </row>
    <row r="75" spans="1:9" ht="17.850000000000001" customHeight="1">
      <c r="A75" s="669" t="s">
        <v>388</v>
      </c>
      <c r="B75" s="669"/>
      <c r="C75" s="669"/>
      <c r="D75" s="669"/>
      <c r="E75" s="186">
        <f>SUM(E76:E81)</f>
        <v>66</v>
      </c>
      <c r="F75" s="186" t="s">
        <v>353</v>
      </c>
      <c r="G75" s="191">
        <f>E75/25</f>
        <v>2.64</v>
      </c>
      <c r="H75" s="186" t="s">
        <v>430</v>
      </c>
    </row>
    <row r="76" spans="1:9" ht="17.850000000000001" customHeight="1">
      <c r="A76" s="107" t="s">
        <v>145</v>
      </c>
      <c r="B76" s="667" t="s">
        <v>148</v>
      </c>
      <c r="C76" s="667"/>
      <c r="D76" s="667"/>
      <c r="E76" s="186">
        <v>30</v>
      </c>
      <c r="F76" s="186" t="s">
        <v>353</v>
      </c>
      <c r="G76" s="192"/>
      <c r="H76" s="193"/>
    </row>
    <row r="77" spans="1:9" ht="17.850000000000001" customHeight="1">
      <c r="B77" s="667" t="s">
        <v>389</v>
      </c>
      <c r="C77" s="667"/>
      <c r="D77" s="667"/>
      <c r="E77" s="186">
        <v>30</v>
      </c>
      <c r="F77" s="186" t="s">
        <v>353</v>
      </c>
      <c r="G77" s="192"/>
      <c r="H77" s="193"/>
    </row>
    <row r="78" spans="1:9" ht="17.850000000000001" customHeight="1">
      <c r="B78" s="667" t="s">
        <v>390</v>
      </c>
      <c r="C78" s="667"/>
      <c r="D78" s="667"/>
      <c r="E78" s="186">
        <v>3</v>
      </c>
      <c r="F78" s="186" t="s">
        <v>353</v>
      </c>
      <c r="G78" s="192"/>
      <c r="H78" s="193"/>
    </row>
    <row r="79" spans="1:9" ht="17.850000000000001" customHeight="1">
      <c r="B79" s="667" t="s">
        <v>391</v>
      </c>
      <c r="C79" s="667"/>
      <c r="D79" s="667"/>
      <c r="E79" s="186">
        <v>0</v>
      </c>
      <c r="F79" s="186" t="s">
        <v>353</v>
      </c>
      <c r="G79" s="192"/>
      <c r="H79" s="193"/>
    </row>
    <row r="80" spans="1:9" ht="17.850000000000001" customHeight="1">
      <c r="B80" s="667" t="s">
        <v>392</v>
      </c>
      <c r="C80" s="667"/>
      <c r="D80" s="667"/>
      <c r="E80" s="186">
        <v>0</v>
      </c>
      <c r="F80" s="186" t="s">
        <v>353</v>
      </c>
      <c r="G80" s="192"/>
      <c r="H80" s="193"/>
    </row>
    <row r="81" spans="1:9" ht="17.850000000000001" customHeight="1">
      <c r="B81" s="667" t="s">
        <v>393</v>
      </c>
      <c r="C81" s="667"/>
      <c r="D81" s="667"/>
      <c r="E81" s="186">
        <v>3</v>
      </c>
      <c r="F81" s="186" t="s">
        <v>353</v>
      </c>
      <c r="G81" s="192"/>
      <c r="H81" s="193"/>
    </row>
    <row r="82" spans="1:9" ht="31.35" customHeight="1">
      <c r="A82" s="669" t="s">
        <v>394</v>
      </c>
      <c r="B82" s="669"/>
      <c r="C82" s="669"/>
      <c r="D82" s="669"/>
      <c r="E82" s="186">
        <v>0</v>
      </c>
      <c r="F82" s="186" t="s">
        <v>353</v>
      </c>
      <c r="G82" s="191">
        <v>0</v>
      </c>
      <c r="H82" s="186" t="s">
        <v>430</v>
      </c>
    </row>
    <row r="83" spans="1:9" ht="17.850000000000001" customHeight="1">
      <c r="A83" s="667" t="s">
        <v>395</v>
      </c>
      <c r="B83" s="667"/>
      <c r="C83" s="667"/>
      <c r="D83" s="667"/>
      <c r="E83" s="186">
        <f>G83*25</f>
        <v>59</v>
      </c>
      <c r="F83" s="186" t="s">
        <v>353</v>
      </c>
      <c r="G83" s="191">
        <f>D6-G82-G75</f>
        <v>2.36</v>
      </c>
      <c r="H83" s="186" t="s">
        <v>430</v>
      </c>
    </row>
    <row r="84" spans="1:9" ht="10.35" customHeight="1"/>
    <row r="87" spans="1:9">
      <c r="A87" s="107" t="s">
        <v>396</v>
      </c>
    </row>
    <row r="88" spans="1:9" ht="16.2">
      <c r="A88" s="631" t="s">
        <v>431</v>
      </c>
      <c r="B88" s="631"/>
      <c r="C88" s="631"/>
      <c r="D88" s="631"/>
      <c r="E88" s="631"/>
      <c r="F88" s="631"/>
      <c r="G88" s="631"/>
      <c r="H88" s="631"/>
      <c r="I88" s="631"/>
    </row>
    <row r="89" spans="1:9">
      <c r="A89" s="107" t="s">
        <v>397</v>
      </c>
    </row>
    <row r="91" spans="1:9">
      <c r="A91" s="663" t="s">
        <v>398</v>
      </c>
      <c r="B91" s="663"/>
      <c r="C91" s="663"/>
      <c r="D91" s="663"/>
      <c r="E91" s="663"/>
      <c r="F91" s="663"/>
      <c r="G91" s="663"/>
      <c r="H91" s="663"/>
      <c r="I91" s="663"/>
    </row>
    <row r="92" spans="1:9">
      <c r="A92" s="663"/>
      <c r="B92" s="663"/>
      <c r="C92" s="663"/>
      <c r="D92" s="663"/>
      <c r="E92" s="663"/>
      <c r="F92" s="663"/>
      <c r="G92" s="663"/>
      <c r="H92" s="663"/>
      <c r="I92" s="663"/>
    </row>
    <row r="93" spans="1:9">
      <c r="A93" s="663"/>
      <c r="B93" s="663"/>
      <c r="C93" s="663"/>
      <c r="D93" s="663"/>
      <c r="E93" s="663"/>
      <c r="F93" s="663"/>
      <c r="G93" s="663"/>
      <c r="H93" s="663"/>
      <c r="I93" s="663"/>
    </row>
  </sheetData>
  <mergeCells count="96">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A42:A44"/>
    <mergeCell ref="B42:H42"/>
    <mergeCell ref="B43:H43"/>
    <mergeCell ref="B44:H44"/>
    <mergeCell ref="B32:F32"/>
    <mergeCell ref="A35:F35"/>
    <mergeCell ref="A36:A38"/>
    <mergeCell ref="B36:H36"/>
    <mergeCell ref="B37:H37"/>
    <mergeCell ref="B38:H38"/>
    <mergeCell ref="A39:C39"/>
    <mergeCell ref="D39:H39"/>
    <mergeCell ref="A40:C40"/>
    <mergeCell ref="D40:H40"/>
    <mergeCell ref="A41:F41"/>
    <mergeCell ref="A55:F55"/>
    <mergeCell ref="A45:C45"/>
    <mergeCell ref="D45:H45"/>
    <mergeCell ref="A46:C46"/>
    <mergeCell ref="D46:H46"/>
    <mergeCell ref="A47:F47"/>
    <mergeCell ref="A48:A52"/>
    <mergeCell ref="B48:H48"/>
    <mergeCell ref="B49:H49"/>
    <mergeCell ref="B50:H50"/>
    <mergeCell ref="B51:H51"/>
    <mergeCell ref="B52:H52"/>
    <mergeCell ref="A53:C53"/>
    <mergeCell ref="D53:H53"/>
    <mergeCell ref="A54:C54"/>
    <mergeCell ref="D54:H54"/>
    <mergeCell ref="A56:A58"/>
    <mergeCell ref="B56:H56"/>
    <mergeCell ref="B57:H57"/>
    <mergeCell ref="B58:H58"/>
    <mergeCell ref="A59:C59"/>
    <mergeCell ref="D59:H59"/>
    <mergeCell ref="A72:F72"/>
    <mergeCell ref="A60:C60"/>
    <mergeCell ref="D60:H60"/>
    <mergeCell ref="A63:B65"/>
    <mergeCell ref="C63:H63"/>
    <mergeCell ref="C64:H64"/>
    <mergeCell ref="C65:H65"/>
    <mergeCell ref="A66:B68"/>
    <mergeCell ref="C66:H66"/>
    <mergeCell ref="C67:H67"/>
    <mergeCell ref="C68:H68"/>
    <mergeCell ref="A71:F71"/>
    <mergeCell ref="A91:I93"/>
    <mergeCell ref="A74:F74"/>
    <mergeCell ref="A75:D75"/>
    <mergeCell ref="B76:D76"/>
    <mergeCell ref="B77:D77"/>
    <mergeCell ref="B78:D78"/>
    <mergeCell ref="B79:D79"/>
    <mergeCell ref="B80:D80"/>
    <mergeCell ref="B81:D81"/>
    <mergeCell ref="A82:D82"/>
    <mergeCell ref="A83:D83"/>
    <mergeCell ref="A88:I88"/>
  </mergeCells>
  <pageMargins left="0.25" right="0.25"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136" customFormat="1">
      <c r="A2" s="632" t="s">
        <v>320</v>
      </c>
      <c r="B2" s="632"/>
      <c r="C2" s="632"/>
      <c r="D2" s="632"/>
      <c r="E2" s="632"/>
      <c r="F2" s="632"/>
      <c r="G2" s="632"/>
      <c r="H2" s="632"/>
      <c r="I2" s="632"/>
    </row>
    <row r="3" spans="1:9" ht="10.35" customHeight="1"/>
    <row r="4" spans="1:9" ht="15" customHeight="1">
      <c r="A4" s="136" t="s">
        <v>321</v>
      </c>
    </row>
    <row r="5" spans="1:9" ht="17.850000000000001" customHeight="1">
      <c r="A5" s="633" t="s">
        <v>204</v>
      </c>
      <c r="B5" s="633"/>
      <c r="C5" s="633"/>
      <c r="D5" s="633"/>
      <c r="E5" s="633"/>
      <c r="F5" s="633"/>
      <c r="G5" s="633"/>
      <c r="H5" s="633"/>
    </row>
    <row r="6" spans="1:9" ht="17.55" customHeight="1">
      <c r="A6" s="665" t="s">
        <v>143</v>
      </c>
      <c r="B6" s="686"/>
      <c r="C6" s="686"/>
      <c r="D6" s="686">
        <v>3</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9" t="s">
        <v>1341</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1342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7.049999999999997" customHeight="1">
      <c r="A19" s="669" t="s">
        <v>332</v>
      </c>
      <c r="B19" s="669"/>
      <c r="C19" s="675" t="s">
        <v>560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157" t="s">
        <v>336</v>
      </c>
      <c r="H23" s="182" t="s">
        <v>35</v>
      </c>
    </row>
    <row r="24" spans="1:9" ht="17.850000000000001" customHeight="1">
      <c r="A24" s="672" t="s">
        <v>36</v>
      </c>
      <c r="B24" s="673"/>
      <c r="C24" s="673"/>
      <c r="D24" s="673"/>
      <c r="E24" s="673"/>
      <c r="F24" s="673"/>
      <c r="G24" s="673"/>
      <c r="H24" s="674"/>
    </row>
    <row r="25" spans="1:9" ht="36" customHeight="1">
      <c r="A25" s="157" t="s">
        <v>1343</v>
      </c>
      <c r="B25" s="675" t="s">
        <v>1344</v>
      </c>
      <c r="C25" s="675"/>
      <c r="D25" s="675"/>
      <c r="E25" s="675"/>
      <c r="F25" s="675"/>
      <c r="G25" s="157" t="s">
        <v>1345</v>
      </c>
      <c r="H25" s="183" t="s">
        <v>40</v>
      </c>
      <c r="I25" s="106"/>
    </row>
    <row r="26" spans="1:9" ht="17.850000000000001" customHeight="1">
      <c r="A26" s="672" t="s">
        <v>341</v>
      </c>
      <c r="B26" s="673"/>
      <c r="C26" s="673"/>
      <c r="D26" s="673"/>
      <c r="E26" s="673"/>
      <c r="F26" s="673"/>
      <c r="G26" s="673"/>
      <c r="H26" s="674"/>
      <c r="I26" s="106"/>
    </row>
    <row r="27" spans="1:9" ht="62.55" customHeight="1">
      <c r="A27" s="157" t="s">
        <v>1346</v>
      </c>
      <c r="B27" s="675" t="s">
        <v>1347</v>
      </c>
      <c r="C27" s="675"/>
      <c r="D27" s="675"/>
      <c r="E27" s="675"/>
      <c r="F27" s="675"/>
      <c r="G27" s="157" t="s">
        <v>1348</v>
      </c>
      <c r="H27" s="183" t="s">
        <v>40</v>
      </c>
      <c r="I27" s="106"/>
    </row>
    <row r="28" spans="1:9" ht="17.850000000000001" customHeight="1">
      <c r="A28" s="672" t="s">
        <v>348</v>
      </c>
      <c r="B28" s="673"/>
      <c r="C28" s="673"/>
      <c r="D28" s="673"/>
      <c r="E28" s="673"/>
      <c r="F28" s="673"/>
      <c r="G28" s="673"/>
      <c r="H28" s="674"/>
      <c r="I28" s="106"/>
    </row>
    <row r="29" spans="1:9" ht="35.549999999999997" customHeight="1">
      <c r="A29" s="157" t="s">
        <v>1349</v>
      </c>
      <c r="B29" s="675" t="s">
        <v>1372</v>
      </c>
      <c r="C29" s="675"/>
      <c r="D29" s="675"/>
      <c r="E29" s="675"/>
      <c r="F29" s="675"/>
      <c r="G29" s="157" t="s">
        <v>124</v>
      </c>
      <c r="H29" s="183" t="s">
        <v>40</v>
      </c>
      <c r="I29" s="106"/>
    </row>
    <row r="30" spans="1:9" ht="10.35" customHeight="1">
      <c r="I30" s="106"/>
    </row>
    <row r="31" spans="1:9" ht="15" customHeight="1">
      <c r="A31" s="136" t="s">
        <v>351</v>
      </c>
      <c r="I31" s="106"/>
    </row>
    <row r="32" spans="1:9" s="136" customFormat="1" ht="17.850000000000001" customHeight="1">
      <c r="A32" s="679" t="s">
        <v>352</v>
      </c>
      <c r="B32" s="679"/>
      <c r="C32" s="679"/>
      <c r="D32" s="679"/>
      <c r="E32" s="679"/>
      <c r="F32" s="679"/>
      <c r="G32" s="159">
        <v>15</v>
      </c>
      <c r="H32" s="184" t="s">
        <v>353</v>
      </c>
      <c r="I32" s="135"/>
    </row>
    <row r="33" spans="1:9" ht="25.05" customHeight="1">
      <c r="A33" s="653" t="s">
        <v>354</v>
      </c>
      <c r="B33" s="686" t="s">
        <v>1350</v>
      </c>
      <c r="C33" s="686"/>
      <c r="D33" s="686"/>
      <c r="E33" s="686"/>
      <c r="F33" s="686"/>
      <c r="G33" s="686"/>
      <c r="H33" s="666"/>
      <c r="I33" s="106"/>
    </row>
    <row r="34" spans="1:9" ht="25.05" customHeight="1">
      <c r="A34" s="654"/>
      <c r="B34" s="675" t="s">
        <v>2704</v>
      </c>
      <c r="C34" s="675"/>
      <c r="D34" s="675"/>
      <c r="E34" s="675"/>
      <c r="F34" s="675"/>
      <c r="G34" s="675"/>
      <c r="H34" s="668"/>
      <c r="I34" s="106"/>
    </row>
    <row r="35" spans="1:9" ht="25.05" customHeight="1">
      <c r="A35" s="654"/>
      <c r="B35" s="675" t="s">
        <v>1351</v>
      </c>
      <c r="C35" s="675"/>
      <c r="D35" s="675"/>
      <c r="E35" s="675"/>
      <c r="F35" s="675"/>
      <c r="G35" s="675"/>
      <c r="H35" s="668"/>
      <c r="I35" s="106"/>
    </row>
    <row r="36" spans="1:9" ht="25.05" customHeight="1">
      <c r="A36" s="654"/>
      <c r="B36" s="675" t="s">
        <v>1352</v>
      </c>
      <c r="C36" s="675"/>
      <c r="D36" s="675"/>
      <c r="E36" s="675"/>
      <c r="F36" s="675"/>
      <c r="G36" s="675"/>
      <c r="H36" s="668"/>
      <c r="I36" s="106"/>
    </row>
    <row r="37" spans="1:9" ht="28.5" customHeight="1">
      <c r="A37" s="654"/>
      <c r="B37" s="675" t="s">
        <v>1353</v>
      </c>
      <c r="C37" s="675"/>
      <c r="D37" s="675"/>
      <c r="E37" s="675"/>
      <c r="F37" s="675"/>
      <c r="G37" s="675"/>
      <c r="H37" s="668"/>
      <c r="I37" s="106"/>
    </row>
    <row r="38" spans="1:9" ht="25.05" customHeight="1">
      <c r="A38" s="654"/>
      <c r="B38" s="675" t="s">
        <v>1354</v>
      </c>
      <c r="C38" s="675"/>
      <c r="D38" s="675"/>
      <c r="E38" s="675"/>
      <c r="F38" s="675"/>
      <c r="G38" s="675"/>
      <c r="H38" s="668"/>
      <c r="I38" s="106"/>
    </row>
    <row r="39" spans="1:9" ht="25.05" customHeight="1">
      <c r="A39" s="655"/>
      <c r="B39" s="675" t="s">
        <v>1355</v>
      </c>
      <c r="C39" s="675"/>
      <c r="D39" s="675"/>
      <c r="E39" s="675"/>
      <c r="F39" s="675"/>
      <c r="G39" s="675"/>
      <c r="H39" s="668"/>
      <c r="I39" s="106"/>
    </row>
    <row r="40" spans="1:9" ht="17.100000000000001" customHeight="1">
      <c r="A40" s="682" t="s">
        <v>361</v>
      </c>
      <c r="B40" s="689"/>
      <c r="C40" s="689"/>
      <c r="D40" s="689" t="s">
        <v>1373</v>
      </c>
      <c r="E40" s="689"/>
      <c r="F40" s="689"/>
      <c r="G40" s="689"/>
      <c r="H40" s="690"/>
      <c r="I40" s="106"/>
    </row>
    <row r="41" spans="1:9" ht="43.5" customHeight="1">
      <c r="A41" s="681" t="s">
        <v>363</v>
      </c>
      <c r="B41" s="687"/>
      <c r="C41" s="687"/>
      <c r="D41" s="687" t="s">
        <v>1060</v>
      </c>
      <c r="E41" s="687"/>
      <c r="F41" s="687"/>
      <c r="G41" s="687"/>
      <c r="H41" s="687"/>
      <c r="I41" s="694"/>
    </row>
    <row r="42" spans="1:9" s="136" customFormat="1" ht="17.850000000000001" customHeight="1">
      <c r="A42" s="679" t="s">
        <v>364</v>
      </c>
      <c r="B42" s="679"/>
      <c r="C42" s="679"/>
      <c r="D42" s="679"/>
      <c r="E42" s="679"/>
      <c r="F42" s="679"/>
      <c r="G42" s="159">
        <v>15</v>
      </c>
      <c r="H42" s="184" t="s">
        <v>353</v>
      </c>
      <c r="I42" s="135"/>
    </row>
    <row r="43" spans="1:9" ht="20.100000000000001" customHeight="1">
      <c r="A43" s="653" t="s">
        <v>354</v>
      </c>
      <c r="B43" s="695" t="s">
        <v>1356</v>
      </c>
      <c r="C43" s="695"/>
      <c r="D43" s="695"/>
      <c r="E43" s="695"/>
      <c r="F43" s="695"/>
      <c r="G43" s="695"/>
      <c r="H43" s="696"/>
      <c r="I43" s="106"/>
    </row>
    <row r="44" spans="1:9" ht="20.100000000000001" customHeight="1">
      <c r="A44" s="654"/>
      <c r="B44" s="688" t="s">
        <v>1357</v>
      </c>
      <c r="C44" s="676"/>
      <c r="D44" s="676"/>
      <c r="E44" s="676"/>
      <c r="F44" s="676"/>
      <c r="G44" s="676"/>
      <c r="H44" s="676"/>
      <c r="I44" s="106"/>
    </row>
    <row r="45" spans="1:9" ht="20.100000000000001" customHeight="1">
      <c r="A45" s="654"/>
      <c r="B45" s="688" t="s">
        <v>1358</v>
      </c>
      <c r="C45" s="676"/>
      <c r="D45" s="676"/>
      <c r="E45" s="676"/>
      <c r="F45" s="676"/>
      <c r="G45" s="676"/>
      <c r="H45" s="676"/>
      <c r="I45" s="106"/>
    </row>
    <row r="46" spans="1:9" ht="20.100000000000001" customHeight="1">
      <c r="A46" s="654"/>
      <c r="B46" s="687" t="s">
        <v>1359</v>
      </c>
      <c r="C46" s="687"/>
      <c r="D46" s="687"/>
      <c r="E46" s="687"/>
      <c r="F46" s="687"/>
      <c r="G46" s="687"/>
      <c r="H46" s="688"/>
      <c r="I46" s="106"/>
    </row>
    <row r="47" spans="1:9" ht="20.100000000000001" customHeight="1">
      <c r="A47" s="655"/>
      <c r="B47" s="660" t="s">
        <v>1360</v>
      </c>
      <c r="C47" s="660"/>
      <c r="D47" s="660"/>
      <c r="E47" s="660"/>
      <c r="F47" s="660"/>
      <c r="G47" s="660"/>
      <c r="H47" s="661"/>
      <c r="I47" s="106"/>
    </row>
    <row r="48" spans="1:9" ht="20.100000000000001" customHeight="1">
      <c r="A48" s="682" t="s">
        <v>361</v>
      </c>
      <c r="B48" s="689"/>
      <c r="C48" s="689"/>
      <c r="D48" s="689" t="s">
        <v>1374</v>
      </c>
      <c r="E48" s="689"/>
      <c r="F48" s="689"/>
      <c r="G48" s="689"/>
      <c r="H48" s="690"/>
      <c r="I48" s="106"/>
    </row>
    <row r="49" spans="1:9" ht="41.55" customHeight="1">
      <c r="A49" s="681" t="s">
        <v>363</v>
      </c>
      <c r="B49" s="687"/>
      <c r="C49" s="687"/>
      <c r="D49" s="668" t="s">
        <v>1361</v>
      </c>
      <c r="E49" s="669"/>
      <c r="F49" s="669"/>
      <c r="G49" s="669"/>
      <c r="H49" s="669"/>
      <c r="I49" s="110"/>
    </row>
    <row r="50" spans="1:9" s="136" customFormat="1" ht="17.850000000000001" customHeight="1">
      <c r="A50" s="679" t="s">
        <v>416</v>
      </c>
      <c r="B50" s="679"/>
      <c r="C50" s="679"/>
      <c r="D50" s="679"/>
      <c r="E50" s="679"/>
      <c r="F50" s="679"/>
      <c r="G50" s="159">
        <v>15</v>
      </c>
      <c r="H50" s="184" t="s">
        <v>353</v>
      </c>
      <c r="I50" s="135"/>
    </row>
    <row r="51" spans="1:9" ht="20.100000000000001" customHeight="1">
      <c r="A51" s="653" t="s">
        <v>354</v>
      </c>
      <c r="B51" s="686" t="s">
        <v>1362</v>
      </c>
      <c r="C51" s="686"/>
      <c r="D51" s="686"/>
      <c r="E51" s="686"/>
      <c r="F51" s="686"/>
      <c r="G51" s="686"/>
      <c r="H51" s="666"/>
      <c r="I51" s="106"/>
    </row>
    <row r="52" spans="1:9" ht="20.100000000000001" customHeight="1">
      <c r="A52" s="654"/>
      <c r="B52" s="686" t="s">
        <v>1363</v>
      </c>
      <c r="C52" s="686"/>
      <c r="D52" s="686"/>
      <c r="E52" s="686"/>
      <c r="F52" s="686"/>
      <c r="G52" s="686"/>
      <c r="H52" s="666"/>
      <c r="I52" s="106"/>
    </row>
    <row r="53" spans="1:9" ht="20.100000000000001" customHeight="1">
      <c r="A53" s="654"/>
      <c r="B53" s="686" t="s">
        <v>1364</v>
      </c>
      <c r="C53" s="686"/>
      <c r="D53" s="686"/>
      <c r="E53" s="686"/>
      <c r="F53" s="686"/>
      <c r="G53" s="686"/>
      <c r="H53" s="666"/>
      <c r="I53" s="106"/>
    </row>
    <row r="54" spans="1:9" ht="20.100000000000001" customHeight="1">
      <c r="A54" s="654"/>
      <c r="B54" s="686" t="s">
        <v>1354</v>
      </c>
      <c r="C54" s="686"/>
      <c r="D54" s="686"/>
      <c r="E54" s="686"/>
      <c r="F54" s="686"/>
      <c r="G54" s="686"/>
      <c r="H54" s="666"/>
      <c r="I54" s="106"/>
    </row>
    <row r="55" spans="1:9" ht="20.100000000000001" customHeight="1">
      <c r="A55" s="655"/>
      <c r="B55" s="851" t="s">
        <v>1365</v>
      </c>
      <c r="C55" s="851"/>
      <c r="D55" s="851"/>
      <c r="E55" s="851"/>
      <c r="F55" s="851"/>
      <c r="G55" s="851"/>
      <c r="H55" s="852"/>
      <c r="I55" s="106"/>
    </row>
    <row r="56" spans="1:9" ht="20.55" customHeight="1">
      <c r="A56" s="682" t="s">
        <v>361</v>
      </c>
      <c r="B56" s="689"/>
      <c r="C56" s="689"/>
      <c r="D56" s="689" t="s">
        <v>1374</v>
      </c>
      <c r="E56" s="689"/>
      <c r="F56" s="689"/>
      <c r="G56" s="689"/>
      <c r="H56" s="690"/>
      <c r="I56" s="106"/>
    </row>
    <row r="57" spans="1:9" ht="42" customHeight="1">
      <c r="A57" s="681" t="s">
        <v>363</v>
      </c>
      <c r="B57" s="687"/>
      <c r="C57" s="687"/>
      <c r="D57" s="668" t="s">
        <v>1366</v>
      </c>
      <c r="E57" s="669"/>
      <c r="F57" s="669"/>
      <c r="G57" s="669"/>
      <c r="H57" s="669"/>
      <c r="I57" s="110"/>
    </row>
    <row r="58" spans="1:9" ht="10.35" customHeight="1">
      <c r="I58" s="106"/>
    </row>
    <row r="59" spans="1:9" ht="15" customHeight="1">
      <c r="A59" s="136" t="s">
        <v>378</v>
      </c>
      <c r="I59" s="106"/>
    </row>
    <row r="60" spans="1:9" ht="28.05" customHeight="1">
      <c r="A60" s="667" t="s">
        <v>379</v>
      </c>
      <c r="B60" s="665"/>
      <c r="C60" s="668" t="s">
        <v>1367</v>
      </c>
      <c r="D60" s="669"/>
      <c r="E60" s="669"/>
      <c r="F60" s="669"/>
      <c r="G60" s="669"/>
      <c r="H60" s="669"/>
      <c r="I60" s="106"/>
    </row>
    <row r="61" spans="1:9" ht="28.05" customHeight="1">
      <c r="A61" s="667"/>
      <c r="B61" s="665"/>
      <c r="C61" s="675" t="s">
        <v>1368</v>
      </c>
      <c r="D61" s="675"/>
      <c r="E61" s="675"/>
      <c r="F61" s="675"/>
      <c r="G61" s="675"/>
      <c r="H61" s="668"/>
      <c r="I61" s="106"/>
    </row>
    <row r="62" spans="1:9" ht="28.05" customHeight="1">
      <c r="A62" s="667"/>
      <c r="B62" s="665"/>
      <c r="C62" s="675" t="s">
        <v>1369</v>
      </c>
      <c r="D62" s="675"/>
      <c r="E62" s="675"/>
      <c r="F62" s="675"/>
      <c r="G62" s="675"/>
      <c r="H62" s="668"/>
      <c r="I62" s="106"/>
    </row>
    <row r="63" spans="1:9" ht="28.05" customHeight="1">
      <c r="A63" s="702" t="s">
        <v>382</v>
      </c>
      <c r="B63" s="703"/>
      <c r="C63" s="675" t="s">
        <v>1370</v>
      </c>
      <c r="D63" s="675"/>
      <c r="E63" s="675"/>
      <c r="F63" s="675"/>
      <c r="G63" s="675"/>
      <c r="H63" s="668"/>
      <c r="I63" s="106"/>
    </row>
    <row r="64" spans="1:9" ht="28.05" customHeight="1">
      <c r="A64" s="633"/>
      <c r="B64" s="704"/>
      <c r="C64" s="675" t="s">
        <v>1371</v>
      </c>
      <c r="D64" s="675"/>
      <c r="E64" s="675"/>
      <c r="F64" s="675"/>
      <c r="G64" s="675"/>
      <c r="H64" s="668"/>
      <c r="I64" s="106"/>
    </row>
    <row r="65" spans="1:8" ht="10.35" customHeight="1"/>
    <row r="66" spans="1:8" ht="15" customHeight="1">
      <c r="A66" s="136" t="s">
        <v>384</v>
      </c>
      <c r="B66" s="136"/>
      <c r="C66" s="136"/>
      <c r="D66" s="136"/>
      <c r="E66" s="136"/>
      <c r="F66" s="136"/>
    </row>
    <row r="67" spans="1:8" ht="16.2">
      <c r="A67" s="667" t="s">
        <v>385</v>
      </c>
      <c r="B67" s="667"/>
      <c r="C67" s="667"/>
      <c r="D67" s="667"/>
      <c r="E67" s="667"/>
      <c r="F67" s="667"/>
      <c r="G67" s="185">
        <v>3</v>
      </c>
      <c r="H67" s="186" t="s">
        <v>430</v>
      </c>
    </row>
    <row r="68" spans="1:8" ht="16.2">
      <c r="A68" s="667" t="s">
        <v>386</v>
      </c>
      <c r="B68" s="667"/>
      <c r="C68" s="667"/>
      <c r="D68" s="667"/>
      <c r="E68" s="667"/>
      <c r="F68" s="667"/>
      <c r="G68" s="185">
        <v>0</v>
      </c>
      <c r="H68" s="186" t="s">
        <v>430</v>
      </c>
    </row>
    <row r="69" spans="1:8">
      <c r="A69" s="187"/>
      <c r="B69" s="187"/>
      <c r="C69" s="187"/>
      <c r="D69" s="187"/>
      <c r="E69" s="187"/>
      <c r="F69" s="187"/>
      <c r="G69" s="188"/>
      <c r="H69" s="186"/>
    </row>
    <row r="70" spans="1:8">
      <c r="A70" s="685" t="s">
        <v>387</v>
      </c>
      <c r="B70" s="685"/>
      <c r="C70" s="685"/>
      <c r="D70" s="685"/>
      <c r="E70" s="685"/>
      <c r="F70" s="685"/>
      <c r="G70" s="190"/>
      <c r="H70" s="188"/>
    </row>
    <row r="71" spans="1:8" ht="17.850000000000001" customHeight="1">
      <c r="A71" s="669" t="s">
        <v>388</v>
      </c>
      <c r="B71" s="669"/>
      <c r="C71" s="669"/>
      <c r="D71" s="669"/>
      <c r="E71" s="186">
        <f>SUM(E72:E77)</f>
        <v>51</v>
      </c>
      <c r="F71" s="186" t="s">
        <v>353</v>
      </c>
      <c r="G71" s="191">
        <f>E71/25</f>
        <v>2.04</v>
      </c>
      <c r="H71" s="186" t="s">
        <v>430</v>
      </c>
    </row>
    <row r="72" spans="1:8" ht="17.850000000000001" customHeight="1">
      <c r="A72" s="107" t="s">
        <v>145</v>
      </c>
      <c r="B72" s="667" t="s">
        <v>148</v>
      </c>
      <c r="C72" s="667"/>
      <c r="D72" s="667"/>
      <c r="E72" s="186">
        <v>15</v>
      </c>
      <c r="F72" s="186" t="s">
        <v>353</v>
      </c>
      <c r="G72" s="192"/>
      <c r="H72" s="193"/>
    </row>
    <row r="73" spans="1:8" ht="17.850000000000001" customHeight="1">
      <c r="B73" s="667" t="s">
        <v>389</v>
      </c>
      <c r="C73" s="667"/>
      <c r="D73" s="667"/>
      <c r="E73" s="186">
        <v>30</v>
      </c>
      <c r="F73" s="186" t="s">
        <v>353</v>
      </c>
      <c r="G73" s="192"/>
      <c r="H73" s="193"/>
    </row>
    <row r="74" spans="1:8" ht="17.850000000000001" customHeight="1">
      <c r="B74" s="667" t="s">
        <v>390</v>
      </c>
      <c r="C74" s="667"/>
      <c r="D74" s="667"/>
      <c r="E74" s="186">
        <v>3</v>
      </c>
      <c r="F74" s="186" t="s">
        <v>353</v>
      </c>
      <c r="G74" s="192"/>
      <c r="H74" s="193"/>
    </row>
    <row r="75" spans="1:8" ht="17.850000000000001" customHeight="1">
      <c r="B75" s="667" t="s">
        <v>391</v>
      </c>
      <c r="C75" s="667"/>
      <c r="D75" s="667"/>
      <c r="E75" s="186">
        <v>0</v>
      </c>
      <c r="F75" s="186" t="s">
        <v>353</v>
      </c>
      <c r="G75" s="192"/>
      <c r="H75" s="193"/>
    </row>
    <row r="76" spans="1:8" ht="17.850000000000001" customHeight="1">
      <c r="B76" s="667" t="s">
        <v>392</v>
      </c>
      <c r="C76" s="667"/>
      <c r="D76" s="667"/>
      <c r="E76" s="186">
        <v>0</v>
      </c>
      <c r="F76" s="186" t="s">
        <v>353</v>
      </c>
      <c r="G76" s="192"/>
      <c r="H76" s="193"/>
    </row>
    <row r="77" spans="1:8" ht="17.850000000000001" customHeight="1">
      <c r="B77" s="667" t="s">
        <v>393</v>
      </c>
      <c r="C77" s="667"/>
      <c r="D77" s="667"/>
      <c r="E77" s="186">
        <v>3</v>
      </c>
      <c r="F77" s="186" t="s">
        <v>353</v>
      </c>
      <c r="G77" s="192"/>
      <c r="H77" s="193"/>
    </row>
    <row r="78" spans="1:8" ht="31.35" customHeight="1">
      <c r="A78" s="669" t="s">
        <v>394</v>
      </c>
      <c r="B78" s="669"/>
      <c r="C78" s="669"/>
      <c r="D78" s="669"/>
      <c r="E78" s="186">
        <v>0</v>
      </c>
      <c r="F78" s="186" t="s">
        <v>353</v>
      </c>
      <c r="G78" s="191">
        <v>0</v>
      </c>
      <c r="H78" s="186" t="s">
        <v>430</v>
      </c>
    </row>
    <row r="79" spans="1:8" ht="17.850000000000001" customHeight="1">
      <c r="A79" s="667" t="s">
        <v>395</v>
      </c>
      <c r="B79" s="667"/>
      <c r="C79" s="667"/>
      <c r="D79" s="667"/>
      <c r="E79" s="186">
        <f>G79*25</f>
        <v>24</v>
      </c>
      <c r="F79" s="186" t="s">
        <v>353</v>
      </c>
      <c r="G79" s="191">
        <f>D6-G78-G71</f>
        <v>0.96</v>
      </c>
      <c r="H79" s="186" t="s">
        <v>430</v>
      </c>
    </row>
    <row r="80" spans="1:8" ht="10.35" customHeight="1"/>
    <row r="83" spans="1:9">
      <c r="A83" s="107" t="s">
        <v>396</v>
      </c>
    </row>
    <row r="84" spans="1:9" ht="16.2">
      <c r="A84" s="631" t="s">
        <v>431</v>
      </c>
      <c r="B84" s="631"/>
      <c r="C84" s="631"/>
      <c r="D84" s="631"/>
      <c r="E84" s="631"/>
      <c r="F84" s="631"/>
      <c r="G84" s="631"/>
      <c r="H84" s="631"/>
      <c r="I84" s="631"/>
    </row>
    <row r="85" spans="1:9">
      <c r="A85" s="107" t="s">
        <v>397</v>
      </c>
    </row>
    <row r="87" spans="1:9">
      <c r="A87" s="663" t="s">
        <v>398</v>
      </c>
      <c r="B87" s="663"/>
      <c r="C87" s="663"/>
      <c r="D87" s="663"/>
      <c r="E87" s="663"/>
      <c r="F87" s="663"/>
      <c r="G87" s="663"/>
      <c r="H87" s="663"/>
      <c r="I87" s="663"/>
    </row>
    <row r="88" spans="1:9">
      <c r="A88" s="663"/>
      <c r="B88" s="663"/>
      <c r="C88" s="663"/>
      <c r="D88" s="663"/>
      <c r="E88" s="663"/>
      <c r="F88" s="663"/>
      <c r="G88" s="663"/>
      <c r="H88" s="663"/>
      <c r="I88" s="663"/>
    </row>
    <row r="89" spans="1:9">
      <c r="A89" s="663"/>
      <c r="B89" s="663"/>
      <c r="C89" s="663"/>
      <c r="D89" s="663"/>
      <c r="E89" s="663"/>
      <c r="F89" s="663"/>
      <c r="G89" s="663"/>
      <c r="H89" s="663"/>
      <c r="I89" s="663"/>
    </row>
  </sheetData>
  <mergeCells count="89">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B25:F25"/>
    <mergeCell ref="A16:D16"/>
    <mergeCell ref="E16:H16"/>
    <mergeCell ref="A18:H18"/>
    <mergeCell ref="A19:B19"/>
    <mergeCell ref="C19:H19"/>
    <mergeCell ref="A21:D21"/>
    <mergeCell ref="A22:A23"/>
    <mergeCell ref="B22:F23"/>
    <mergeCell ref="G22:H22"/>
    <mergeCell ref="A24:H24"/>
    <mergeCell ref="A33:A39"/>
    <mergeCell ref="B33:H33"/>
    <mergeCell ref="B34:H34"/>
    <mergeCell ref="B35:H35"/>
    <mergeCell ref="B36:H36"/>
    <mergeCell ref="B37:H37"/>
    <mergeCell ref="B38:H38"/>
    <mergeCell ref="B39:H39"/>
    <mergeCell ref="A26:H26"/>
    <mergeCell ref="B27:F27"/>
    <mergeCell ref="A28:H28"/>
    <mergeCell ref="B29:F29"/>
    <mergeCell ref="A32:F32"/>
    <mergeCell ref="A56:C56"/>
    <mergeCell ref="D56:H56"/>
    <mergeCell ref="A57:C57"/>
    <mergeCell ref="D57:H57"/>
    <mergeCell ref="D40:H40"/>
    <mergeCell ref="A42:F42"/>
    <mergeCell ref="A43:A47"/>
    <mergeCell ref="B43:H43"/>
    <mergeCell ref="B44:H44"/>
    <mergeCell ref="B45:H45"/>
    <mergeCell ref="B46:H46"/>
    <mergeCell ref="B47:H47"/>
    <mergeCell ref="A41:C41"/>
    <mergeCell ref="D41:I41"/>
    <mergeCell ref="A40:C40"/>
    <mergeCell ref="A51:A55"/>
    <mergeCell ref="B51:H51"/>
    <mergeCell ref="B52:H52"/>
    <mergeCell ref="B53:H53"/>
    <mergeCell ref="B54:H54"/>
    <mergeCell ref="B55:H55"/>
    <mergeCell ref="A48:C48"/>
    <mergeCell ref="D48:H48"/>
    <mergeCell ref="A49:C49"/>
    <mergeCell ref="D49:H49"/>
    <mergeCell ref="A50:F50"/>
    <mergeCell ref="B72:D72"/>
    <mergeCell ref="B73:D73"/>
    <mergeCell ref="B74:D74"/>
    <mergeCell ref="B75:D75"/>
    <mergeCell ref="C62:H62"/>
    <mergeCell ref="A79:D79"/>
    <mergeCell ref="A84:I84"/>
    <mergeCell ref="A87:I89"/>
    <mergeCell ref="A60:B62"/>
    <mergeCell ref="C60:H60"/>
    <mergeCell ref="C61:H61"/>
    <mergeCell ref="B77:D77"/>
    <mergeCell ref="A78:D78"/>
    <mergeCell ref="B76:D76"/>
    <mergeCell ref="A63:B64"/>
    <mergeCell ref="C63:H63"/>
    <mergeCell ref="C64:H64"/>
    <mergeCell ref="A67:F67"/>
    <mergeCell ref="A68:F68"/>
    <mergeCell ref="A70:F70"/>
    <mergeCell ref="A71:D71"/>
  </mergeCells>
  <pageMargins left="0.25" right="0.25"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A14"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633" t="s">
        <v>206</v>
      </c>
      <c r="B5" s="633"/>
      <c r="C5" s="633"/>
      <c r="D5" s="633"/>
      <c r="E5" s="633"/>
      <c r="F5" s="633"/>
      <c r="G5" s="633"/>
      <c r="H5" s="633"/>
    </row>
    <row r="6" spans="1:9" ht="17.55" customHeight="1">
      <c r="A6" s="665" t="s">
        <v>143</v>
      </c>
      <c r="B6" s="686"/>
      <c r="C6" s="686"/>
      <c r="D6" s="686">
        <v>3</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1405</v>
      </c>
      <c r="E8" s="689"/>
      <c r="F8" s="689"/>
      <c r="G8" s="689"/>
      <c r="H8" s="690"/>
    </row>
    <row r="9" spans="1:9" ht="17.55" customHeight="1">
      <c r="A9" s="665" t="s">
        <v>325</v>
      </c>
      <c r="B9" s="686"/>
      <c r="C9" s="686"/>
      <c r="D9" s="689" t="s">
        <v>1406</v>
      </c>
      <c r="E9" s="689"/>
      <c r="F9" s="689"/>
      <c r="G9" s="689"/>
      <c r="H9" s="690"/>
    </row>
    <row r="10" spans="1:9" ht="10.35" customHeight="1">
      <c r="A10" s="107"/>
      <c r="B10" s="107"/>
      <c r="C10" s="107"/>
      <c r="D10" s="107"/>
      <c r="E10" s="107"/>
      <c r="F10" s="107"/>
      <c r="G10" s="107"/>
      <c r="H10" s="107"/>
    </row>
    <row r="11" spans="1:9" ht="15" customHeight="1">
      <c r="A11" s="641" t="s">
        <v>3</v>
      </c>
      <c r="B11" s="641"/>
      <c r="C11" s="641"/>
      <c r="D11" s="641"/>
      <c r="E11" s="641"/>
      <c r="F11" s="641"/>
      <c r="G11" s="641"/>
      <c r="H11" s="641"/>
    </row>
    <row r="12" spans="1:9" s="310" customFormat="1"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1153</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783" t="s">
        <v>331</v>
      </c>
      <c r="B18" s="783"/>
      <c r="C18" s="783"/>
      <c r="D18" s="783"/>
      <c r="E18" s="783"/>
      <c r="F18" s="783"/>
      <c r="G18" s="783"/>
      <c r="H18" s="783"/>
    </row>
    <row r="19" spans="1:9" ht="38.1" customHeight="1">
      <c r="A19" s="865" t="s">
        <v>332</v>
      </c>
      <c r="B19" s="865"/>
      <c r="C19" s="692" t="s">
        <v>1407</v>
      </c>
      <c r="D19" s="692"/>
      <c r="E19" s="692"/>
      <c r="F19" s="692"/>
      <c r="G19" s="692"/>
      <c r="H19" s="864"/>
    </row>
    <row r="20" spans="1:9" ht="10.35" customHeight="1"/>
    <row r="21" spans="1:9" ht="15" customHeight="1">
      <c r="A21" s="789" t="s">
        <v>334</v>
      </c>
      <c r="B21" s="789"/>
      <c r="C21" s="789"/>
      <c r="D21" s="789"/>
    </row>
    <row r="22" spans="1:9">
      <c r="A22" s="983" t="s">
        <v>31</v>
      </c>
      <c r="B22" s="984" t="s">
        <v>32</v>
      </c>
      <c r="C22" s="984"/>
      <c r="D22" s="984"/>
      <c r="E22" s="984"/>
      <c r="F22" s="984"/>
      <c r="G22" s="984" t="s">
        <v>335</v>
      </c>
      <c r="H22" s="985"/>
    </row>
    <row r="23" spans="1:9" ht="27" customHeight="1">
      <c r="A23" s="983"/>
      <c r="B23" s="984"/>
      <c r="C23" s="984"/>
      <c r="D23" s="984"/>
      <c r="E23" s="984"/>
      <c r="F23" s="984"/>
      <c r="G23" s="221" t="s">
        <v>336</v>
      </c>
      <c r="H23" s="344" t="s">
        <v>35</v>
      </c>
    </row>
    <row r="24" spans="1:9" ht="17.850000000000001" customHeight="1">
      <c r="A24" s="983" t="s">
        <v>36</v>
      </c>
      <c r="B24" s="984"/>
      <c r="C24" s="984"/>
      <c r="D24" s="984"/>
      <c r="E24" s="984"/>
      <c r="F24" s="984"/>
      <c r="G24" s="984"/>
      <c r="H24" s="985"/>
    </row>
    <row r="25" spans="1:9" ht="35.549999999999997" customHeight="1">
      <c r="A25" s="221" t="s">
        <v>1408</v>
      </c>
      <c r="B25" s="760" t="s">
        <v>1409</v>
      </c>
      <c r="C25" s="761"/>
      <c r="D25" s="761"/>
      <c r="E25" s="761"/>
      <c r="F25" s="997"/>
      <c r="G25" s="245" t="s">
        <v>50</v>
      </c>
      <c r="H25" s="208" t="s">
        <v>52</v>
      </c>
      <c r="I25" s="126"/>
    </row>
    <row r="26" spans="1:9" ht="44.55" customHeight="1">
      <c r="A26" s="221" t="s">
        <v>1410</v>
      </c>
      <c r="B26" s="998" t="s">
        <v>1411</v>
      </c>
      <c r="C26" s="998"/>
      <c r="D26" s="998"/>
      <c r="E26" s="998"/>
      <c r="F26" s="998"/>
      <c r="G26" s="245" t="s">
        <v>68</v>
      </c>
      <c r="H26" s="208" t="s">
        <v>52</v>
      </c>
      <c r="I26" s="126"/>
    </row>
    <row r="27" spans="1:9" ht="17.850000000000001" customHeight="1">
      <c r="A27" s="983" t="s">
        <v>341</v>
      </c>
      <c r="B27" s="984"/>
      <c r="C27" s="984"/>
      <c r="D27" s="984"/>
      <c r="E27" s="984"/>
      <c r="F27" s="984"/>
      <c r="G27" s="984"/>
      <c r="H27" s="985"/>
      <c r="I27" s="126"/>
    </row>
    <row r="28" spans="1:9" ht="37.5" customHeight="1">
      <c r="A28" s="221" t="s">
        <v>1412</v>
      </c>
      <c r="B28" s="975" t="s">
        <v>1413</v>
      </c>
      <c r="C28" s="975"/>
      <c r="D28" s="975"/>
      <c r="E28" s="975"/>
      <c r="F28" s="975"/>
      <c r="G28" s="245" t="s">
        <v>88</v>
      </c>
      <c r="H28" s="208" t="s">
        <v>40</v>
      </c>
      <c r="I28" s="126"/>
    </row>
    <row r="29" spans="1:9" ht="31.05" customHeight="1">
      <c r="A29" s="221" t="s">
        <v>1414</v>
      </c>
      <c r="B29" s="986" t="s">
        <v>1415</v>
      </c>
      <c r="C29" s="987"/>
      <c r="D29" s="987"/>
      <c r="E29" s="987"/>
      <c r="F29" s="974"/>
      <c r="G29" s="245" t="s">
        <v>100</v>
      </c>
      <c r="H29" s="208" t="s">
        <v>52</v>
      </c>
      <c r="I29" s="126"/>
    </row>
    <row r="30" spans="1:9" ht="30.6" customHeight="1">
      <c r="A30" s="221" t="s">
        <v>1416</v>
      </c>
      <c r="B30" s="864" t="s">
        <v>1417</v>
      </c>
      <c r="C30" s="865"/>
      <c r="D30" s="865"/>
      <c r="E30" s="865"/>
      <c r="F30" s="999"/>
      <c r="G30" s="245" t="s">
        <v>118</v>
      </c>
      <c r="H30" s="208" t="s">
        <v>40</v>
      </c>
      <c r="I30" s="126"/>
    </row>
    <row r="31" spans="1:9" ht="17.850000000000001" customHeight="1">
      <c r="A31" s="983" t="s">
        <v>348</v>
      </c>
      <c r="B31" s="984"/>
      <c r="C31" s="984"/>
      <c r="D31" s="984"/>
      <c r="E31" s="984"/>
      <c r="F31" s="984"/>
      <c r="G31" s="984"/>
      <c r="H31" s="985"/>
      <c r="I31" s="126"/>
    </row>
    <row r="32" spans="1:9" ht="29.25" customHeight="1">
      <c r="A32" s="221" t="s">
        <v>1418</v>
      </c>
      <c r="B32" s="692" t="s">
        <v>1419</v>
      </c>
      <c r="C32" s="692"/>
      <c r="D32" s="692"/>
      <c r="E32" s="692"/>
      <c r="F32" s="692"/>
      <c r="G32" s="245" t="s">
        <v>129</v>
      </c>
      <c r="H32" s="208" t="s">
        <v>52</v>
      </c>
      <c r="I32" s="126"/>
    </row>
    <row r="33" spans="1:9" ht="10.35" customHeight="1">
      <c r="I33" s="126"/>
    </row>
    <row r="34" spans="1:9" ht="15" customHeight="1">
      <c r="A34" s="309" t="s">
        <v>351</v>
      </c>
      <c r="I34" s="126"/>
    </row>
    <row r="35" spans="1:9" s="270" customFormat="1" ht="17.850000000000001" customHeight="1">
      <c r="A35" s="979" t="s">
        <v>352</v>
      </c>
      <c r="B35" s="979"/>
      <c r="C35" s="979"/>
      <c r="D35" s="979"/>
      <c r="E35" s="979"/>
      <c r="F35" s="979"/>
      <c r="G35" s="222">
        <v>15</v>
      </c>
      <c r="H35" s="345" t="s">
        <v>353</v>
      </c>
      <c r="I35" s="210"/>
    </row>
    <row r="36" spans="1:9" ht="42.6" customHeight="1">
      <c r="A36" s="795" t="s">
        <v>354</v>
      </c>
      <c r="B36" s="994" t="s">
        <v>1420</v>
      </c>
      <c r="C36" s="994"/>
      <c r="D36" s="994"/>
      <c r="E36" s="994"/>
      <c r="F36" s="994"/>
      <c r="G36" s="994"/>
      <c r="H36" s="995"/>
      <c r="I36" s="126"/>
    </row>
    <row r="37" spans="1:9" ht="63.6" customHeight="1">
      <c r="A37" s="796"/>
      <c r="B37" s="692" t="s">
        <v>1421</v>
      </c>
      <c r="C37" s="692"/>
      <c r="D37" s="692"/>
      <c r="E37" s="692"/>
      <c r="F37" s="692"/>
      <c r="G37" s="692"/>
      <c r="H37" s="864"/>
      <c r="I37" s="126"/>
    </row>
    <row r="38" spans="1:9" ht="75.599999999999994" customHeight="1">
      <c r="A38" s="796"/>
      <c r="B38" s="994" t="s">
        <v>1422</v>
      </c>
      <c r="C38" s="994"/>
      <c r="D38" s="994"/>
      <c r="E38" s="994"/>
      <c r="F38" s="994"/>
      <c r="G38" s="994"/>
      <c r="H38" s="995"/>
      <c r="I38" s="126"/>
    </row>
    <row r="39" spans="1:9" ht="74.25" customHeight="1">
      <c r="A39" s="796"/>
      <c r="B39" s="994" t="s">
        <v>1423</v>
      </c>
      <c r="C39" s="994"/>
      <c r="D39" s="994"/>
      <c r="E39" s="994"/>
      <c r="F39" s="994"/>
      <c r="G39" s="994"/>
      <c r="H39" s="995"/>
      <c r="I39" s="126"/>
    </row>
    <row r="40" spans="1:9" ht="63" customHeight="1">
      <c r="A40" s="796"/>
      <c r="B40" s="692" t="s">
        <v>1424</v>
      </c>
      <c r="C40" s="692"/>
      <c r="D40" s="692"/>
      <c r="E40" s="692"/>
      <c r="F40" s="692"/>
      <c r="G40" s="692"/>
      <c r="H40" s="864"/>
      <c r="I40" s="126"/>
    </row>
    <row r="41" spans="1:9" ht="66" customHeight="1">
      <c r="A41" s="349"/>
      <c r="B41" s="675" t="s">
        <v>1425</v>
      </c>
      <c r="C41" s="675"/>
      <c r="D41" s="675"/>
      <c r="E41" s="675"/>
      <c r="F41" s="675"/>
      <c r="G41" s="675"/>
      <c r="H41" s="668"/>
      <c r="I41" s="126"/>
    </row>
    <row r="42" spans="1:9" ht="21.6" customHeight="1">
      <c r="A42" s="976" t="s">
        <v>361</v>
      </c>
      <c r="B42" s="977"/>
      <c r="C42" s="977"/>
      <c r="D42" s="689" t="s">
        <v>1444</v>
      </c>
      <c r="E42" s="689"/>
      <c r="F42" s="689"/>
      <c r="G42" s="689"/>
      <c r="H42" s="690"/>
      <c r="I42" s="126"/>
    </row>
    <row r="43" spans="1:9" ht="41.55" customHeight="1">
      <c r="A43" s="974" t="s">
        <v>363</v>
      </c>
      <c r="B43" s="975"/>
      <c r="C43" s="975"/>
      <c r="D43" s="668" t="s">
        <v>1426</v>
      </c>
      <c r="E43" s="669"/>
      <c r="F43" s="669"/>
      <c r="G43" s="669"/>
      <c r="H43" s="669"/>
      <c r="I43" s="110"/>
    </row>
    <row r="44" spans="1:9" s="270" customFormat="1" ht="17.850000000000001" customHeight="1">
      <c r="A44" s="979" t="s">
        <v>364</v>
      </c>
      <c r="B44" s="979"/>
      <c r="C44" s="979"/>
      <c r="D44" s="979"/>
      <c r="E44" s="979"/>
      <c r="F44" s="979"/>
      <c r="G44" s="222">
        <v>15</v>
      </c>
      <c r="H44" s="345" t="s">
        <v>353</v>
      </c>
      <c r="I44" s="210"/>
    </row>
    <row r="45" spans="1:9" ht="48.75" customHeight="1">
      <c r="A45" s="795" t="s">
        <v>354</v>
      </c>
      <c r="B45" s="994" t="s">
        <v>1427</v>
      </c>
      <c r="C45" s="994"/>
      <c r="D45" s="994"/>
      <c r="E45" s="994"/>
      <c r="F45" s="994"/>
      <c r="G45" s="994"/>
      <c r="H45" s="995"/>
      <c r="I45" s="126"/>
    </row>
    <row r="46" spans="1:9" ht="48.75" customHeight="1">
      <c r="A46" s="796"/>
      <c r="B46" s="692" t="s">
        <v>1428</v>
      </c>
      <c r="C46" s="692"/>
      <c r="D46" s="692"/>
      <c r="E46" s="692"/>
      <c r="F46" s="692"/>
      <c r="G46" s="692"/>
      <c r="H46" s="864"/>
      <c r="I46" s="126"/>
    </row>
    <row r="47" spans="1:9" ht="32.549999999999997" customHeight="1">
      <c r="A47" s="796"/>
      <c r="B47" s="994" t="s">
        <v>1429</v>
      </c>
      <c r="C47" s="994"/>
      <c r="D47" s="994"/>
      <c r="E47" s="994"/>
      <c r="F47" s="994"/>
      <c r="G47" s="994"/>
      <c r="H47" s="995"/>
      <c r="I47" s="126"/>
    </row>
    <row r="48" spans="1:9" ht="36.6" customHeight="1">
      <c r="A48" s="796"/>
      <c r="B48" s="692" t="s">
        <v>1430</v>
      </c>
      <c r="C48" s="692"/>
      <c r="D48" s="692"/>
      <c r="E48" s="692"/>
      <c r="F48" s="692"/>
      <c r="G48" s="692"/>
      <c r="H48" s="864"/>
      <c r="I48" s="126"/>
    </row>
    <row r="49" spans="1:9" ht="37.5" customHeight="1">
      <c r="A49" s="796"/>
      <c r="B49" s="692" t="s">
        <v>1431</v>
      </c>
      <c r="C49" s="692"/>
      <c r="D49" s="692"/>
      <c r="E49" s="692"/>
      <c r="F49" s="692"/>
      <c r="G49" s="692"/>
      <c r="H49" s="864"/>
      <c r="I49" s="126"/>
    </row>
    <row r="50" spans="1:9" ht="20.55" customHeight="1">
      <c r="A50" s="976" t="s">
        <v>361</v>
      </c>
      <c r="B50" s="977"/>
      <c r="C50" s="977"/>
      <c r="D50" s="689" t="s">
        <v>1445</v>
      </c>
      <c r="E50" s="689"/>
      <c r="F50" s="689"/>
      <c r="G50" s="689"/>
      <c r="H50" s="690"/>
      <c r="I50" s="126"/>
    </row>
    <row r="51" spans="1:9" ht="45" customHeight="1">
      <c r="A51" s="974" t="s">
        <v>363</v>
      </c>
      <c r="B51" s="975"/>
      <c r="C51" s="975"/>
      <c r="D51" s="864" t="s">
        <v>1432</v>
      </c>
      <c r="E51" s="865"/>
      <c r="F51" s="865"/>
      <c r="G51" s="865"/>
      <c r="H51" s="865"/>
      <c r="I51" s="216"/>
    </row>
    <row r="52" spans="1:9" s="270" customFormat="1" ht="17.850000000000001" customHeight="1">
      <c r="A52" s="979" t="s">
        <v>528</v>
      </c>
      <c r="B52" s="979"/>
      <c r="C52" s="979"/>
      <c r="D52" s="979"/>
      <c r="E52" s="979"/>
      <c r="F52" s="979"/>
      <c r="G52" s="222">
        <v>15</v>
      </c>
      <c r="H52" s="345" t="s">
        <v>353</v>
      </c>
      <c r="I52" s="210"/>
    </row>
    <row r="53" spans="1:9" ht="38.25" customHeight="1">
      <c r="A53" s="795" t="s">
        <v>354</v>
      </c>
      <c r="B53" s="692" t="s">
        <v>1433</v>
      </c>
      <c r="C53" s="692"/>
      <c r="D53" s="692"/>
      <c r="E53" s="692"/>
      <c r="F53" s="692"/>
      <c r="G53" s="692"/>
      <c r="H53" s="864"/>
      <c r="I53" s="126"/>
    </row>
    <row r="54" spans="1:9" ht="25.05" customHeight="1">
      <c r="A54" s="796"/>
      <c r="B54" s="692" t="s">
        <v>1434</v>
      </c>
      <c r="C54" s="692"/>
      <c r="D54" s="692"/>
      <c r="E54" s="692"/>
      <c r="F54" s="692"/>
      <c r="G54" s="692"/>
      <c r="H54" s="864"/>
      <c r="I54" s="126"/>
    </row>
    <row r="55" spans="1:9" ht="30" customHeight="1">
      <c r="A55" s="796"/>
      <c r="B55" s="692" t="s">
        <v>1435</v>
      </c>
      <c r="C55" s="692"/>
      <c r="D55" s="692"/>
      <c r="E55" s="692"/>
      <c r="F55" s="692"/>
      <c r="G55" s="692"/>
      <c r="H55" s="864"/>
      <c r="I55" s="126"/>
    </row>
    <row r="56" spans="1:9" ht="38.25" customHeight="1">
      <c r="A56" s="796"/>
      <c r="B56" s="692" t="s">
        <v>1436</v>
      </c>
      <c r="C56" s="692"/>
      <c r="D56" s="692"/>
      <c r="E56" s="692"/>
      <c r="F56" s="692"/>
      <c r="G56" s="692"/>
      <c r="H56" s="864"/>
      <c r="I56" s="126"/>
    </row>
    <row r="57" spans="1:9" ht="38.25" customHeight="1">
      <c r="A57" s="996"/>
      <c r="B57" s="692" t="s">
        <v>1437</v>
      </c>
      <c r="C57" s="692"/>
      <c r="D57" s="692"/>
      <c r="E57" s="692"/>
      <c r="F57" s="692"/>
      <c r="G57" s="692"/>
      <c r="H57" s="864"/>
      <c r="I57" s="126"/>
    </row>
    <row r="58" spans="1:9" ht="20.55" customHeight="1">
      <c r="A58" s="976" t="s">
        <v>361</v>
      </c>
      <c r="B58" s="977"/>
      <c r="C58" s="977"/>
      <c r="D58" s="689" t="s">
        <v>1446</v>
      </c>
      <c r="E58" s="689"/>
      <c r="F58" s="689"/>
      <c r="G58" s="689"/>
      <c r="H58" s="690"/>
      <c r="I58" s="126"/>
    </row>
    <row r="59" spans="1:9" ht="35.25" customHeight="1">
      <c r="A59" s="974" t="s">
        <v>363</v>
      </c>
      <c r="B59" s="975"/>
      <c r="C59" s="975"/>
      <c r="D59" s="864" t="s">
        <v>1438</v>
      </c>
      <c r="E59" s="865"/>
      <c r="F59" s="865"/>
      <c r="G59" s="865"/>
      <c r="H59" s="865"/>
      <c r="I59" s="216"/>
    </row>
    <row r="60" spans="1:9" ht="10.35" customHeight="1">
      <c r="I60" s="126"/>
    </row>
    <row r="61" spans="1:9" ht="15" customHeight="1">
      <c r="A61" s="309" t="s">
        <v>378</v>
      </c>
      <c r="I61" s="126"/>
    </row>
    <row r="62" spans="1:9" ht="39" customHeight="1">
      <c r="A62" s="969" t="s">
        <v>379</v>
      </c>
      <c r="B62" s="972"/>
      <c r="C62" s="668" t="s">
        <v>1439</v>
      </c>
      <c r="D62" s="669"/>
      <c r="E62" s="669"/>
      <c r="F62" s="669"/>
      <c r="G62" s="669"/>
      <c r="H62" s="669"/>
      <c r="I62" s="126"/>
    </row>
    <row r="63" spans="1:9" ht="40.049999999999997" customHeight="1">
      <c r="A63" s="969"/>
      <c r="B63" s="972"/>
      <c r="C63" s="675" t="s">
        <v>1440</v>
      </c>
      <c r="D63" s="675"/>
      <c r="E63" s="675"/>
      <c r="F63" s="675"/>
      <c r="G63" s="675"/>
      <c r="H63" s="668"/>
      <c r="I63" s="126"/>
    </row>
    <row r="64" spans="1:9" ht="54.75" customHeight="1">
      <c r="A64" s="969"/>
      <c r="B64" s="972"/>
      <c r="C64" s="675" t="s">
        <v>1441</v>
      </c>
      <c r="D64" s="675"/>
      <c r="E64" s="675"/>
      <c r="F64" s="675"/>
      <c r="G64" s="675"/>
      <c r="H64" s="668"/>
      <c r="I64" s="126"/>
    </row>
    <row r="65" spans="1:11" ht="29.1" customHeight="1">
      <c r="A65" s="993" t="s">
        <v>382</v>
      </c>
      <c r="B65" s="843"/>
      <c r="C65" s="668" t="s">
        <v>1442</v>
      </c>
      <c r="D65" s="669"/>
      <c r="E65" s="669"/>
      <c r="F65" s="669"/>
      <c r="G65" s="669"/>
      <c r="H65" s="669"/>
      <c r="I65" s="126"/>
    </row>
    <row r="66" spans="1:11" ht="61.5" customHeight="1">
      <c r="A66" s="819"/>
      <c r="B66" s="820"/>
      <c r="C66" s="675" t="s">
        <v>1443</v>
      </c>
      <c r="D66" s="675"/>
      <c r="E66" s="675"/>
      <c r="F66" s="675"/>
      <c r="G66" s="675"/>
      <c r="H66" s="668"/>
      <c r="I66" s="126"/>
    </row>
    <row r="67" spans="1:11" ht="10.35" customHeight="1"/>
    <row r="68" spans="1:11" ht="15" customHeight="1">
      <c r="A68" s="270" t="s">
        <v>384</v>
      </c>
      <c r="B68" s="270"/>
      <c r="C68" s="270"/>
      <c r="D68" s="270"/>
      <c r="E68" s="270"/>
      <c r="F68" s="270"/>
    </row>
    <row r="69" spans="1:11" ht="16.2">
      <c r="A69" s="939" t="s">
        <v>385</v>
      </c>
      <c r="B69" s="939"/>
      <c r="C69" s="939"/>
      <c r="D69" s="939"/>
      <c r="E69" s="939"/>
      <c r="F69" s="939"/>
      <c r="G69" s="340">
        <v>2</v>
      </c>
      <c r="H69" s="266" t="s">
        <v>497</v>
      </c>
    </row>
    <row r="70" spans="1:11" ht="16.2">
      <c r="A70" s="939" t="s">
        <v>386</v>
      </c>
      <c r="B70" s="939"/>
      <c r="C70" s="939"/>
      <c r="D70" s="939"/>
      <c r="E70" s="939"/>
      <c r="F70" s="939"/>
      <c r="G70" s="340">
        <v>1</v>
      </c>
      <c r="H70" s="266" t="s">
        <v>497</v>
      </c>
    </row>
    <row r="71" spans="1:11">
      <c r="A71" s="262"/>
      <c r="B71" s="262"/>
      <c r="C71" s="262"/>
      <c r="D71" s="262"/>
      <c r="E71" s="262"/>
      <c r="F71" s="262"/>
      <c r="G71" s="212"/>
      <c r="H71" s="266"/>
    </row>
    <row r="72" spans="1:11">
      <c r="A72" s="973" t="s">
        <v>387</v>
      </c>
      <c r="B72" s="973"/>
      <c r="C72" s="973"/>
      <c r="D72" s="973"/>
      <c r="E72" s="973"/>
      <c r="F72" s="973"/>
      <c r="G72" s="263"/>
      <c r="H72" s="212"/>
    </row>
    <row r="73" spans="1:11" ht="17.850000000000001" customHeight="1">
      <c r="A73" s="865" t="s">
        <v>388</v>
      </c>
      <c r="B73" s="865"/>
      <c r="C73" s="865"/>
      <c r="D73" s="865"/>
      <c r="E73" s="346">
        <f>SUM(E74:E79)</f>
        <v>50</v>
      </c>
      <c r="F73" s="346" t="s">
        <v>353</v>
      </c>
      <c r="G73" s="347">
        <f>E73/25</f>
        <v>2</v>
      </c>
      <c r="H73" s="266" t="s">
        <v>497</v>
      </c>
    </row>
    <row r="74" spans="1:11" ht="17.850000000000001" customHeight="1">
      <c r="A74" s="319" t="s">
        <v>145</v>
      </c>
      <c r="B74" s="969" t="s">
        <v>148</v>
      </c>
      <c r="C74" s="969"/>
      <c r="D74" s="969"/>
      <c r="E74" s="346">
        <v>15</v>
      </c>
      <c r="F74" s="346" t="s">
        <v>353</v>
      </c>
      <c r="G74" s="320"/>
      <c r="H74" s="321"/>
    </row>
    <row r="75" spans="1:11" ht="17.850000000000001" customHeight="1">
      <c r="B75" s="969" t="s">
        <v>389</v>
      </c>
      <c r="C75" s="969"/>
      <c r="D75" s="969"/>
      <c r="E75" s="346">
        <v>30</v>
      </c>
      <c r="F75" s="346" t="s">
        <v>353</v>
      </c>
      <c r="G75" s="214"/>
      <c r="H75" s="215"/>
    </row>
    <row r="76" spans="1:11" ht="17.850000000000001" customHeight="1">
      <c r="B76" s="969" t="s">
        <v>390</v>
      </c>
      <c r="C76" s="969"/>
      <c r="D76" s="969"/>
      <c r="E76" s="346">
        <v>2</v>
      </c>
      <c r="F76" s="346" t="s">
        <v>353</v>
      </c>
      <c r="G76" s="214"/>
      <c r="H76" s="215"/>
      <c r="J76" s="227"/>
      <c r="K76" s="227"/>
    </row>
    <row r="77" spans="1:11" ht="17.850000000000001" customHeight="1">
      <c r="B77" s="969" t="s">
        <v>391</v>
      </c>
      <c r="C77" s="969"/>
      <c r="D77" s="969"/>
      <c r="E77" s="346">
        <v>0</v>
      </c>
      <c r="F77" s="346" t="s">
        <v>353</v>
      </c>
      <c r="G77" s="214"/>
      <c r="H77" s="215"/>
    </row>
    <row r="78" spans="1:11" ht="17.850000000000001" customHeight="1">
      <c r="B78" s="969" t="s">
        <v>392</v>
      </c>
      <c r="C78" s="969"/>
      <c r="D78" s="969"/>
      <c r="E78" s="346">
        <v>0</v>
      </c>
      <c r="F78" s="346" t="s">
        <v>353</v>
      </c>
      <c r="G78" s="214"/>
      <c r="H78" s="215"/>
    </row>
    <row r="79" spans="1:11" ht="17.850000000000001" customHeight="1">
      <c r="B79" s="969" t="s">
        <v>393</v>
      </c>
      <c r="C79" s="969"/>
      <c r="D79" s="969"/>
      <c r="E79" s="346">
        <v>3</v>
      </c>
      <c r="F79" s="346" t="s">
        <v>353</v>
      </c>
      <c r="G79" s="320"/>
      <c r="H79" s="321"/>
    </row>
    <row r="80" spans="1:11" ht="31.35" customHeight="1">
      <c r="A80" s="865" t="s">
        <v>394</v>
      </c>
      <c r="B80" s="865"/>
      <c r="C80" s="865"/>
      <c r="D80" s="865"/>
      <c r="E80" s="346">
        <v>0</v>
      </c>
      <c r="F80" s="346" t="s">
        <v>353</v>
      </c>
      <c r="G80" s="347">
        <f>E80/25</f>
        <v>0</v>
      </c>
      <c r="H80" s="266" t="s">
        <v>497</v>
      </c>
    </row>
    <row r="81" spans="1:9" ht="17.850000000000001" customHeight="1">
      <c r="A81" s="969" t="s">
        <v>395</v>
      </c>
      <c r="B81" s="969"/>
      <c r="C81" s="969"/>
      <c r="D81" s="969"/>
      <c r="E81" s="346">
        <f>G81*25</f>
        <v>25</v>
      </c>
      <c r="F81" s="346" t="s">
        <v>353</v>
      </c>
      <c r="G81" s="347">
        <f>D6-G80-G73</f>
        <v>1</v>
      </c>
      <c r="H81" s="266" t="s">
        <v>497</v>
      </c>
    </row>
    <row r="82" spans="1:9" ht="10.35" customHeight="1"/>
    <row r="85" spans="1:9">
      <c r="A85" s="127" t="s">
        <v>396</v>
      </c>
    </row>
    <row r="86" spans="1:9" ht="16.2">
      <c r="A86" s="722" t="s">
        <v>722</v>
      </c>
      <c r="B86" s="722"/>
      <c r="C86" s="722"/>
      <c r="D86" s="722"/>
      <c r="E86" s="722"/>
      <c r="F86" s="722"/>
      <c r="G86" s="722"/>
      <c r="H86" s="722"/>
      <c r="I86" s="722"/>
    </row>
    <row r="87" spans="1:9">
      <c r="A87" s="127" t="s">
        <v>397</v>
      </c>
    </row>
    <row r="89" spans="1:9">
      <c r="A89" s="759" t="s">
        <v>398</v>
      </c>
      <c r="B89" s="759"/>
      <c r="C89" s="759"/>
      <c r="D89" s="759"/>
      <c r="E89" s="759"/>
      <c r="F89" s="759"/>
      <c r="G89" s="759"/>
      <c r="H89" s="759"/>
      <c r="I89" s="759"/>
    </row>
    <row r="90" spans="1:9">
      <c r="A90" s="759"/>
      <c r="B90" s="759"/>
      <c r="C90" s="759"/>
      <c r="D90" s="759"/>
      <c r="E90" s="759"/>
      <c r="F90" s="759"/>
      <c r="G90" s="759"/>
      <c r="H90" s="759"/>
      <c r="I90" s="759"/>
    </row>
    <row r="91" spans="1:9">
      <c r="A91" s="759"/>
      <c r="B91" s="759"/>
      <c r="C91" s="759"/>
      <c r="D91" s="759"/>
      <c r="E91" s="759"/>
      <c r="F91" s="759"/>
      <c r="G91" s="759"/>
      <c r="H91" s="759"/>
      <c r="I91" s="759"/>
    </row>
  </sheetData>
  <mergeCells count="91">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A44:F44"/>
    <mergeCell ref="B32:F32"/>
    <mergeCell ref="A35:F35"/>
    <mergeCell ref="A36:A40"/>
    <mergeCell ref="B36:H36"/>
    <mergeCell ref="B37:H37"/>
    <mergeCell ref="B38:H38"/>
    <mergeCell ref="B39:H39"/>
    <mergeCell ref="B40:H40"/>
    <mergeCell ref="B41:H41"/>
    <mergeCell ref="A42:C42"/>
    <mergeCell ref="D42:H42"/>
    <mergeCell ref="A43:C43"/>
    <mergeCell ref="D43:H43"/>
    <mergeCell ref="A58:C58"/>
    <mergeCell ref="D58:H58"/>
    <mergeCell ref="A59:C59"/>
    <mergeCell ref="D59:H59"/>
    <mergeCell ref="A45:A49"/>
    <mergeCell ref="B45:H45"/>
    <mergeCell ref="B46:H46"/>
    <mergeCell ref="B47:H47"/>
    <mergeCell ref="B48:H48"/>
    <mergeCell ref="B49:H49"/>
    <mergeCell ref="A53:A57"/>
    <mergeCell ref="B53:H53"/>
    <mergeCell ref="B54:H54"/>
    <mergeCell ref="B55:H55"/>
    <mergeCell ref="B56:H56"/>
    <mergeCell ref="B57:H57"/>
    <mergeCell ref="A50:C50"/>
    <mergeCell ref="D50:H50"/>
    <mergeCell ref="A51:C51"/>
    <mergeCell ref="D51:H51"/>
    <mergeCell ref="A52:F52"/>
    <mergeCell ref="B74:D74"/>
    <mergeCell ref="B75:D75"/>
    <mergeCell ref="B76:D76"/>
    <mergeCell ref="B77:D77"/>
    <mergeCell ref="C64:H64"/>
    <mergeCell ref="A81:D81"/>
    <mergeCell ref="A86:I86"/>
    <mergeCell ref="A89:I91"/>
    <mergeCell ref="A62:B64"/>
    <mergeCell ref="C62:H62"/>
    <mergeCell ref="C63:H63"/>
    <mergeCell ref="B79:D79"/>
    <mergeCell ref="A80:D80"/>
    <mergeCell ref="B78:D78"/>
    <mergeCell ref="A65:B66"/>
    <mergeCell ref="C65:H65"/>
    <mergeCell ref="C66:H66"/>
    <mergeCell ref="A69:F69"/>
    <mergeCell ref="A70:F70"/>
    <mergeCell ref="A72:F72"/>
    <mergeCell ref="A73:D73"/>
  </mergeCells>
  <pageMargins left="0.25" right="0.25"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209</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1447</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1448</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6" customHeight="1">
      <c r="A19" s="669" t="s">
        <v>332</v>
      </c>
      <c r="B19" s="669"/>
      <c r="C19" s="675" t="s">
        <v>999</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3.6" customHeight="1">
      <c r="A25" s="245" t="s">
        <v>1449</v>
      </c>
      <c r="B25" s="675" t="s">
        <v>1473</v>
      </c>
      <c r="C25" s="675"/>
      <c r="D25" s="675"/>
      <c r="E25" s="675"/>
      <c r="F25" s="675"/>
      <c r="G25" s="245" t="s">
        <v>41</v>
      </c>
      <c r="H25" s="183" t="s">
        <v>40</v>
      </c>
      <c r="I25" s="106"/>
    </row>
    <row r="26" spans="1:9" ht="33" customHeight="1">
      <c r="A26" s="245" t="s">
        <v>1450</v>
      </c>
      <c r="B26" s="675" t="s">
        <v>1474</v>
      </c>
      <c r="C26" s="675"/>
      <c r="D26" s="675"/>
      <c r="E26" s="675"/>
      <c r="F26" s="675"/>
      <c r="G26" s="245" t="s">
        <v>70</v>
      </c>
      <c r="H26" s="183" t="s">
        <v>40</v>
      </c>
      <c r="I26" s="106"/>
    </row>
    <row r="27" spans="1:9" ht="17.850000000000001" customHeight="1">
      <c r="A27" s="672" t="s">
        <v>341</v>
      </c>
      <c r="B27" s="673"/>
      <c r="C27" s="673"/>
      <c r="D27" s="673"/>
      <c r="E27" s="673"/>
      <c r="F27" s="673"/>
      <c r="G27" s="673"/>
      <c r="H27" s="674"/>
      <c r="I27" s="106"/>
    </row>
    <row r="28" spans="1:9" ht="36.6" customHeight="1">
      <c r="A28" s="245" t="s">
        <v>1451</v>
      </c>
      <c r="B28" s="675" t="s">
        <v>1452</v>
      </c>
      <c r="C28" s="675"/>
      <c r="D28" s="675"/>
      <c r="E28" s="675"/>
      <c r="F28" s="675"/>
      <c r="G28" s="245" t="s">
        <v>81</v>
      </c>
      <c r="H28" s="183" t="s">
        <v>52</v>
      </c>
      <c r="I28" s="106"/>
    </row>
    <row r="29" spans="1:9" ht="28.5" customHeight="1">
      <c r="A29" s="245" t="s">
        <v>1453</v>
      </c>
      <c r="B29" s="675" t="s">
        <v>1454</v>
      </c>
      <c r="C29" s="675"/>
      <c r="D29" s="675"/>
      <c r="E29" s="675"/>
      <c r="F29" s="675"/>
      <c r="G29" s="245" t="s">
        <v>104</v>
      </c>
      <c r="H29" s="183" t="s">
        <v>40</v>
      </c>
      <c r="I29" s="106"/>
    </row>
    <row r="30" spans="1:9" ht="17.850000000000001" customHeight="1">
      <c r="A30" s="672" t="s">
        <v>348</v>
      </c>
      <c r="B30" s="673"/>
      <c r="C30" s="673"/>
      <c r="D30" s="673"/>
      <c r="E30" s="673"/>
      <c r="F30" s="673"/>
      <c r="G30" s="673"/>
      <c r="H30" s="674"/>
      <c r="I30" s="106"/>
    </row>
    <row r="31" spans="1:9" ht="42" customHeight="1">
      <c r="A31" s="245" t="s">
        <v>1455</v>
      </c>
      <c r="B31" s="675" t="s">
        <v>1456</v>
      </c>
      <c r="C31" s="675"/>
      <c r="D31" s="675"/>
      <c r="E31" s="675"/>
      <c r="F31" s="675"/>
      <c r="G31" s="245" t="s">
        <v>124</v>
      </c>
      <c r="H31" s="183" t="s">
        <v>52</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20</v>
      </c>
      <c r="H34" s="251" t="s">
        <v>353</v>
      </c>
      <c r="I34" s="135"/>
    </row>
    <row r="35" spans="1:9" ht="62.55" customHeight="1">
      <c r="A35" s="653" t="s">
        <v>354</v>
      </c>
      <c r="B35" s="675" t="s">
        <v>1457</v>
      </c>
      <c r="C35" s="675"/>
      <c r="D35" s="675"/>
      <c r="E35" s="675"/>
      <c r="F35" s="675"/>
      <c r="G35" s="675"/>
      <c r="H35" s="668"/>
      <c r="I35" s="106"/>
    </row>
    <row r="36" spans="1:9" ht="41.1" customHeight="1">
      <c r="A36" s="654"/>
      <c r="B36" s="675" t="s">
        <v>1458</v>
      </c>
      <c r="C36" s="675"/>
      <c r="D36" s="675"/>
      <c r="E36" s="675"/>
      <c r="F36" s="675"/>
      <c r="G36" s="675"/>
      <c r="H36" s="668"/>
      <c r="I36" s="106"/>
    </row>
    <row r="37" spans="1:9" ht="44.55" customHeight="1">
      <c r="A37" s="654"/>
      <c r="B37" s="675" t="s">
        <v>1459</v>
      </c>
      <c r="C37" s="675"/>
      <c r="D37" s="675"/>
      <c r="E37" s="675"/>
      <c r="F37" s="675"/>
      <c r="G37" s="675"/>
      <c r="H37" s="668"/>
      <c r="I37" s="106"/>
    </row>
    <row r="38" spans="1:9" ht="123.6" customHeight="1">
      <c r="A38" s="654"/>
      <c r="B38" s="675" t="s">
        <v>1460</v>
      </c>
      <c r="C38" s="675"/>
      <c r="D38" s="675"/>
      <c r="E38" s="675"/>
      <c r="F38" s="675"/>
      <c r="G38" s="675"/>
      <c r="H38" s="668"/>
      <c r="I38" s="106"/>
    </row>
    <row r="39" spans="1:9" ht="53.25" customHeight="1">
      <c r="A39" s="654"/>
      <c r="B39" s="675" t="s">
        <v>1461</v>
      </c>
      <c r="C39" s="675"/>
      <c r="D39" s="675"/>
      <c r="E39" s="675"/>
      <c r="F39" s="675"/>
      <c r="G39" s="675"/>
      <c r="H39" s="668"/>
      <c r="I39" s="106"/>
    </row>
    <row r="40" spans="1:9" ht="21" customHeight="1">
      <c r="A40" s="682" t="s">
        <v>361</v>
      </c>
      <c r="B40" s="689"/>
      <c r="C40" s="689"/>
      <c r="D40" s="689" t="s">
        <v>1462</v>
      </c>
      <c r="E40" s="689"/>
      <c r="F40" s="689"/>
      <c r="G40" s="689"/>
      <c r="H40" s="690"/>
      <c r="I40" s="106"/>
    </row>
    <row r="41" spans="1:9" ht="43.5" customHeight="1">
      <c r="A41" s="681" t="s">
        <v>363</v>
      </c>
      <c r="B41" s="687"/>
      <c r="C41" s="687"/>
      <c r="D41" s="668" t="s">
        <v>2616</v>
      </c>
      <c r="E41" s="669"/>
      <c r="F41" s="669"/>
      <c r="G41" s="669"/>
      <c r="H41" s="669"/>
      <c r="I41" s="110"/>
    </row>
    <row r="42" spans="1:9" s="243" customFormat="1" ht="17.850000000000001" customHeight="1">
      <c r="A42" s="679" t="s">
        <v>416</v>
      </c>
      <c r="B42" s="679"/>
      <c r="C42" s="679"/>
      <c r="D42" s="679"/>
      <c r="E42" s="679"/>
      <c r="F42" s="679"/>
      <c r="G42" s="159">
        <v>25</v>
      </c>
      <c r="H42" s="251" t="s">
        <v>353</v>
      </c>
      <c r="I42" s="135"/>
    </row>
    <row r="43" spans="1:9" s="243" customFormat="1" ht="30" customHeight="1">
      <c r="A43" s="1000" t="s">
        <v>354</v>
      </c>
      <c r="B43" s="700" t="s">
        <v>1463</v>
      </c>
      <c r="C43" s="700"/>
      <c r="D43" s="700"/>
      <c r="E43" s="700"/>
      <c r="F43" s="700"/>
      <c r="G43" s="700"/>
      <c r="H43" s="701"/>
      <c r="I43" s="135"/>
    </row>
    <row r="44" spans="1:9" s="243" customFormat="1" ht="30" customHeight="1">
      <c r="A44" s="1001"/>
      <c r="B44" s="700" t="s">
        <v>1464</v>
      </c>
      <c r="C44" s="700"/>
      <c r="D44" s="700"/>
      <c r="E44" s="700"/>
      <c r="F44" s="700"/>
      <c r="G44" s="700"/>
      <c r="H44" s="701"/>
      <c r="I44" s="135"/>
    </row>
    <row r="45" spans="1:9" s="243" customFormat="1" ht="30" customHeight="1">
      <c r="A45" s="1001"/>
      <c r="B45" s="700" t="s">
        <v>1465</v>
      </c>
      <c r="C45" s="700"/>
      <c r="D45" s="700"/>
      <c r="E45" s="700"/>
      <c r="F45" s="700"/>
      <c r="G45" s="700"/>
      <c r="H45" s="701"/>
      <c r="I45" s="135"/>
    </row>
    <row r="46" spans="1:9" ht="30" customHeight="1">
      <c r="A46" s="1001"/>
      <c r="B46" s="700" t="s">
        <v>1466</v>
      </c>
      <c r="C46" s="700"/>
      <c r="D46" s="700"/>
      <c r="E46" s="700"/>
      <c r="F46" s="700"/>
      <c r="G46" s="700"/>
      <c r="H46" s="701"/>
      <c r="I46" s="106"/>
    </row>
    <row r="47" spans="1:9" ht="30" customHeight="1">
      <c r="A47" s="1002"/>
      <c r="B47" s="700" t="s">
        <v>1467</v>
      </c>
      <c r="C47" s="700"/>
      <c r="D47" s="700"/>
      <c r="E47" s="700"/>
      <c r="F47" s="700"/>
      <c r="G47" s="700"/>
      <c r="H47" s="701"/>
      <c r="I47" s="106"/>
    </row>
    <row r="48" spans="1:9" ht="24.6" customHeight="1">
      <c r="A48" s="682" t="s">
        <v>361</v>
      </c>
      <c r="B48" s="689"/>
      <c r="C48" s="689"/>
      <c r="D48" s="689" t="s">
        <v>1475</v>
      </c>
      <c r="E48" s="689"/>
      <c r="F48" s="689"/>
      <c r="G48" s="689"/>
      <c r="H48" s="690"/>
      <c r="I48" s="106"/>
    </row>
    <row r="49" spans="1:9" ht="34.5" customHeight="1">
      <c r="A49" s="681" t="s">
        <v>363</v>
      </c>
      <c r="B49" s="687"/>
      <c r="C49" s="687"/>
      <c r="D49" s="668" t="s">
        <v>2617</v>
      </c>
      <c r="E49" s="669"/>
      <c r="F49" s="669"/>
      <c r="G49" s="669"/>
      <c r="H49" s="669"/>
      <c r="I49" s="110"/>
    </row>
    <row r="50" spans="1:9" ht="10.35" customHeight="1">
      <c r="I50" s="106"/>
    </row>
    <row r="51" spans="1:9" ht="15" customHeight="1">
      <c r="A51" s="243" t="s">
        <v>378</v>
      </c>
      <c r="I51" s="106"/>
    </row>
    <row r="52" spans="1:9" ht="36.75" customHeight="1">
      <c r="A52" s="667" t="s">
        <v>379</v>
      </c>
      <c r="B52" s="665"/>
      <c r="C52" s="668" t="s">
        <v>1468</v>
      </c>
      <c r="D52" s="669"/>
      <c r="E52" s="669"/>
      <c r="F52" s="669"/>
      <c r="G52" s="669"/>
      <c r="H52" s="669"/>
      <c r="I52" s="106"/>
    </row>
    <row r="53" spans="1:9" ht="43.5" customHeight="1">
      <c r="A53" s="667"/>
      <c r="B53" s="665"/>
      <c r="C53" s="675" t="s">
        <v>1469</v>
      </c>
      <c r="D53" s="675"/>
      <c r="E53" s="675"/>
      <c r="F53" s="675"/>
      <c r="G53" s="675"/>
      <c r="H53" s="668"/>
      <c r="I53" s="106"/>
    </row>
    <row r="54" spans="1:9" ht="20.100000000000001" customHeight="1">
      <c r="A54" s="667"/>
      <c r="B54" s="665"/>
      <c r="C54" s="675" t="s">
        <v>1470</v>
      </c>
      <c r="D54" s="675"/>
      <c r="E54" s="675"/>
      <c r="F54" s="675"/>
      <c r="G54" s="675"/>
      <c r="H54" s="668"/>
      <c r="I54" s="106"/>
    </row>
    <row r="55" spans="1:9" ht="20.100000000000001" customHeight="1">
      <c r="A55" s="702" t="s">
        <v>382</v>
      </c>
      <c r="B55" s="703"/>
      <c r="C55" s="675" t="s">
        <v>1471</v>
      </c>
      <c r="D55" s="675"/>
      <c r="E55" s="675"/>
      <c r="F55" s="675"/>
      <c r="G55" s="675"/>
      <c r="H55" s="668"/>
      <c r="I55" s="106"/>
    </row>
    <row r="56" spans="1:9" ht="20.100000000000001" customHeight="1">
      <c r="A56" s="633"/>
      <c r="B56" s="704"/>
      <c r="C56" s="675" t="s">
        <v>1472</v>
      </c>
      <c r="D56" s="675"/>
      <c r="E56" s="675"/>
      <c r="F56" s="675"/>
      <c r="G56" s="675"/>
      <c r="H56" s="668"/>
      <c r="I56" s="106"/>
    </row>
    <row r="57" spans="1:9" ht="10.35" customHeight="1"/>
    <row r="58" spans="1:9" ht="15" customHeight="1">
      <c r="A58" s="243" t="s">
        <v>384</v>
      </c>
      <c r="B58" s="243"/>
      <c r="C58" s="243"/>
      <c r="D58" s="243"/>
      <c r="E58" s="243"/>
      <c r="F58" s="243"/>
    </row>
    <row r="59" spans="1:9" ht="16.2">
      <c r="A59" s="667" t="s">
        <v>385</v>
      </c>
      <c r="B59" s="667"/>
      <c r="C59" s="667"/>
      <c r="D59" s="667"/>
      <c r="E59" s="667"/>
      <c r="F59" s="667"/>
      <c r="G59" s="185">
        <v>2.7</v>
      </c>
      <c r="H59" s="186" t="s">
        <v>430</v>
      </c>
    </row>
    <row r="60" spans="1:9" ht="16.2">
      <c r="A60" s="667" t="s">
        <v>386</v>
      </c>
      <c r="B60" s="667"/>
      <c r="C60" s="667"/>
      <c r="D60" s="667"/>
      <c r="E60" s="667"/>
      <c r="F60" s="667"/>
      <c r="G60" s="185">
        <v>0.3</v>
      </c>
      <c r="H60" s="186" t="s">
        <v>430</v>
      </c>
    </row>
    <row r="61" spans="1:9">
      <c r="A61" s="249"/>
      <c r="B61" s="249"/>
      <c r="C61" s="249"/>
      <c r="D61" s="249"/>
      <c r="E61" s="249"/>
      <c r="F61" s="249"/>
      <c r="G61" s="188"/>
      <c r="H61" s="186"/>
    </row>
    <row r="62" spans="1:9">
      <c r="A62" s="685" t="s">
        <v>387</v>
      </c>
      <c r="B62" s="685"/>
      <c r="C62" s="685"/>
      <c r="D62" s="685"/>
      <c r="E62" s="685"/>
      <c r="F62" s="685"/>
      <c r="G62" s="190"/>
      <c r="H62" s="188"/>
    </row>
    <row r="63" spans="1:9" ht="17.850000000000001" customHeight="1">
      <c r="A63" s="669" t="s">
        <v>388</v>
      </c>
      <c r="B63" s="669"/>
      <c r="C63" s="669"/>
      <c r="D63" s="669"/>
      <c r="E63" s="186">
        <v>50</v>
      </c>
      <c r="F63" s="186" t="s">
        <v>353</v>
      </c>
      <c r="G63" s="191">
        <f>E63/25</f>
        <v>2</v>
      </c>
      <c r="H63" s="186" t="s">
        <v>430</v>
      </c>
    </row>
    <row r="64" spans="1:9" ht="17.850000000000001" customHeight="1">
      <c r="A64" s="107" t="s">
        <v>145</v>
      </c>
      <c r="B64" s="667" t="s">
        <v>148</v>
      </c>
      <c r="C64" s="667"/>
      <c r="D64" s="667"/>
      <c r="E64" s="186">
        <v>20</v>
      </c>
      <c r="F64" s="186" t="s">
        <v>353</v>
      </c>
      <c r="G64" s="192"/>
      <c r="H64" s="193"/>
    </row>
    <row r="65" spans="1:9" ht="17.850000000000001" customHeight="1">
      <c r="B65" s="667" t="s">
        <v>389</v>
      </c>
      <c r="C65" s="667"/>
      <c r="D65" s="667"/>
      <c r="E65" s="186">
        <v>25</v>
      </c>
      <c r="F65" s="186" t="s">
        <v>353</v>
      </c>
      <c r="G65" s="192"/>
      <c r="H65" s="193"/>
    </row>
    <row r="66" spans="1:9" ht="17.850000000000001" customHeight="1">
      <c r="B66" s="667" t="s">
        <v>390</v>
      </c>
      <c r="C66" s="667"/>
      <c r="D66" s="667"/>
      <c r="E66" s="186">
        <v>3</v>
      </c>
      <c r="F66" s="186" t="s">
        <v>353</v>
      </c>
      <c r="G66" s="192"/>
      <c r="H66" s="193"/>
    </row>
    <row r="67" spans="1:9" ht="17.850000000000001" customHeight="1">
      <c r="B67" s="667" t="s">
        <v>391</v>
      </c>
      <c r="C67" s="667"/>
      <c r="D67" s="667"/>
      <c r="E67" s="186">
        <v>0</v>
      </c>
      <c r="F67" s="186" t="s">
        <v>353</v>
      </c>
      <c r="G67" s="192"/>
      <c r="H67" s="193"/>
    </row>
    <row r="68" spans="1:9" ht="17.850000000000001" customHeight="1">
      <c r="B68" s="667" t="s">
        <v>392</v>
      </c>
      <c r="C68" s="667"/>
      <c r="D68" s="667"/>
      <c r="E68" s="186">
        <v>0</v>
      </c>
      <c r="F68" s="186" t="s">
        <v>353</v>
      </c>
      <c r="G68" s="192"/>
      <c r="H68" s="193"/>
    </row>
    <row r="69" spans="1:9" ht="17.850000000000001" customHeight="1">
      <c r="B69" s="667" t="s">
        <v>393</v>
      </c>
      <c r="C69" s="667"/>
      <c r="D69" s="667"/>
      <c r="E69" s="186">
        <v>2</v>
      </c>
      <c r="F69" s="186" t="s">
        <v>353</v>
      </c>
      <c r="G69" s="192"/>
      <c r="H69" s="193"/>
    </row>
    <row r="70" spans="1:9" ht="31.35" customHeight="1">
      <c r="A70" s="669" t="s">
        <v>394</v>
      </c>
      <c r="B70" s="669"/>
      <c r="C70" s="669"/>
      <c r="D70" s="669"/>
      <c r="E70" s="186">
        <v>0</v>
      </c>
      <c r="F70" s="186" t="s">
        <v>353</v>
      </c>
      <c r="G70" s="191">
        <v>0</v>
      </c>
      <c r="H70" s="186" t="s">
        <v>430</v>
      </c>
    </row>
    <row r="71" spans="1:9" ht="17.850000000000001" customHeight="1">
      <c r="A71" s="667" t="s">
        <v>395</v>
      </c>
      <c r="B71" s="667"/>
      <c r="C71" s="667"/>
      <c r="D71" s="667"/>
      <c r="E71" s="186">
        <f>G71*25</f>
        <v>25</v>
      </c>
      <c r="F71" s="186" t="s">
        <v>353</v>
      </c>
      <c r="G71" s="191">
        <f>D6-G70-G63</f>
        <v>1</v>
      </c>
      <c r="H71" s="186" t="s">
        <v>430</v>
      </c>
    </row>
    <row r="72" spans="1:9" ht="24" customHeight="1"/>
    <row r="75" spans="1:9">
      <c r="A75" s="107" t="s">
        <v>396</v>
      </c>
    </row>
    <row r="76" spans="1:9" ht="16.2">
      <c r="A76" s="631" t="s">
        <v>431</v>
      </c>
      <c r="B76" s="631"/>
      <c r="C76" s="631"/>
      <c r="D76" s="631"/>
      <c r="E76" s="631"/>
      <c r="F76" s="631"/>
      <c r="G76" s="631"/>
      <c r="H76" s="631"/>
      <c r="I76" s="631"/>
    </row>
    <row r="77" spans="1:9">
      <c r="A77" s="107" t="s">
        <v>397</v>
      </c>
    </row>
    <row r="79" spans="1:9">
      <c r="A79" s="663" t="s">
        <v>398</v>
      </c>
      <c r="B79" s="663"/>
      <c r="C79" s="663"/>
      <c r="D79" s="663"/>
      <c r="E79" s="663"/>
      <c r="F79" s="663"/>
      <c r="G79" s="663"/>
      <c r="H79" s="663"/>
      <c r="I79" s="663"/>
    </row>
    <row r="80" spans="1:9">
      <c r="A80" s="663"/>
      <c r="B80" s="663"/>
      <c r="C80" s="663"/>
      <c r="D80" s="663"/>
      <c r="E80" s="663"/>
      <c r="F80" s="663"/>
      <c r="G80" s="663"/>
      <c r="H80" s="663"/>
      <c r="I80" s="663"/>
    </row>
    <row r="81" spans="1:9">
      <c r="A81" s="663"/>
      <c r="B81" s="663"/>
      <c r="C81" s="663"/>
      <c r="D81" s="663"/>
      <c r="E81" s="663"/>
      <c r="F81" s="663"/>
      <c r="G81" s="663"/>
      <c r="H81" s="663"/>
      <c r="I81" s="663"/>
    </row>
  </sheetData>
  <mergeCells count="78">
    <mergeCell ref="B69:D69"/>
    <mergeCell ref="A70:D70"/>
    <mergeCell ref="A71:D71"/>
    <mergeCell ref="A76:I76"/>
    <mergeCell ref="A79:I81"/>
    <mergeCell ref="B67:D67"/>
    <mergeCell ref="B68:D68"/>
    <mergeCell ref="A55:B56"/>
    <mergeCell ref="C55:H55"/>
    <mergeCell ref="C56:H56"/>
    <mergeCell ref="A59:F59"/>
    <mergeCell ref="A60:F60"/>
    <mergeCell ref="A62:F62"/>
    <mergeCell ref="A63:D63"/>
    <mergeCell ref="B64:D64"/>
    <mergeCell ref="B65:D65"/>
    <mergeCell ref="B66:D66"/>
    <mergeCell ref="B47:H47"/>
    <mergeCell ref="A48:C48"/>
    <mergeCell ref="D48:H48"/>
    <mergeCell ref="A49:C49"/>
    <mergeCell ref="A52:B54"/>
    <mergeCell ref="C52:H52"/>
    <mergeCell ref="C53:H53"/>
    <mergeCell ref="C54:H54"/>
    <mergeCell ref="A43:A47"/>
    <mergeCell ref="B43:H43"/>
    <mergeCell ref="B44:H44"/>
    <mergeCell ref="B45:H45"/>
    <mergeCell ref="B46:H46"/>
    <mergeCell ref="D49:H49"/>
    <mergeCell ref="A40:C40"/>
    <mergeCell ref="D40:H40"/>
    <mergeCell ref="A41:C41"/>
    <mergeCell ref="A42:F42"/>
    <mergeCell ref="D41:H41"/>
    <mergeCell ref="A34:F34"/>
    <mergeCell ref="A35:A39"/>
    <mergeCell ref="B35:H35"/>
    <mergeCell ref="B36:H36"/>
    <mergeCell ref="B37:H37"/>
    <mergeCell ref="B38:H38"/>
    <mergeCell ref="B39:H39"/>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63"/>
  <sheetViews>
    <sheetView zoomScaleNormal="100" zoomScaleSheetLayoutView="90" workbookViewId="0"/>
  </sheetViews>
  <sheetFormatPr defaultColWidth="9.21875" defaultRowHeight="13.8"/>
  <cols>
    <col min="1" max="1" width="9.21875" style="32"/>
    <col min="2" max="2" width="5.77734375" style="32" customWidth="1"/>
    <col min="3" max="3" width="42.77734375" style="32" customWidth="1"/>
    <col min="4" max="4" width="7.77734375" style="32" customWidth="1"/>
    <col min="5" max="8" width="9.21875" style="32"/>
    <col min="9" max="9" width="9.77734375" style="32" customWidth="1"/>
    <col min="10" max="10" width="9.21875" style="32"/>
    <col min="11" max="11" width="9.21875" style="32" customWidth="1"/>
    <col min="12" max="12" width="5.77734375" style="32" customWidth="1"/>
    <col min="13" max="16384" width="9.21875" style="32"/>
  </cols>
  <sheetData>
    <row r="1" spans="2:16">
      <c r="B1" s="33"/>
    </row>
    <row r="2" spans="2:16" ht="15" customHeight="1">
      <c r="B2" s="554" t="s">
        <v>136</v>
      </c>
      <c r="C2" s="554"/>
      <c r="D2" s="554"/>
      <c r="E2" s="554"/>
      <c r="F2" s="554"/>
      <c r="G2" s="554"/>
      <c r="H2" s="554"/>
      <c r="I2" s="554"/>
      <c r="J2" s="554"/>
      <c r="K2" s="554"/>
    </row>
    <row r="3" spans="2:16">
      <c r="B3" s="33"/>
    </row>
    <row r="4" spans="2:16">
      <c r="B4" s="555" t="s">
        <v>26</v>
      </c>
      <c r="C4" s="555"/>
      <c r="D4" s="35"/>
      <c r="E4" s="34"/>
      <c r="F4" s="34"/>
      <c r="G4" s="34"/>
      <c r="H4" s="34"/>
      <c r="I4" s="34"/>
      <c r="J4" s="38"/>
      <c r="K4" s="34"/>
    </row>
    <row r="5" spans="2:16">
      <c r="B5" s="36" t="s">
        <v>27</v>
      </c>
      <c r="C5" s="36"/>
      <c r="D5" s="34"/>
      <c r="E5" s="37"/>
      <c r="F5" s="37"/>
      <c r="G5" s="34"/>
      <c r="H5" s="34"/>
      <c r="I5" s="34"/>
      <c r="J5" s="34"/>
      <c r="K5" s="34"/>
    </row>
    <row r="6" spans="2:16">
      <c r="B6" s="36" t="s">
        <v>28</v>
      </c>
      <c r="C6" s="36"/>
      <c r="D6" s="34"/>
      <c r="E6" s="37"/>
      <c r="F6" s="37"/>
      <c r="G6" s="34"/>
      <c r="H6" s="34"/>
      <c r="I6" s="34"/>
      <c r="J6" s="34"/>
      <c r="K6" s="34"/>
    </row>
    <row r="7" spans="2:16">
      <c r="B7" s="36" t="s">
        <v>137</v>
      </c>
      <c r="C7" s="36"/>
      <c r="D7" s="38"/>
      <c r="E7" s="37"/>
      <c r="F7" s="37"/>
      <c r="G7" s="34"/>
      <c r="H7" s="34"/>
      <c r="I7" s="34"/>
      <c r="J7" s="34"/>
      <c r="K7" s="34"/>
    </row>
    <row r="8" spans="2:16">
      <c r="B8" s="34"/>
      <c r="C8" s="34"/>
      <c r="D8" s="34"/>
      <c r="E8" s="34"/>
      <c r="F8" s="34"/>
      <c r="G8" s="34"/>
      <c r="H8" s="34"/>
      <c r="I8" s="39" t="s">
        <v>138</v>
      </c>
      <c r="J8" s="34"/>
      <c r="K8" s="39" t="s">
        <v>139</v>
      </c>
    </row>
    <row r="9" spans="2:16">
      <c r="B9" s="561" t="s">
        <v>140</v>
      </c>
      <c r="C9" s="563" t="s">
        <v>141</v>
      </c>
      <c r="D9" s="563" t="s">
        <v>142</v>
      </c>
      <c r="E9" s="558" t="s">
        <v>143</v>
      </c>
      <c r="F9" s="558" t="s">
        <v>144</v>
      </c>
      <c r="G9" s="560" t="s">
        <v>145</v>
      </c>
      <c r="H9" s="560"/>
      <c r="I9" s="560"/>
      <c r="J9" s="560"/>
      <c r="K9" s="556" t="s">
        <v>146</v>
      </c>
    </row>
    <row r="10" spans="2:16">
      <c r="B10" s="562"/>
      <c r="C10" s="564"/>
      <c r="D10" s="564"/>
      <c r="E10" s="558"/>
      <c r="F10" s="558"/>
      <c r="G10" s="558" t="s">
        <v>148</v>
      </c>
      <c r="H10" s="558" t="s">
        <v>149</v>
      </c>
      <c r="I10" s="560" t="s">
        <v>147</v>
      </c>
      <c r="J10" s="560"/>
      <c r="K10" s="556"/>
    </row>
    <row r="11" spans="2:16" ht="27.6">
      <c r="B11" s="562"/>
      <c r="C11" s="564"/>
      <c r="D11" s="564"/>
      <c r="E11" s="559"/>
      <c r="F11" s="559"/>
      <c r="G11" s="559"/>
      <c r="H11" s="559"/>
      <c r="I11" s="142" t="s">
        <v>150</v>
      </c>
      <c r="J11" s="142" t="s">
        <v>151</v>
      </c>
      <c r="K11" s="557"/>
    </row>
    <row r="12" spans="2:16">
      <c r="B12" s="565" t="s">
        <v>152</v>
      </c>
      <c r="C12" s="565"/>
      <c r="D12" s="565"/>
      <c r="E12" s="565"/>
      <c r="F12" s="565"/>
      <c r="G12" s="565"/>
      <c r="H12" s="565"/>
      <c r="I12" s="565"/>
      <c r="J12" s="565"/>
      <c r="K12" s="565"/>
      <c r="L12" s="40"/>
      <c r="M12" s="40"/>
      <c r="N12" s="40"/>
      <c r="O12" s="40"/>
      <c r="P12" s="40"/>
    </row>
    <row r="13" spans="2:16">
      <c r="B13" s="144">
        <v>1</v>
      </c>
      <c r="C13" s="41" t="s">
        <v>153</v>
      </c>
      <c r="D13" s="145" t="s">
        <v>154</v>
      </c>
      <c r="E13" s="145" t="s">
        <v>155</v>
      </c>
      <c r="F13" s="145">
        <f t="shared" ref="F13:F22" si="0">SUM(G13:J13)</f>
        <v>30</v>
      </c>
      <c r="G13" s="145">
        <v>0</v>
      </c>
      <c r="H13" s="145">
        <v>0</v>
      </c>
      <c r="I13" s="145">
        <v>30</v>
      </c>
      <c r="J13" s="145">
        <v>0</v>
      </c>
      <c r="K13" s="42" t="s">
        <v>156</v>
      </c>
      <c r="L13" s="44"/>
      <c r="M13" s="44"/>
      <c r="N13" s="46"/>
      <c r="O13" s="43"/>
      <c r="P13" s="43"/>
    </row>
    <row r="14" spans="2:16">
      <c r="B14" s="144">
        <v>2</v>
      </c>
      <c r="C14" s="41" t="s">
        <v>157</v>
      </c>
      <c r="D14" s="145" t="s">
        <v>158</v>
      </c>
      <c r="E14" s="145">
        <v>6</v>
      </c>
      <c r="F14" s="145">
        <f t="shared" si="0"/>
        <v>45</v>
      </c>
      <c r="G14" s="145">
        <v>15</v>
      </c>
      <c r="H14" s="145">
        <v>0</v>
      </c>
      <c r="I14" s="145">
        <v>30</v>
      </c>
      <c r="J14" s="145">
        <v>0</v>
      </c>
      <c r="K14" s="42" t="s">
        <v>159</v>
      </c>
      <c r="L14" s="44"/>
      <c r="M14" s="44"/>
      <c r="N14" s="46"/>
      <c r="O14" s="43"/>
      <c r="P14" s="43"/>
    </row>
    <row r="15" spans="2:16">
      <c r="B15" s="144">
        <v>3</v>
      </c>
      <c r="C15" s="41" t="s">
        <v>160</v>
      </c>
      <c r="D15" s="145" t="s">
        <v>158</v>
      </c>
      <c r="E15" s="145">
        <v>3</v>
      </c>
      <c r="F15" s="145">
        <f t="shared" si="0"/>
        <v>30</v>
      </c>
      <c r="G15" s="145">
        <v>15</v>
      </c>
      <c r="H15" s="145">
        <v>0</v>
      </c>
      <c r="I15" s="145">
        <v>0</v>
      </c>
      <c r="J15" s="145">
        <v>15</v>
      </c>
      <c r="K15" s="42" t="s">
        <v>161</v>
      </c>
      <c r="L15" s="45"/>
      <c r="M15" s="43"/>
      <c r="N15" s="43"/>
      <c r="O15" s="43"/>
      <c r="P15" s="45"/>
    </row>
    <row r="16" spans="2:16">
      <c r="B16" s="144">
        <v>4</v>
      </c>
      <c r="C16" s="41" t="s">
        <v>162</v>
      </c>
      <c r="D16" s="145" t="s">
        <v>154</v>
      </c>
      <c r="E16" s="145">
        <v>3</v>
      </c>
      <c r="F16" s="145">
        <f t="shared" si="0"/>
        <v>30</v>
      </c>
      <c r="G16" s="145">
        <v>10</v>
      </c>
      <c r="H16" s="145">
        <v>0</v>
      </c>
      <c r="I16" s="145">
        <v>0</v>
      </c>
      <c r="J16" s="145">
        <v>20</v>
      </c>
      <c r="K16" s="42" t="s">
        <v>159</v>
      </c>
      <c r="L16" s="44"/>
      <c r="M16" s="44"/>
      <c r="N16" s="44"/>
      <c r="O16" s="43"/>
      <c r="P16" s="43"/>
    </row>
    <row r="17" spans="2:16">
      <c r="B17" s="144">
        <v>5</v>
      </c>
      <c r="C17" s="41" t="s">
        <v>163</v>
      </c>
      <c r="D17" s="145" t="s">
        <v>164</v>
      </c>
      <c r="E17" s="145">
        <v>3</v>
      </c>
      <c r="F17" s="145">
        <f t="shared" si="0"/>
        <v>45</v>
      </c>
      <c r="G17" s="145">
        <v>20</v>
      </c>
      <c r="H17" s="145">
        <v>0</v>
      </c>
      <c r="I17" s="145">
        <v>10</v>
      </c>
      <c r="J17" s="145">
        <v>15</v>
      </c>
      <c r="K17" s="42" t="s">
        <v>159</v>
      </c>
      <c r="L17" s="45"/>
      <c r="M17" s="43"/>
      <c r="N17" s="47"/>
      <c r="O17" s="43"/>
      <c r="P17" s="45"/>
    </row>
    <row r="18" spans="2:16">
      <c r="B18" s="144">
        <v>6</v>
      </c>
      <c r="C18" s="41" t="s">
        <v>165</v>
      </c>
      <c r="D18" s="145" t="s">
        <v>158</v>
      </c>
      <c r="E18" s="145">
        <v>2</v>
      </c>
      <c r="F18" s="145">
        <f t="shared" si="0"/>
        <v>35</v>
      </c>
      <c r="G18" s="145">
        <v>15</v>
      </c>
      <c r="H18" s="145">
        <v>0</v>
      </c>
      <c r="I18" s="145">
        <v>20</v>
      </c>
      <c r="J18" s="145">
        <v>0</v>
      </c>
      <c r="K18" s="42" t="s">
        <v>159</v>
      </c>
      <c r="L18" s="40"/>
      <c r="M18" s="40"/>
      <c r="N18" s="40"/>
      <c r="O18" s="40"/>
      <c r="P18" s="40"/>
    </row>
    <row r="19" spans="2:16">
      <c r="B19" s="144">
        <v>7</v>
      </c>
      <c r="C19" s="41" t="s">
        <v>166</v>
      </c>
      <c r="D19" s="145" t="s">
        <v>167</v>
      </c>
      <c r="E19" s="145">
        <v>3</v>
      </c>
      <c r="F19" s="145">
        <f t="shared" si="0"/>
        <v>45</v>
      </c>
      <c r="G19" s="145">
        <v>20</v>
      </c>
      <c r="H19" s="145">
        <v>0</v>
      </c>
      <c r="I19" s="145">
        <v>25</v>
      </c>
      <c r="J19" s="145">
        <v>0</v>
      </c>
      <c r="K19" s="42" t="s">
        <v>161</v>
      </c>
      <c r="L19" s="45"/>
      <c r="M19" s="43"/>
      <c r="N19" s="43"/>
      <c r="O19" s="43"/>
      <c r="P19" s="45"/>
    </row>
    <row r="20" spans="2:16">
      <c r="B20" s="144">
        <v>8</v>
      </c>
      <c r="C20" s="41" t="s">
        <v>168</v>
      </c>
      <c r="D20" s="145" t="s">
        <v>164</v>
      </c>
      <c r="E20" s="145">
        <v>4</v>
      </c>
      <c r="F20" s="145">
        <f t="shared" si="0"/>
        <v>55</v>
      </c>
      <c r="G20" s="145">
        <v>15</v>
      </c>
      <c r="H20" s="145">
        <v>0</v>
      </c>
      <c r="I20" s="145">
        <v>15</v>
      </c>
      <c r="J20" s="145">
        <v>25</v>
      </c>
      <c r="K20" s="42" t="s">
        <v>161</v>
      </c>
      <c r="L20" s="45"/>
      <c r="M20" s="43"/>
      <c r="N20" s="43"/>
      <c r="O20" s="43"/>
      <c r="P20" s="45"/>
    </row>
    <row r="21" spans="2:16">
      <c r="B21" s="144">
        <v>9</v>
      </c>
      <c r="C21" s="41" t="s">
        <v>169</v>
      </c>
      <c r="D21" s="145" t="s">
        <v>164</v>
      </c>
      <c r="E21" s="145">
        <v>1</v>
      </c>
      <c r="F21" s="145">
        <f t="shared" si="0"/>
        <v>15</v>
      </c>
      <c r="G21" s="145">
        <v>15</v>
      </c>
      <c r="H21" s="145">
        <v>0</v>
      </c>
      <c r="I21" s="145">
        <v>0</v>
      </c>
      <c r="J21" s="145">
        <v>0</v>
      </c>
      <c r="K21" s="42" t="s">
        <v>159</v>
      </c>
      <c r="L21" s="45"/>
      <c r="M21" s="43"/>
      <c r="N21" s="43"/>
      <c r="O21" s="43"/>
      <c r="P21" s="45"/>
    </row>
    <row r="22" spans="2:16">
      <c r="B22" s="144">
        <v>10</v>
      </c>
      <c r="C22" s="41" t="s">
        <v>170</v>
      </c>
      <c r="D22" s="145" t="s">
        <v>164</v>
      </c>
      <c r="E22" s="145">
        <v>5</v>
      </c>
      <c r="F22" s="145">
        <f t="shared" si="0"/>
        <v>60</v>
      </c>
      <c r="G22" s="145">
        <v>15</v>
      </c>
      <c r="H22" s="145">
        <v>0</v>
      </c>
      <c r="I22" s="145">
        <v>0</v>
      </c>
      <c r="J22" s="145">
        <v>45</v>
      </c>
      <c r="K22" s="42" t="s">
        <v>159</v>
      </c>
      <c r="L22" s="45"/>
      <c r="M22" s="43"/>
      <c r="N22" s="43"/>
      <c r="O22" s="43"/>
      <c r="P22" s="45"/>
    </row>
    <row r="23" spans="2:16">
      <c r="B23" s="48" t="s">
        <v>158</v>
      </c>
      <c r="C23" s="49" t="s">
        <v>171</v>
      </c>
      <c r="D23" s="49"/>
      <c r="E23" s="49">
        <f t="shared" ref="E23:J23" si="1">SUM(E13:E22)</f>
        <v>30</v>
      </c>
      <c r="F23" s="49">
        <f t="shared" si="1"/>
        <v>390</v>
      </c>
      <c r="G23" s="49">
        <f t="shared" si="1"/>
        <v>140</v>
      </c>
      <c r="H23" s="49">
        <f t="shared" si="1"/>
        <v>0</v>
      </c>
      <c r="I23" s="49">
        <f t="shared" si="1"/>
        <v>130</v>
      </c>
      <c r="J23" s="49">
        <f t="shared" si="1"/>
        <v>120</v>
      </c>
      <c r="K23" s="50" t="s">
        <v>172</v>
      </c>
      <c r="L23" s="40"/>
      <c r="M23" s="40"/>
      <c r="N23" s="40"/>
      <c r="O23" s="40"/>
      <c r="P23" s="40"/>
    </row>
    <row r="24" spans="2:16">
      <c r="B24" s="565" t="s">
        <v>173</v>
      </c>
      <c r="C24" s="565"/>
      <c r="D24" s="565"/>
      <c r="E24" s="565"/>
      <c r="F24" s="565"/>
      <c r="G24" s="565"/>
      <c r="H24" s="565"/>
      <c r="I24" s="565"/>
      <c r="J24" s="565"/>
      <c r="K24" s="565"/>
      <c r="L24" s="45"/>
      <c r="M24" s="43"/>
      <c r="N24" s="43"/>
      <c r="O24" s="43"/>
      <c r="P24" s="45"/>
    </row>
    <row r="25" spans="2:16">
      <c r="B25" s="144"/>
      <c r="C25" s="37"/>
      <c r="D25" s="145"/>
      <c r="E25" s="42">
        <v>0</v>
      </c>
      <c r="F25" s="42">
        <v>0</v>
      </c>
      <c r="G25" s="145">
        <v>0</v>
      </c>
      <c r="H25" s="145">
        <v>0</v>
      </c>
      <c r="I25" s="147">
        <v>0</v>
      </c>
      <c r="J25" s="145">
        <v>0</v>
      </c>
      <c r="K25" s="147" t="s">
        <v>172</v>
      </c>
      <c r="L25" s="40"/>
      <c r="M25" s="40"/>
      <c r="N25" s="40"/>
      <c r="O25" s="40"/>
      <c r="P25" s="40"/>
    </row>
    <row r="26" spans="2:16" ht="15.6">
      <c r="B26" s="51" t="s">
        <v>164</v>
      </c>
      <c r="C26" s="48" t="s">
        <v>174</v>
      </c>
      <c r="D26" s="49"/>
      <c r="E26" s="49">
        <v>0</v>
      </c>
      <c r="F26" s="49">
        <f>SUM(F25:F25)</f>
        <v>0</v>
      </c>
      <c r="G26" s="49">
        <f>SUM(G25:G25)</f>
        <v>0</v>
      </c>
      <c r="H26" s="49">
        <f>SUM(H25:H25)</f>
        <v>0</v>
      </c>
      <c r="I26" s="49">
        <f>SUM(I25:I25)</f>
        <v>0</v>
      </c>
      <c r="J26" s="49">
        <f>SUM(J25:J25)</f>
        <v>0</v>
      </c>
      <c r="K26" s="50" t="s">
        <v>172</v>
      </c>
      <c r="L26" s="40"/>
      <c r="M26" s="40"/>
      <c r="N26" s="40"/>
      <c r="O26" s="40"/>
      <c r="P26" s="40"/>
    </row>
    <row r="27" spans="2:16">
      <c r="B27" s="52" t="s">
        <v>175</v>
      </c>
      <c r="C27" s="53" t="s">
        <v>176</v>
      </c>
      <c r="D27" s="54"/>
      <c r="E27" s="54">
        <f t="shared" ref="E27:J27" si="2">+E23+E26</f>
        <v>30</v>
      </c>
      <c r="F27" s="54">
        <f t="shared" si="2"/>
        <v>390</v>
      </c>
      <c r="G27" s="54">
        <f t="shared" si="2"/>
        <v>140</v>
      </c>
      <c r="H27" s="54">
        <f t="shared" si="2"/>
        <v>0</v>
      </c>
      <c r="I27" s="54">
        <f t="shared" si="2"/>
        <v>130</v>
      </c>
      <c r="J27" s="54">
        <f t="shared" si="2"/>
        <v>120</v>
      </c>
      <c r="K27" s="55" t="s">
        <v>172</v>
      </c>
    </row>
    <row r="28" spans="2:16">
      <c r="B28" s="56"/>
      <c r="C28" s="56"/>
      <c r="D28" s="56"/>
      <c r="E28" s="56"/>
      <c r="F28" s="56"/>
      <c r="G28" s="56"/>
      <c r="H28" s="56"/>
      <c r="I28" s="56"/>
      <c r="J28" s="56"/>
      <c r="K28" s="56"/>
    </row>
    <row r="29" spans="2:16">
      <c r="B29" s="34"/>
      <c r="C29" s="34"/>
      <c r="D29" s="57"/>
      <c r="E29" s="34"/>
      <c r="F29" s="34"/>
      <c r="G29" s="34"/>
      <c r="H29" s="34"/>
      <c r="I29" s="34"/>
      <c r="J29" s="34"/>
      <c r="K29" s="34"/>
    </row>
    <row r="30" spans="2:16">
      <c r="B30" s="34"/>
      <c r="C30" s="34"/>
      <c r="D30" s="34"/>
      <c r="E30" s="34"/>
      <c r="F30" s="34"/>
      <c r="G30" s="34"/>
      <c r="H30" s="34"/>
      <c r="I30" s="39" t="s">
        <v>138</v>
      </c>
      <c r="J30" s="34"/>
      <c r="K30" s="39" t="s">
        <v>177</v>
      </c>
    </row>
    <row r="31" spans="2:16">
      <c r="B31" s="561" t="s">
        <v>140</v>
      </c>
      <c r="C31" s="563" t="s">
        <v>141</v>
      </c>
      <c r="D31" s="563" t="s">
        <v>142</v>
      </c>
      <c r="E31" s="558" t="s">
        <v>143</v>
      </c>
      <c r="F31" s="558" t="s">
        <v>144</v>
      </c>
      <c r="G31" s="560" t="s">
        <v>145</v>
      </c>
      <c r="H31" s="560"/>
      <c r="I31" s="560"/>
      <c r="J31" s="560"/>
      <c r="K31" s="556" t="s">
        <v>146</v>
      </c>
    </row>
    <row r="32" spans="2:16">
      <c r="B32" s="562"/>
      <c r="C32" s="564"/>
      <c r="D32" s="564"/>
      <c r="E32" s="558"/>
      <c r="F32" s="558"/>
      <c r="G32" s="558" t="s">
        <v>148</v>
      </c>
      <c r="H32" s="558" t="s">
        <v>149</v>
      </c>
      <c r="I32" s="560" t="s">
        <v>147</v>
      </c>
      <c r="J32" s="560"/>
      <c r="K32" s="556"/>
    </row>
    <row r="33" spans="2:24" ht="27.6">
      <c r="B33" s="562"/>
      <c r="C33" s="564"/>
      <c r="D33" s="564"/>
      <c r="E33" s="559"/>
      <c r="F33" s="559"/>
      <c r="G33" s="559"/>
      <c r="H33" s="559"/>
      <c r="I33" s="142" t="s">
        <v>150</v>
      </c>
      <c r="J33" s="142" t="s">
        <v>151</v>
      </c>
      <c r="K33" s="557"/>
    </row>
    <row r="34" spans="2:24">
      <c r="B34" s="565" t="s">
        <v>152</v>
      </c>
      <c r="C34" s="565"/>
      <c r="D34" s="565"/>
      <c r="E34" s="565"/>
      <c r="F34" s="565"/>
      <c r="G34" s="565"/>
      <c r="H34" s="565"/>
      <c r="I34" s="565"/>
      <c r="J34" s="565"/>
      <c r="K34" s="565"/>
    </row>
    <row r="35" spans="2:24">
      <c r="B35" s="147">
        <v>1</v>
      </c>
      <c r="C35" s="41" t="s">
        <v>153</v>
      </c>
      <c r="D35" s="145" t="s">
        <v>154</v>
      </c>
      <c r="E35" s="145" t="s">
        <v>155</v>
      </c>
      <c r="F35" s="145">
        <f t="shared" ref="F35:F44" si="3">SUM(G35:J35)</f>
        <v>30</v>
      </c>
      <c r="G35" s="145">
        <v>0</v>
      </c>
      <c r="H35" s="145">
        <v>0</v>
      </c>
      <c r="I35" s="145">
        <v>30</v>
      </c>
      <c r="J35" s="145">
        <v>0</v>
      </c>
      <c r="K35" s="42" t="s">
        <v>156</v>
      </c>
    </row>
    <row r="36" spans="2:24">
      <c r="B36" s="147">
        <v>2</v>
      </c>
      <c r="C36" s="41" t="s">
        <v>178</v>
      </c>
      <c r="D36" s="145" t="s">
        <v>154</v>
      </c>
      <c r="E36" s="145">
        <v>2</v>
      </c>
      <c r="F36" s="145">
        <f t="shared" si="3"/>
        <v>30</v>
      </c>
      <c r="G36" s="145">
        <v>0</v>
      </c>
      <c r="H36" s="145">
        <v>0</v>
      </c>
      <c r="I36" s="145">
        <v>30</v>
      </c>
      <c r="J36" s="145">
        <v>0</v>
      </c>
      <c r="K36" s="42" t="s">
        <v>156</v>
      </c>
    </row>
    <row r="37" spans="2:24">
      <c r="B37" s="147">
        <v>3</v>
      </c>
      <c r="C37" s="41" t="s">
        <v>179</v>
      </c>
      <c r="D37" s="145" t="s">
        <v>158</v>
      </c>
      <c r="E37" s="145">
        <v>5</v>
      </c>
      <c r="F37" s="145">
        <f t="shared" si="3"/>
        <v>60</v>
      </c>
      <c r="G37" s="145">
        <v>15</v>
      </c>
      <c r="H37" s="145">
        <v>0</v>
      </c>
      <c r="I37" s="145">
        <v>15</v>
      </c>
      <c r="J37" s="145">
        <v>30</v>
      </c>
      <c r="K37" s="42" t="s">
        <v>161</v>
      </c>
      <c r="L37" s="40"/>
      <c r="M37" s="40"/>
      <c r="N37" s="40"/>
      <c r="O37" s="40"/>
      <c r="P37" s="40"/>
      <c r="Q37" s="40"/>
      <c r="R37" s="40"/>
      <c r="S37" s="40"/>
      <c r="T37" s="40"/>
      <c r="U37" s="40"/>
      <c r="V37" s="40"/>
      <c r="W37" s="40"/>
      <c r="X37" s="40"/>
    </row>
    <row r="38" spans="2:24">
      <c r="B38" s="147">
        <v>4</v>
      </c>
      <c r="C38" s="41" t="s">
        <v>180</v>
      </c>
      <c r="D38" s="145" t="s">
        <v>158</v>
      </c>
      <c r="E38" s="145">
        <v>2</v>
      </c>
      <c r="F38" s="145">
        <f t="shared" si="3"/>
        <v>30</v>
      </c>
      <c r="G38" s="145">
        <v>15</v>
      </c>
      <c r="H38" s="145">
        <v>0</v>
      </c>
      <c r="I38" s="145">
        <v>0</v>
      </c>
      <c r="J38" s="145">
        <v>15</v>
      </c>
      <c r="K38" s="42" t="s">
        <v>161</v>
      </c>
      <c r="L38" s="43"/>
      <c r="M38" s="43"/>
      <c r="N38" s="43"/>
      <c r="O38" s="43"/>
      <c r="P38" s="43"/>
      <c r="Q38" s="45"/>
      <c r="R38" s="43"/>
      <c r="S38" s="45"/>
      <c r="T38" s="43"/>
      <c r="U38" s="43"/>
      <c r="V38" s="43"/>
      <c r="W38" s="43"/>
      <c r="X38" s="45"/>
    </row>
    <row r="39" spans="2:24">
      <c r="B39" s="147">
        <v>5</v>
      </c>
      <c r="C39" s="41" t="s">
        <v>181</v>
      </c>
      <c r="D39" s="145" t="s">
        <v>158</v>
      </c>
      <c r="E39" s="145">
        <v>3</v>
      </c>
      <c r="F39" s="145">
        <f t="shared" si="3"/>
        <v>30</v>
      </c>
      <c r="G39" s="145">
        <v>15</v>
      </c>
      <c r="H39" s="145">
        <v>0</v>
      </c>
      <c r="I39" s="145">
        <v>0</v>
      </c>
      <c r="J39" s="145">
        <v>15</v>
      </c>
      <c r="K39" s="42" t="s">
        <v>159</v>
      </c>
      <c r="L39" s="43"/>
      <c r="M39" s="43"/>
      <c r="N39" s="43"/>
      <c r="O39" s="43"/>
      <c r="P39" s="43"/>
      <c r="Q39" s="45"/>
      <c r="R39" s="43"/>
      <c r="S39" s="45"/>
      <c r="T39" s="43"/>
      <c r="U39" s="43"/>
      <c r="V39" s="43"/>
      <c r="W39" s="43"/>
      <c r="X39" s="45"/>
    </row>
    <row r="40" spans="2:24" ht="17.25" customHeight="1">
      <c r="B40" s="147">
        <v>6</v>
      </c>
      <c r="C40" s="58" t="s">
        <v>182</v>
      </c>
      <c r="D40" s="145" t="s">
        <v>167</v>
      </c>
      <c r="E40" s="145">
        <v>5</v>
      </c>
      <c r="F40" s="145">
        <f t="shared" si="3"/>
        <v>60</v>
      </c>
      <c r="G40" s="145">
        <v>30</v>
      </c>
      <c r="H40" s="145">
        <v>0</v>
      </c>
      <c r="I40" s="145">
        <v>30</v>
      </c>
      <c r="J40" s="145">
        <v>0</v>
      </c>
      <c r="K40" s="42" t="s">
        <v>159</v>
      </c>
      <c r="L40" s="43"/>
      <c r="M40" s="43"/>
      <c r="N40" s="43"/>
      <c r="O40" s="43"/>
      <c r="P40" s="43"/>
      <c r="Q40" s="45"/>
      <c r="R40" s="43"/>
      <c r="S40" s="45"/>
      <c r="T40" s="43"/>
      <c r="U40" s="43"/>
      <c r="V40" s="43"/>
      <c r="W40" s="43"/>
      <c r="X40" s="45"/>
    </row>
    <row r="41" spans="2:24">
      <c r="B41" s="147">
        <v>7</v>
      </c>
      <c r="C41" s="41" t="s">
        <v>183</v>
      </c>
      <c r="D41" s="145" t="s">
        <v>164</v>
      </c>
      <c r="E41" s="145">
        <v>4</v>
      </c>
      <c r="F41" s="145">
        <f t="shared" si="3"/>
        <v>45</v>
      </c>
      <c r="G41" s="145">
        <v>20</v>
      </c>
      <c r="H41" s="145">
        <v>0</v>
      </c>
      <c r="I41" s="145">
        <v>25</v>
      </c>
      <c r="J41" s="145">
        <v>0</v>
      </c>
      <c r="K41" s="42" t="s">
        <v>159</v>
      </c>
      <c r="L41" s="43"/>
      <c r="M41" s="43"/>
      <c r="N41" s="43"/>
      <c r="O41" s="43"/>
      <c r="P41" s="43"/>
      <c r="Q41" s="45"/>
      <c r="R41" s="43"/>
      <c r="S41" s="45"/>
      <c r="T41" s="43"/>
      <c r="U41" s="43"/>
      <c r="V41" s="43"/>
      <c r="W41" s="43"/>
      <c r="X41" s="45"/>
    </row>
    <row r="42" spans="2:24">
      <c r="B42" s="147">
        <v>8</v>
      </c>
      <c r="C42" s="41" t="s">
        <v>184</v>
      </c>
      <c r="D42" s="145" t="s">
        <v>164</v>
      </c>
      <c r="E42" s="145">
        <v>4</v>
      </c>
      <c r="F42" s="145">
        <f t="shared" si="3"/>
        <v>50</v>
      </c>
      <c r="G42" s="145">
        <v>20</v>
      </c>
      <c r="H42" s="145">
        <v>0</v>
      </c>
      <c r="I42" s="145">
        <v>30</v>
      </c>
      <c r="J42" s="145">
        <v>0</v>
      </c>
      <c r="K42" s="42" t="s">
        <v>161</v>
      </c>
      <c r="L42" s="43"/>
      <c r="M42" s="43"/>
      <c r="N42" s="43"/>
      <c r="O42" s="43"/>
      <c r="P42" s="43"/>
      <c r="Q42" s="45"/>
      <c r="R42" s="43"/>
      <c r="S42" s="45"/>
      <c r="T42" s="43"/>
      <c r="U42" s="43"/>
      <c r="V42" s="43"/>
      <c r="W42" s="43"/>
      <c r="X42" s="45"/>
    </row>
    <row r="43" spans="2:24">
      <c r="B43" s="147">
        <v>9</v>
      </c>
      <c r="C43" s="41" t="s">
        <v>185</v>
      </c>
      <c r="D43" s="145" t="s">
        <v>164</v>
      </c>
      <c r="E43" s="145">
        <v>4</v>
      </c>
      <c r="F43" s="145">
        <f t="shared" si="3"/>
        <v>45</v>
      </c>
      <c r="G43" s="145">
        <v>15</v>
      </c>
      <c r="H43" s="145">
        <v>0</v>
      </c>
      <c r="I43" s="145">
        <v>0</v>
      </c>
      <c r="J43" s="145">
        <v>30</v>
      </c>
      <c r="K43" s="42" t="s">
        <v>161</v>
      </c>
      <c r="L43" s="43"/>
      <c r="M43" s="43"/>
      <c r="N43" s="43"/>
      <c r="O43" s="43"/>
      <c r="P43" s="43"/>
      <c r="Q43" s="45"/>
      <c r="R43" s="43"/>
      <c r="S43" s="45"/>
      <c r="T43" s="43"/>
      <c r="U43" s="43"/>
      <c r="V43" s="43"/>
      <c r="W43" s="43"/>
      <c r="X43" s="45"/>
    </row>
    <row r="44" spans="2:24">
      <c r="B44" s="147">
        <v>10</v>
      </c>
      <c r="C44" s="41" t="s">
        <v>186</v>
      </c>
      <c r="D44" s="145" t="s">
        <v>164</v>
      </c>
      <c r="E44" s="145">
        <v>1</v>
      </c>
      <c r="F44" s="145">
        <f t="shared" si="3"/>
        <v>30</v>
      </c>
      <c r="G44" s="145">
        <v>30</v>
      </c>
      <c r="H44" s="145">
        <v>0</v>
      </c>
      <c r="I44" s="145">
        <v>0</v>
      </c>
      <c r="J44" s="145">
        <v>0</v>
      </c>
      <c r="K44" s="42" t="s">
        <v>159</v>
      </c>
      <c r="L44" s="43"/>
      <c r="M44" s="43"/>
      <c r="N44" s="43"/>
      <c r="O44" s="43"/>
      <c r="P44" s="43"/>
      <c r="Q44" s="45"/>
      <c r="R44" s="43"/>
      <c r="S44" s="45"/>
      <c r="T44" s="43"/>
      <c r="U44" s="43"/>
      <c r="V44" s="43"/>
      <c r="W44" s="43"/>
      <c r="X44" s="45"/>
    </row>
    <row r="45" spans="2:24">
      <c r="B45" s="48" t="s">
        <v>158</v>
      </c>
      <c r="C45" s="49" t="s">
        <v>171</v>
      </c>
      <c r="D45" s="49"/>
      <c r="E45" s="49">
        <f t="shared" ref="E45:J45" si="4">SUM(E35:E44)</f>
        <v>30</v>
      </c>
      <c r="F45" s="49">
        <f t="shared" si="4"/>
        <v>410</v>
      </c>
      <c r="G45" s="49">
        <f t="shared" si="4"/>
        <v>160</v>
      </c>
      <c r="H45" s="49">
        <f t="shared" si="4"/>
        <v>0</v>
      </c>
      <c r="I45" s="49">
        <f t="shared" si="4"/>
        <v>160</v>
      </c>
      <c r="J45" s="49">
        <f t="shared" si="4"/>
        <v>90</v>
      </c>
      <c r="K45" s="50" t="s">
        <v>172</v>
      </c>
    </row>
    <row r="46" spans="2:24">
      <c r="B46" s="566" t="s">
        <v>173</v>
      </c>
      <c r="C46" s="566"/>
      <c r="D46" s="566"/>
      <c r="E46" s="566"/>
      <c r="F46" s="566"/>
      <c r="G46" s="566"/>
      <c r="H46" s="566"/>
      <c r="I46" s="566"/>
      <c r="J46" s="566"/>
      <c r="K46" s="566"/>
    </row>
    <row r="47" spans="2:24">
      <c r="B47" s="139"/>
      <c r="C47" s="36"/>
      <c r="D47" s="140"/>
      <c r="E47" s="140">
        <v>0</v>
      </c>
      <c r="F47" s="140">
        <v>0</v>
      </c>
      <c r="G47" s="140">
        <v>0</v>
      </c>
      <c r="H47" s="140">
        <v>0</v>
      </c>
      <c r="I47" s="140">
        <v>0</v>
      </c>
      <c r="J47" s="140">
        <v>0</v>
      </c>
      <c r="K47" s="146" t="s">
        <v>172</v>
      </c>
    </row>
    <row r="48" spans="2:24" ht="15.6">
      <c r="B48" s="51" t="s">
        <v>164</v>
      </c>
      <c r="C48" s="48" t="s">
        <v>174</v>
      </c>
      <c r="D48" s="49"/>
      <c r="E48" s="49">
        <f t="shared" ref="E48:J48" si="5">SUM(E47:E47)</f>
        <v>0</v>
      </c>
      <c r="F48" s="49">
        <f t="shared" si="5"/>
        <v>0</v>
      </c>
      <c r="G48" s="49">
        <f t="shared" si="5"/>
        <v>0</v>
      </c>
      <c r="H48" s="49">
        <f t="shared" si="5"/>
        <v>0</v>
      </c>
      <c r="I48" s="49">
        <f t="shared" si="5"/>
        <v>0</v>
      </c>
      <c r="J48" s="49">
        <f t="shared" si="5"/>
        <v>0</v>
      </c>
      <c r="K48" s="50" t="s">
        <v>172</v>
      </c>
    </row>
    <row r="49" spans="2:24">
      <c r="B49" s="52" t="s">
        <v>175</v>
      </c>
      <c r="C49" s="53" t="s">
        <v>176</v>
      </c>
      <c r="D49" s="54"/>
      <c r="E49" s="54">
        <f t="shared" ref="E49:J49" si="6">+E45+E48</f>
        <v>30</v>
      </c>
      <c r="F49" s="54">
        <f t="shared" si="6"/>
        <v>410</v>
      </c>
      <c r="G49" s="54">
        <f t="shared" si="6"/>
        <v>160</v>
      </c>
      <c r="H49" s="54">
        <f t="shared" si="6"/>
        <v>0</v>
      </c>
      <c r="I49" s="54">
        <f t="shared" si="6"/>
        <v>160</v>
      </c>
      <c r="J49" s="54">
        <f t="shared" si="6"/>
        <v>90</v>
      </c>
      <c r="K49" s="55" t="s">
        <v>172</v>
      </c>
    </row>
    <row r="50" spans="2:24">
      <c r="B50" s="34"/>
      <c r="C50" s="34"/>
      <c r="D50" s="57"/>
      <c r="E50" s="34"/>
      <c r="F50" s="34"/>
      <c r="G50" s="34"/>
      <c r="H50" s="34"/>
      <c r="I50" s="34"/>
      <c r="J50" s="34"/>
      <c r="K50" s="34"/>
    </row>
    <row r="51" spans="2:24">
      <c r="B51" s="34"/>
      <c r="C51" s="34"/>
      <c r="D51" s="57"/>
      <c r="E51" s="34"/>
      <c r="F51" s="34"/>
      <c r="G51" s="34"/>
      <c r="H51" s="34"/>
      <c r="I51" s="34"/>
      <c r="J51" s="34"/>
      <c r="K51" s="34"/>
    </row>
    <row r="52" spans="2:24">
      <c r="B52" s="34"/>
      <c r="C52" s="34"/>
      <c r="D52" s="34"/>
      <c r="E52" s="34"/>
      <c r="F52" s="34"/>
      <c r="G52" s="34"/>
      <c r="H52" s="34"/>
      <c r="I52" s="39" t="s">
        <v>187</v>
      </c>
      <c r="J52" s="34"/>
      <c r="K52" s="39" t="s">
        <v>188</v>
      </c>
    </row>
    <row r="53" spans="2:24">
      <c r="B53" s="561" t="s">
        <v>140</v>
      </c>
      <c r="C53" s="563" t="s">
        <v>141</v>
      </c>
      <c r="D53" s="563" t="s">
        <v>142</v>
      </c>
      <c r="E53" s="558" t="s">
        <v>143</v>
      </c>
      <c r="F53" s="558" t="s">
        <v>144</v>
      </c>
      <c r="G53" s="560" t="s">
        <v>145</v>
      </c>
      <c r="H53" s="560"/>
      <c r="I53" s="560"/>
      <c r="J53" s="560"/>
      <c r="K53" s="556" t="s">
        <v>146</v>
      </c>
      <c r="L53" s="40"/>
      <c r="M53" s="40"/>
      <c r="N53" s="40"/>
      <c r="O53" s="40"/>
      <c r="P53" s="40"/>
      <c r="Q53" s="40"/>
      <c r="R53" s="40"/>
      <c r="S53" s="40"/>
      <c r="T53" s="40"/>
    </row>
    <row r="54" spans="2:24">
      <c r="B54" s="562"/>
      <c r="C54" s="564"/>
      <c r="D54" s="564"/>
      <c r="E54" s="558"/>
      <c r="F54" s="558"/>
      <c r="G54" s="558" t="s">
        <v>148</v>
      </c>
      <c r="H54" s="558" t="s">
        <v>149</v>
      </c>
      <c r="I54" s="560" t="s">
        <v>147</v>
      </c>
      <c r="J54" s="560"/>
      <c r="K54" s="556"/>
      <c r="L54" s="40"/>
      <c r="M54" s="40"/>
      <c r="N54" s="40"/>
      <c r="O54" s="40"/>
      <c r="P54" s="40"/>
      <c r="Q54" s="40"/>
      <c r="R54" s="40"/>
      <c r="S54" s="40"/>
      <c r="T54" s="40"/>
    </row>
    <row r="55" spans="2:24" ht="27.6">
      <c r="B55" s="562"/>
      <c r="C55" s="564"/>
      <c r="D55" s="564"/>
      <c r="E55" s="559"/>
      <c r="F55" s="559"/>
      <c r="G55" s="559"/>
      <c r="H55" s="559"/>
      <c r="I55" s="142" t="s">
        <v>150</v>
      </c>
      <c r="J55" s="142" t="s">
        <v>151</v>
      </c>
      <c r="K55" s="557"/>
      <c r="L55" s="44"/>
      <c r="M55" s="44"/>
      <c r="N55" s="44"/>
      <c r="O55" s="43"/>
      <c r="P55" s="43"/>
      <c r="Q55" s="40"/>
      <c r="R55" s="40"/>
      <c r="S55" s="40"/>
      <c r="T55" s="40"/>
    </row>
    <row r="56" spans="2:24">
      <c r="B56" s="565" t="s">
        <v>152</v>
      </c>
      <c r="C56" s="565"/>
      <c r="D56" s="565"/>
      <c r="E56" s="565"/>
      <c r="F56" s="565"/>
      <c r="G56" s="565"/>
      <c r="H56" s="565"/>
      <c r="I56" s="565"/>
      <c r="J56" s="565"/>
      <c r="K56" s="565"/>
      <c r="L56" s="40"/>
      <c r="M56" s="40"/>
      <c r="N56" s="40"/>
      <c r="O56" s="40"/>
      <c r="P56" s="40"/>
      <c r="Q56" s="40"/>
      <c r="R56" s="40"/>
      <c r="S56" s="40"/>
      <c r="T56" s="40"/>
    </row>
    <row r="57" spans="2:24">
      <c r="B57" s="144">
        <v>1</v>
      </c>
      <c r="C57" s="41" t="s">
        <v>178</v>
      </c>
      <c r="D57" s="145" t="s">
        <v>154</v>
      </c>
      <c r="E57" s="145">
        <v>2</v>
      </c>
      <c r="F57" s="145">
        <f t="shared" ref="F57:F63" si="7">SUM(G57:J57)</f>
        <v>30</v>
      </c>
      <c r="G57" s="145">
        <v>0</v>
      </c>
      <c r="H57" s="145">
        <v>0</v>
      </c>
      <c r="I57" s="145">
        <v>30</v>
      </c>
      <c r="J57" s="145">
        <v>0</v>
      </c>
      <c r="K57" s="42" t="s">
        <v>189</v>
      </c>
      <c r="L57" s="43"/>
      <c r="M57" s="43"/>
      <c r="N57" s="43"/>
      <c r="O57" s="43"/>
      <c r="P57" s="43"/>
      <c r="Q57" s="40"/>
      <c r="R57" s="40"/>
      <c r="S57" s="40"/>
      <c r="T57" s="40"/>
    </row>
    <row r="58" spans="2:24">
      <c r="B58" s="144">
        <v>2</v>
      </c>
      <c r="C58" s="41" t="s">
        <v>190</v>
      </c>
      <c r="D58" s="145" t="s">
        <v>164</v>
      </c>
      <c r="E58" s="145">
        <v>4</v>
      </c>
      <c r="F58" s="145">
        <f t="shared" si="7"/>
        <v>45</v>
      </c>
      <c r="G58" s="145">
        <v>20</v>
      </c>
      <c r="H58" s="145">
        <v>0</v>
      </c>
      <c r="I58" s="145">
        <v>0</v>
      </c>
      <c r="J58" s="145">
        <v>25</v>
      </c>
      <c r="K58" s="42" t="s">
        <v>161</v>
      </c>
      <c r="L58" s="43"/>
      <c r="M58" s="43"/>
      <c r="N58" s="43"/>
      <c r="O58" s="43"/>
      <c r="P58" s="43"/>
      <c r="Q58" s="40"/>
      <c r="R58" s="40"/>
      <c r="S58" s="40"/>
      <c r="T58" s="40"/>
    </row>
    <row r="59" spans="2:24">
      <c r="B59" s="144">
        <v>3</v>
      </c>
      <c r="C59" s="41" t="s">
        <v>191</v>
      </c>
      <c r="D59" s="145" t="s">
        <v>164</v>
      </c>
      <c r="E59" s="145">
        <v>4</v>
      </c>
      <c r="F59" s="145">
        <f t="shared" si="7"/>
        <v>45</v>
      </c>
      <c r="G59" s="145">
        <v>20</v>
      </c>
      <c r="H59" s="145">
        <v>0</v>
      </c>
      <c r="I59" s="145">
        <v>0</v>
      </c>
      <c r="J59" s="145">
        <v>25</v>
      </c>
      <c r="K59" s="42" t="s">
        <v>161</v>
      </c>
      <c r="L59" s="44"/>
      <c r="M59" s="44"/>
      <c r="N59" s="44"/>
      <c r="O59" s="43"/>
      <c r="P59" s="43"/>
      <c r="Q59" s="40"/>
      <c r="R59" s="40"/>
      <c r="S59" s="40"/>
      <c r="T59" s="40"/>
    </row>
    <row r="60" spans="2:24">
      <c r="B60" s="144">
        <v>4</v>
      </c>
      <c r="C60" s="41" t="s">
        <v>952</v>
      </c>
      <c r="D60" s="145" t="s">
        <v>164</v>
      </c>
      <c r="E60" s="145">
        <v>5</v>
      </c>
      <c r="F60" s="145">
        <f t="shared" si="7"/>
        <v>60</v>
      </c>
      <c r="G60" s="145">
        <v>30</v>
      </c>
      <c r="H60" s="145">
        <v>0</v>
      </c>
      <c r="I60" s="145">
        <v>0</v>
      </c>
      <c r="J60" s="145">
        <v>30</v>
      </c>
      <c r="K60" s="42" t="s">
        <v>161</v>
      </c>
      <c r="L60" s="45"/>
      <c r="M60" s="43"/>
      <c r="N60" s="43"/>
      <c r="O60" s="43"/>
      <c r="P60" s="45"/>
      <c r="Q60" s="40"/>
      <c r="R60" s="40"/>
      <c r="S60" s="40"/>
      <c r="T60" s="40"/>
    </row>
    <row r="61" spans="2:24">
      <c r="B61" s="144">
        <v>5</v>
      </c>
      <c r="C61" s="41" t="s">
        <v>193</v>
      </c>
      <c r="D61" s="145" t="s">
        <v>164</v>
      </c>
      <c r="E61" s="145">
        <v>4</v>
      </c>
      <c r="F61" s="145">
        <f t="shared" si="7"/>
        <v>60</v>
      </c>
      <c r="G61" s="145">
        <v>30</v>
      </c>
      <c r="H61" s="145">
        <v>0</v>
      </c>
      <c r="I61" s="145">
        <v>15</v>
      </c>
      <c r="J61" s="145">
        <v>15</v>
      </c>
      <c r="K61" s="42" t="s">
        <v>161</v>
      </c>
      <c r="L61" s="45"/>
      <c r="M61" s="43"/>
      <c r="N61" s="43"/>
      <c r="O61" s="43"/>
      <c r="P61" s="45"/>
      <c r="Q61" s="40"/>
      <c r="R61" s="40"/>
      <c r="S61" s="40"/>
      <c r="T61" s="40"/>
    </row>
    <row r="62" spans="2:24">
      <c r="B62" s="144">
        <v>6</v>
      </c>
      <c r="C62" s="58" t="s">
        <v>194</v>
      </c>
      <c r="D62" s="145" t="s">
        <v>164</v>
      </c>
      <c r="E62" s="145">
        <v>4</v>
      </c>
      <c r="F62" s="145">
        <f t="shared" si="7"/>
        <v>47</v>
      </c>
      <c r="G62" s="145">
        <v>20</v>
      </c>
      <c r="H62" s="145">
        <v>0</v>
      </c>
      <c r="I62" s="145">
        <v>12</v>
      </c>
      <c r="J62" s="145">
        <v>15</v>
      </c>
      <c r="K62" s="42" t="s">
        <v>159</v>
      </c>
      <c r="L62" s="45"/>
      <c r="M62" s="43"/>
      <c r="N62" s="43"/>
      <c r="O62" s="43"/>
      <c r="P62" s="45"/>
      <c r="Q62" s="40"/>
      <c r="R62" s="40"/>
      <c r="S62" s="40"/>
      <c r="T62" s="40"/>
    </row>
    <row r="63" spans="2:24">
      <c r="B63" s="144">
        <v>7</v>
      </c>
      <c r="C63" s="58" t="s">
        <v>195</v>
      </c>
      <c r="D63" s="145" t="s">
        <v>164</v>
      </c>
      <c r="E63" s="145">
        <v>3</v>
      </c>
      <c r="F63" s="145">
        <f t="shared" si="7"/>
        <v>45</v>
      </c>
      <c r="G63" s="145">
        <v>15</v>
      </c>
      <c r="H63" s="145">
        <v>0</v>
      </c>
      <c r="I63" s="145">
        <v>0</v>
      </c>
      <c r="J63" s="145">
        <v>30</v>
      </c>
      <c r="K63" s="42" t="s">
        <v>159</v>
      </c>
      <c r="L63" s="40"/>
      <c r="M63" s="40"/>
      <c r="N63" s="40"/>
      <c r="O63" s="40"/>
      <c r="P63" s="40"/>
      <c r="Q63" s="40"/>
      <c r="R63" s="40"/>
      <c r="S63" s="40"/>
      <c r="T63" s="40"/>
    </row>
    <row r="64" spans="2:24">
      <c r="B64" s="144">
        <v>8</v>
      </c>
      <c r="C64" s="41" t="s">
        <v>202</v>
      </c>
      <c r="D64" s="145" t="s">
        <v>164</v>
      </c>
      <c r="E64" s="42">
        <v>3</v>
      </c>
      <c r="F64" s="145">
        <f>SUM(G64:J64)</f>
        <v>45</v>
      </c>
      <c r="G64" s="145">
        <v>15</v>
      </c>
      <c r="H64" s="145">
        <v>0</v>
      </c>
      <c r="I64" s="145">
        <v>0</v>
      </c>
      <c r="J64" s="145">
        <v>30</v>
      </c>
      <c r="K64" s="42" t="s">
        <v>159</v>
      </c>
      <c r="L64" s="43"/>
      <c r="M64" s="43"/>
      <c r="N64" s="43"/>
      <c r="O64" s="43"/>
      <c r="P64" s="43"/>
      <c r="Q64" s="44"/>
      <c r="R64" s="44"/>
      <c r="S64" s="44"/>
      <c r="T64" s="44"/>
      <c r="U64" s="44"/>
      <c r="V64" s="44"/>
      <c r="W64" s="44"/>
      <c r="X64" s="44"/>
    </row>
    <row r="65" spans="2:24">
      <c r="B65" s="48" t="s">
        <v>158</v>
      </c>
      <c r="C65" s="49" t="s">
        <v>171</v>
      </c>
      <c r="D65" s="49"/>
      <c r="E65" s="49">
        <f>SUM(E57:E64)</f>
        <v>29</v>
      </c>
      <c r="F65" s="49">
        <f t="shared" ref="F65:J65" si="8">SUM(F57:F64)</f>
        <v>377</v>
      </c>
      <c r="G65" s="49">
        <f t="shared" si="8"/>
        <v>150</v>
      </c>
      <c r="H65" s="49">
        <f t="shared" si="8"/>
        <v>0</v>
      </c>
      <c r="I65" s="49">
        <f t="shared" si="8"/>
        <v>57</v>
      </c>
      <c r="J65" s="49">
        <f t="shared" si="8"/>
        <v>170</v>
      </c>
      <c r="K65" s="50" t="s">
        <v>172</v>
      </c>
      <c r="L65" s="45"/>
      <c r="M65" s="43"/>
      <c r="N65" s="43"/>
      <c r="O65" s="43"/>
      <c r="P65" s="45"/>
      <c r="Q65" s="40"/>
      <c r="R65" s="40"/>
      <c r="S65" s="40"/>
      <c r="T65" s="40"/>
    </row>
    <row r="66" spans="2:24">
      <c r="B66" s="566" t="s">
        <v>173</v>
      </c>
      <c r="C66" s="566"/>
      <c r="D66" s="566"/>
      <c r="E66" s="566"/>
      <c r="F66" s="566"/>
      <c r="G66" s="566"/>
      <c r="H66" s="566"/>
      <c r="I66" s="566"/>
      <c r="J66" s="566"/>
      <c r="K66" s="566"/>
      <c r="L66" s="40"/>
      <c r="M66" s="40"/>
      <c r="N66" s="40"/>
      <c r="O66" s="40"/>
      <c r="P66" s="40"/>
      <c r="Q66" s="40"/>
      <c r="R66" s="40"/>
      <c r="S66" s="40"/>
      <c r="T66" s="40"/>
    </row>
    <row r="67" spans="2:24">
      <c r="B67" s="139">
        <v>1</v>
      </c>
      <c r="C67" s="59" t="s">
        <v>197</v>
      </c>
      <c r="D67" s="140" t="s">
        <v>167</v>
      </c>
      <c r="E67" s="140">
        <v>1</v>
      </c>
      <c r="F67" s="140">
        <f>SUM(G67:J67)</f>
        <v>18</v>
      </c>
      <c r="G67" s="140">
        <v>9</v>
      </c>
      <c r="H67" s="140">
        <v>0</v>
      </c>
      <c r="I67" s="140">
        <v>9</v>
      </c>
      <c r="J67" s="140">
        <v>0</v>
      </c>
      <c r="K67" s="146" t="s">
        <v>159</v>
      </c>
      <c r="L67" s="40"/>
      <c r="M67" s="40"/>
      <c r="N67" s="40"/>
      <c r="O67" s="40"/>
      <c r="P67" s="40"/>
      <c r="Q67" s="40"/>
      <c r="R67" s="40"/>
      <c r="S67" s="40"/>
      <c r="T67" s="40"/>
    </row>
    <row r="68" spans="2:24" ht="15.6">
      <c r="B68" s="60" t="s">
        <v>164</v>
      </c>
      <c r="C68" s="56" t="s">
        <v>174</v>
      </c>
      <c r="D68" s="61"/>
      <c r="E68" s="61">
        <f t="shared" ref="E68:J68" si="9">E67</f>
        <v>1</v>
      </c>
      <c r="F68" s="61">
        <f t="shared" si="9"/>
        <v>18</v>
      </c>
      <c r="G68" s="61">
        <f t="shared" si="9"/>
        <v>9</v>
      </c>
      <c r="H68" s="61">
        <f t="shared" si="9"/>
        <v>0</v>
      </c>
      <c r="I68" s="61">
        <f t="shared" si="9"/>
        <v>9</v>
      </c>
      <c r="J68" s="61">
        <f t="shared" si="9"/>
        <v>0</v>
      </c>
      <c r="K68" s="62" t="s">
        <v>172</v>
      </c>
      <c r="L68" s="40"/>
      <c r="M68" s="40"/>
      <c r="N68" s="40"/>
      <c r="O68" s="40"/>
      <c r="P68" s="40"/>
      <c r="Q68" s="40"/>
      <c r="R68" s="40"/>
      <c r="S68" s="40"/>
      <c r="T68" s="40"/>
    </row>
    <row r="69" spans="2:24">
      <c r="B69" s="51" t="s">
        <v>175</v>
      </c>
      <c r="C69" s="48" t="s">
        <v>176</v>
      </c>
      <c r="D69" s="49"/>
      <c r="E69" s="49">
        <f t="shared" ref="E69:J69" si="10">+E65+E68</f>
        <v>30</v>
      </c>
      <c r="F69" s="49">
        <f t="shared" si="10"/>
        <v>395</v>
      </c>
      <c r="G69" s="49">
        <f t="shared" si="10"/>
        <v>159</v>
      </c>
      <c r="H69" s="49">
        <f t="shared" si="10"/>
        <v>0</v>
      </c>
      <c r="I69" s="49">
        <f t="shared" si="10"/>
        <v>66</v>
      </c>
      <c r="J69" s="49">
        <f t="shared" si="10"/>
        <v>170</v>
      </c>
      <c r="K69" s="50" t="s">
        <v>172</v>
      </c>
    </row>
    <row r="70" spans="2:24">
      <c r="B70" s="34"/>
      <c r="C70" s="34"/>
      <c r="D70" s="57"/>
      <c r="E70" s="34"/>
      <c r="F70" s="34"/>
      <c r="G70" s="34"/>
      <c r="H70" s="34"/>
      <c r="I70" s="34"/>
      <c r="J70" s="34"/>
      <c r="K70" s="34"/>
    </row>
    <row r="71" spans="2:24">
      <c r="B71" s="34"/>
      <c r="C71" s="34"/>
      <c r="D71" s="57"/>
      <c r="E71" s="34"/>
      <c r="F71" s="34"/>
      <c r="G71" s="34"/>
      <c r="H71" s="34"/>
      <c r="I71" s="34"/>
      <c r="J71" s="34"/>
      <c r="K71" s="34"/>
    </row>
    <row r="72" spans="2:24">
      <c r="B72" s="34"/>
      <c r="C72" s="34"/>
      <c r="D72" s="34"/>
      <c r="E72" s="34"/>
      <c r="F72" s="34"/>
      <c r="G72" s="34"/>
      <c r="H72" s="34"/>
      <c r="I72" s="39" t="s">
        <v>187</v>
      </c>
      <c r="J72" s="34"/>
      <c r="K72" s="39" t="s">
        <v>198</v>
      </c>
    </row>
    <row r="73" spans="2:24">
      <c r="B73" s="561" t="s">
        <v>140</v>
      </c>
      <c r="C73" s="563" t="s">
        <v>141</v>
      </c>
      <c r="D73" s="563" t="s">
        <v>142</v>
      </c>
      <c r="E73" s="558" t="s">
        <v>143</v>
      </c>
      <c r="F73" s="558" t="s">
        <v>144</v>
      </c>
      <c r="G73" s="560" t="s">
        <v>145</v>
      </c>
      <c r="H73" s="560"/>
      <c r="I73" s="560"/>
      <c r="J73" s="560"/>
      <c r="K73" s="556" t="s">
        <v>146</v>
      </c>
    </row>
    <row r="74" spans="2:24">
      <c r="B74" s="562"/>
      <c r="C74" s="564"/>
      <c r="D74" s="564"/>
      <c r="E74" s="558"/>
      <c r="F74" s="558"/>
      <c r="G74" s="558" t="s">
        <v>148</v>
      </c>
      <c r="H74" s="558" t="s">
        <v>149</v>
      </c>
      <c r="I74" s="560" t="s">
        <v>147</v>
      </c>
      <c r="J74" s="560"/>
      <c r="K74" s="556"/>
    </row>
    <row r="75" spans="2:24" ht="27.6">
      <c r="B75" s="562"/>
      <c r="C75" s="564"/>
      <c r="D75" s="564"/>
      <c r="E75" s="559"/>
      <c r="F75" s="559"/>
      <c r="G75" s="559"/>
      <c r="H75" s="559"/>
      <c r="I75" s="142" t="s">
        <v>150</v>
      </c>
      <c r="J75" s="142" t="s">
        <v>151</v>
      </c>
      <c r="K75" s="557"/>
    </row>
    <row r="76" spans="2:24">
      <c r="B76" s="565" t="s">
        <v>152</v>
      </c>
      <c r="C76" s="565"/>
      <c r="D76" s="565"/>
      <c r="E76" s="565"/>
      <c r="F76" s="565"/>
      <c r="G76" s="565"/>
      <c r="H76" s="565"/>
      <c r="I76" s="565"/>
      <c r="J76" s="565"/>
      <c r="K76" s="565"/>
      <c r="L76" s="40"/>
      <c r="M76" s="40"/>
      <c r="N76" s="40"/>
      <c r="O76" s="40"/>
      <c r="P76" s="40"/>
      <c r="Q76" s="40"/>
      <c r="R76" s="40"/>
      <c r="S76" s="40"/>
      <c r="T76" s="40"/>
      <c r="U76" s="40"/>
      <c r="V76" s="40"/>
      <c r="W76" s="40"/>
      <c r="X76" s="40"/>
    </row>
    <row r="77" spans="2:24">
      <c r="B77" s="144">
        <v>1</v>
      </c>
      <c r="C77" s="41" t="s">
        <v>178</v>
      </c>
      <c r="D77" s="145" t="s">
        <v>154</v>
      </c>
      <c r="E77" s="42">
        <v>2</v>
      </c>
      <c r="F77" s="145">
        <f t="shared" ref="F77:F85" si="11">SUM(G77:J77)</f>
        <v>30</v>
      </c>
      <c r="G77" s="145">
        <v>0</v>
      </c>
      <c r="H77" s="145">
        <v>0</v>
      </c>
      <c r="I77" s="145">
        <v>30</v>
      </c>
      <c r="J77" s="42">
        <v>0</v>
      </c>
      <c r="K77" s="42" t="s">
        <v>189</v>
      </c>
      <c r="L77" s="40"/>
      <c r="M77" s="40"/>
      <c r="N77" s="40"/>
      <c r="O77" s="40"/>
      <c r="P77" s="40"/>
      <c r="Q77" s="40"/>
      <c r="R77" s="40"/>
      <c r="S77" s="40"/>
      <c r="T77" s="40"/>
      <c r="U77" s="40"/>
      <c r="V77" s="40"/>
      <c r="W77" s="40"/>
      <c r="X77" s="40"/>
    </row>
    <row r="78" spans="2:24">
      <c r="B78" s="144">
        <v>2</v>
      </c>
      <c r="C78" s="41" t="s">
        <v>205</v>
      </c>
      <c r="D78" s="145" t="s">
        <v>164</v>
      </c>
      <c r="E78" s="145">
        <v>3</v>
      </c>
      <c r="F78" s="145">
        <f>SUM(G78:J78)</f>
        <v>45</v>
      </c>
      <c r="G78" s="145">
        <v>15</v>
      </c>
      <c r="H78" s="145">
        <v>0</v>
      </c>
      <c r="I78" s="145">
        <v>0</v>
      </c>
      <c r="J78" s="145">
        <v>30</v>
      </c>
      <c r="K78" s="42" t="s">
        <v>159</v>
      </c>
      <c r="L78" s="44"/>
      <c r="M78" s="44"/>
      <c r="N78" s="44"/>
      <c r="O78" s="43"/>
      <c r="P78" s="43"/>
      <c r="Q78" s="40"/>
      <c r="R78" s="40"/>
      <c r="S78" s="40"/>
      <c r="T78" s="40"/>
    </row>
    <row r="79" spans="2:24">
      <c r="B79" s="144">
        <v>3</v>
      </c>
      <c r="C79" s="58" t="s">
        <v>196</v>
      </c>
      <c r="D79" s="145" t="s">
        <v>164</v>
      </c>
      <c r="E79" s="145">
        <v>3</v>
      </c>
      <c r="F79" s="145">
        <f>SUM(G79:J79)</f>
        <v>45</v>
      </c>
      <c r="G79" s="145">
        <v>15</v>
      </c>
      <c r="H79" s="145">
        <v>0</v>
      </c>
      <c r="I79" s="145">
        <v>0</v>
      </c>
      <c r="J79" s="145">
        <v>30</v>
      </c>
      <c r="K79" s="42" t="s">
        <v>159</v>
      </c>
      <c r="L79" s="45"/>
      <c r="M79" s="43"/>
      <c r="N79" s="43"/>
      <c r="O79" s="43"/>
      <c r="P79" s="45"/>
      <c r="Q79" s="40"/>
      <c r="R79" s="40"/>
      <c r="S79" s="40"/>
      <c r="T79" s="40"/>
    </row>
    <row r="80" spans="2:24">
      <c r="B80" s="144">
        <v>4</v>
      </c>
      <c r="C80" s="41" t="s">
        <v>199</v>
      </c>
      <c r="D80" s="145" t="s">
        <v>164</v>
      </c>
      <c r="E80" s="42">
        <v>3</v>
      </c>
      <c r="F80" s="145">
        <f>SUM(G80:J80)</f>
        <v>45</v>
      </c>
      <c r="G80" s="145">
        <v>15</v>
      </c>
      <c r="H80" s="145">
        <v>0</v>
      </c>
      <c r="I80" s="145">
        <v>0</v>
      </c>
      <c r="J80" s="145">
        <v>30</v>
      </c>
      <c r="K80" s="42" t="s">
        <v>159</v>
      </c>
      <c r="L80" s="43"/>
      <c r="M80" s="43"/>
      <c r="N80" s="43"/>
      <c r="O80" s="43"/>
      <c r="P80" s="43"/>
      <c r="Q80" s="44"/>
      <c r="R80" s="43"/>
      <c r="S80" s="43"/>
      <c r="T80" s="43"/>
      <c r="U80" s="43"/>
      <c r="V80" s="43"/>
      <c r="W80" s="43"/>
      <c r="X80" s="43"/>
    </row>
    <row r="81" spans="2:24">
      <c r="B81" s="144">
        <v>5</v>
      </c>
      <c r="C81" s="41" t="s">
        <v>200</v>
      </c>
      <c r="D81" s="145" t="s">
        <v>164</v>
      </c>
      <c r="E81" s="42">
        <v>3</v>
      </c>
      <c r="F81" s="145">
        <f t="shared" si="11"/>
        <v>45</v>
      </c>
      <c r="G81" s="145">
        <v>15</v>
      </c>
      <c r="H81" s="145">
        <v>0</v>
      </c>
      <c r="I81" s="145">
        <v>30</v>
      </c>
      <c r="J81" s="145">
        <v>0</v>
      </c>
      <c r="K81" s="42" t="s">
        <v>161</v>
      </c>
      <c r="L81" s="43"/>
      <c r="M81" s="43"/>
      <c r="N81" s="43"/>
      <c r="O81" s="43"/>
      <c r="P81" s="43"/>
      <c r="Q81" s="45"/>
      <c r="R81" s="43"/>
      <c r="S81" s="45"/>
      <c r="T81" s="43"/>
      <c r="U81" s="43"/>
      <c r="V81" s="43"/>
      <c r="W81" s="43"/>
      <c r="X81" s="45"/>
    </row>
    <row r="82" spans="2:24">
      <c r="B82" s="144">
        <v>6</v>
      </c>
      <c r="C82" s="41" t="s">
        <v>201</v>
      </c>
      <c r="D82" s="145" t="s">
        <v>164</v>
      </c>
      <c r="E82" s="42">
        <v>5</v>
      </c>
      <c r="F82" s="145">
        <f t="shared" si="11"/>
        <v>75</v>
      </c>
      <c r="G82" s="145">
        <v>30</v>
      </c>
      <c r="H82" s="145">
        <v>0</v>
      </c>
      <c r="I82" s="145">
        <v>0</v>
      </c>
      <c r="J82" s="145">
        <v>45</v>
      </c>
      <c r="K82" s="42" t="s">
        <v>161</v>
      </c>
      <c r="L82" s="43"/>
      <c r="M82" s="43"/>
      <c r="N82" s="43"/>
      <c r="O82" s="43"/>
      <c r="P82" s="43"/>
      <c r="Q82" s="45"/>
      <c r="R82" s="43"/>
      <c r="S82" s="45"/>
      <c r="T82" s="43"/>
      <c r="U82" s="43"/>
      <c r="V82" s="43"/>
      <c r="W82" s="43"/>
      <c r="X82" s="45"/>
    </row>
    <row r="83" spans="2:24">
      <c r="B83" s="144">
        <v>7</v>
      </c>
      <c r="C83" s="58" t="s">
        <v>203</v>
      </c>
      <c r="D83" s="145" t="s">
        <v>164</v>
      </c>
      <c r="E83" s="42">
        <v>5</v>
      </c>
      <c r="F83" s="145">
        <f t="shared" si="11"/>
        <v>60</v>
      </c>
      <c r="G83" s="145">
        <v>30</v>
      </c>
      <c r="H83" s="145">
        <v>0</v>
      </c>
      <c r="I83" s="145">
        <v>10</v>
      </c>
      <c r="J83" s="145">
        <v>20</v>
      </c>
      <c r="K83" s="42" t="s">
        <v>161</v>
      </c>
      <c r="L83" s="43"/>
      <c r="M83" s="43"/>
      <c r="N83" s="43"/>
      <c r="O83" s="43"/>
      <c r="P83" s="43"/>
      <c r="Q83" s="44"/>
      <c r="R83" s="44"/>
      <c r="S83" s="44"/>
      <c r="T83" s="44"/>
      <c r="U83" s="44"/>
      <c r="V83" s="44"/>
      <c r="W83" s="44"/>
      <c r="X83" s="44"/>
    </row>
    <row r="84" spans="2:24" ht="13.35" customHeight="1">
      <c r="B84" s="144">
        <v>8</v>
      </c>
      <c r="C84" s="41" t="s">
        <v>204</v>
      </c>
      <c r="D84" s="145" t="s">
        <v>164</v>
      </c>
      <c r="E84" s="42">
        <v>3</v>
      </c>
      <c r="F84" s="145">
        <f t="shared" si="11"/>
        <v>45</v>
      </c>
      <c r="G84" s="145">
        <v>15</v>
      </c>
      <c r="H84" s="145">
        <v>0</v>
      </c>
      <c r="I84" s="145">
        <v>15</v>
      </c>
      <c r="J84" s="145">
        <v>15</v>
      </c>
      <c r="K84" s="42" t="s">
        <v>159</v>
      </c>
      <c r="L84" s="43"/>
      <c r="M84" s="43"/>
      <c r="N84" s="43"/>
      <c r="O84" s="43"/>
      <c r="P84" s="43"/>
      <c r="Q84" s="45"/>
      <c r="R84" s="43"/>
      <c r="S84" s="45"/>
      <c r="T84" s="43"/>
      <c r="U84" s="43"/>
      <c r="V84" s="43"/>
      <c r="W84" s="43"/>
      <c r="X84" s="45"/>
    </row>
    <row r="85" spans="2:24">
      <c r="B85" s="144">
        <v>9</v>
      </c>
      <c r="C85" s="58" t="s">
        <v>206</v>
      </c>
      <c r="D85" s="145" t="s">
        <v>164</v>
      </c>
      <c r="E85" s="42">
        <v>3</v>
      </c>
      <c r="F85" s="145">
        <f t="shared" si="11"/>
        <v>45</v>
      </c>
      <c r="G85" s="145">
        <v>15</v>
      </c>
      <c r="H85" s="145">
        <v>0</v>
      </c>
      <c r="I85" s="145">
        <v>15</v>
      </c>
      <c r="J85" s="145">
        <v>15</v>
      </c>
      <c r="K85" s="42" t="s">
        <v>161</v>
      </c>
      <c r="L85" s="43"/>
      <c r="M85" s="43"/>
      <c r="N85" s="43"/>
      <c r="O85" s="43"/>
      <c r="P85" s="43"/>
      <c r="Q85" s="45"/>
      <c r="R85" s="43"/>
      <c r="S85" s="45"/>
      <c r="T85" s="43"/>
      <c r="U85" s="43"/>
      <c r="V85" s="43"/>
      <c r="W85" s="43"/>
      <c r="X85" s="45"/>
    </row>
    <row r="86" spans="2:24">
      <c r="B86" s="48" t="s">
        <v>158</v>
      </c>
      <c r="C86" s="49" t="s">
        <v>171</v>
      </c>
      <c r="D86" s="49"/>
      <c r="E86" s="49">
        <f t="shared" ref="E86:J86" si="12">SUM(E77:E85)</f>
        <v>30</v>
      </c>
      <c r="F86" s="49">
        <f t="shared" si="12"/>
        <v>435</v>
      </c>
      <c r="G86" s="49">
        <f t="shared" si="12"/>
        <v>150</v>
      </c>
      <c r="H86" s="49">
        <f t="shared" si="12"/>
        <v>0</v>
      </c>
      <c r="I86" s="49">
        <f t="shared" si="12"/>
        <v>100</v>
      </c>
      <c r="J86" s="49">
        <f t="shared" si="12"/>
        <v>185</v>
      </c>
      <c r="K86" s="50" t="s">
        <v>172</v>
      </c>
      <c r="L86" s="43"/>
      <c r="M86" s="43"/>
      <c r="N86" s="43"/>
      <c r="O86" s="43"/>
      <c r="P86" s="43"/>
      <c r="Q86" s="44"/>
      <c r="R86" s="44"/>
      <c r="S86" s="44"/>
      <c r="T86" s="44"/>
      <c r="U86" s="44"/>
      <c r="V86" s="44"/>
      <c r="W86" s="44"/>
      <c r="X86" s="44"/>
    </row>
    <row r="87" spans="2:24">
      <c r="B87" s="566" t="s">
        <v>173</v>
      </c>
      <c r="C87" s="566"/>
      <c r="D87" s="566"/>
      <c r="E87" s="566"/>
      <c r="F87" s="566"/>
      <c r="G87" s="566"/>
      <c r="H87" s="566"/>
      <c r="I87" s="566"/>
      <c r="J87" s="566"/>
      <c r="K87" s="566"/>
      <c r="L87" s="40"/>
      <c r="M87" s="40"/>
      <c r="N87" s="40"/>
      <c r="O87" s="40"/>
      <c r="P87" s="40"/>
      <c r="Q87" s="40"/>
      <c r="R87" s="40"/>
      <c r="S87" s="40"/>
      <c r="T87" s="40"/>
      <c r="U87" s="40"/>
      <c r="V87" s="40"/>
      <c r="W87" s="40"/>
      <c r="X87" s="40"/>
    </row>
    <row r="88" spans="2:24">
      <c r="B88" s="139"/>
      <c r="C88" s="36"/>
      <c r="D88" s="140"/>
      <c r="E88" s="146">
        <v>0</v>
      </c>
      <c r="F88" s="146">
        <v>0</v>
      </c>
      <c r="G88" s="140">
        <v>0</v>
      </c>
      <c r="H88" s="140">
        <v>0</v>
      </c>
      <c r="I88" s="143">
        <v>0</v>
      </c>
      <c r="J88" s="140">
        <v>0</v>
      </c>
      <c r="K88" s="146" t="s">
        <v>172</v>
      </c>
      <c r="L88" s="40"/>
      <c r="M88" s="40"/>
      <c r="N88" s="40"/>
      <c r="O88" s="40"/>
      <c r="P88" s="40"/>
      <c r="Q88" s="40"/>
      <c r="R88" s="40"/>
      <c r="S88" s="40"/>
      <c r="T88" s="40"/>
      <c r="U88" s="40"/>
      <c r="V88" s="40"/>
      <c r="W88" s="40"/>
      <c r="X88" s="40"/>
    </row>
    <row r="89" spans="2:24" ht="15.6">
      <c r="B89" s="51" t="s">
        <v>164</v>
      </c>
      <c r="C89" s="48" t="s">
        <v>174</v>
      </c>
      <c r="D89" s="49"/>
      <c r="E89" s="49">
        <f t="shared" ref="E89:J89" si="13">E88</f>
        <v>0</v>
      </c>
      <c r="F89" s="49">
        <f t="shared" si="13"/>
        <v>0</v>
      </c>
      <c r="G89" s="49">
        <f t="shared" si="13"/>
        <v>0</v>
      </c>
      <c r="H89" s="49">
        <f t="shared" si="13"/>
        <v>0</v>
      </c>
      <c r="I89" s="49">
        <f t="shared" si="13"/>
        <v>0</v>
      </c>
      <c r="J89" s="49">
        <f t="shared" si="13"/>
        <v>0</v>
      </c>
      <c r="K89" s="50" t="s">
        <v>172</v>
      </c>
      <c r="L89" s="40"/>
      <c r="M89" s="40"/>
      <c r="N89" s="40"/>
      <c r="O89" s="40"/>
      <c r="P89" s="40"/>
      <c r="Q89" s="40"/>
      <c r="R89" s="40"/>
      <c r="S89" s="40"/>
      <c r="T89" s="40"/>
      <c r="U89" s="40"/>
      <c r="V89" s="40"/>
      <c r="W89" s="40"/>
      <c r="X89" s="40"/>
    </row>
    <row r="90" spans="2:24">
      <c r="B90" s="52" t="s">
        <v>175</v>
      </c>
      <c r="C90" s="53" t="s">
        <v>176</v>
      </c>
      <c r="D90" s="54"/>
      <c r="E90" s="54">
        <f t="shared" ref="E90:J90" si="14">+E86+E89</f>
        <v>30</v>
      </c>
      <c r="F90" s="54">
        <f t="shared" si="14"/>
        <v>435</v>
      </c>
      <c r="G90" s="54">
        <f t="shared" si="14"/>
        <v>150</v>
      </c>
      <c r="H90" s="54">
        <f t="shared" si="14"/>
        <v>0</v>
      </c>
      <c r="I90" s="54">
        <f t="shared" si="14"/>
        <v>100</v>
      </c>
      <c r="J90" s="54">
        <f t="shared" si="14"/>
        <v>185</v>
      </c>
      <c r="K90" s="55" t="s">
        <v>172</v>
      </c>
      <c r="L90" s="40"/>
      <c r="M90" s="40"/>
      <c r="N90" s="40"/>
      <c r="O90" s="40"/>
      <c r="P90" s="40"/>
      <c r="Q90" s="40"/>
      <c r="R90" s="40"/>
      <c r="S90" s="40"/>
      <c r="T90" s="40"/>
      <c r="U90" s="40"/>
      <c r="V90" s="40"/>
      <c r="W90" s="40"/>
      <c r="X90" s="40"/>
    </row>
    <row r="91" spans="2:24">
      <c r="B91" s="34"/>
      <c r="C91" s="34"/>
      <c r="D91" s="57"/>
      <c r="E91" s="34"/>
      <c r="F91" s="34"/>
      <c r="G91" s="34"/>
      <c r="H91" s="34"/>
      <c r="I91" s="34"/>
      <c r="J91" s="34"/>
      <c r="K91" s="34"/>
      <c r="L91" s="40"/>
      <c r="M91" s="40"/>
      <c r="N91" s="40"/>
      <c r="O91" s="40"/>
      <c r="P91" s="40"/>
      <c r="Q91" s="40"/>
      <c r="R91" s="40"/>
      <c r="S91" s="40"/>
      <c r="T91" s="40"/>
      <c r="U91" s="40"/>
      <c r="V91" s="40"/>
      <c r="W91" s="40"/>
      <c r="X91" s="40"/>
    </row>
    <row r="92" spans="2:24">
      <c r="B92" s="34"/>
      <c r="C92" s="34"/>
      <c r="D92" s="57"/>
      <c r="E92" s="34"/>
      <c r="F92" s="34"/>
      <c r="G92" s="34"/>
      <c r="H92" s="34"/>
      <c r="I92" s="34"/>
      <c r="J92" s="34"/>
      <c r="K92" s="34"/>
      <c r="L92" s="40"/>
      <c r="M92" s="40"/>
      <c r="N92" s="40"/>
      <c r="O92" s="40"/>
      <c r="P92" s="40"/>
      <c r="Q92" s="40"/>
      <c r="R92" s="40"/>
      <c r="S92" s="40"/>
      <c r="T92" s="40"/>
      <c r="U92" s="40"/>
      <c r="V92" s="40"/>
      <c r="W92" s="40"/>
      <c r="X92" s="40"/>
    </row>
    <row r="93" spans="2:24">
      <c r="B93" s="34"/>
      <c r="C93" s="34"/>
      <c r="D93" s="34"/>
      <c r="E93" s="34"/>
      <c r="F93" s="34"/>
      <c r="G93" s="34"/>
      <c r="H93" s="34"/>
      <c r="I93" s="39" t="s">
        <v>207</v>
      </c>
      <c r="J93" s="34"/>
      <c r="K93" s="39" t="s">
        <v>208</v>
      </c>
      <c r="L93" s="40"/>
      <c r="M93" s="40"/>
      <c r="N93" s="40"/>
      <c r="O93" s="40"/>
      <c r="P93" s="40"/>
      <c r="Q93" s="40"/>
      <c r="R93" s="40"/>
      <c r="S93" s="40"/>
      <c r="T93" s="40"/>
      <c r="U93" s="40"/>
      <c r="V93" s="40"/>
      <c r="W93" s="40"/>
      <c r="X93" s="40"/>
    </row>
    <row r="94" spans="2:24">
      <c r="B94" s="561" t="s">
        <v>140</v>
      </c>
      <c r="C94" s="563" t="s">
        <v>141</v>
      </c>
      <c r="D94" s="563" t="s">
        <v>142</v>
      </c>
      <c r="E94" s="558" t="s">
        <v>143</v>
      </c>
      <c r="F94" s="558" t="s">
        <v>144</v>
      </c>
      <c r="G94" s="560" t="s">
        <v>145</v>
      </c>
      <c r="H94" s="560"/>
      <c r="I94" s="560"/>
      <c r="J94" s="560"/>
      <c r="K94" s="556" t="s">
        <v>146</v>
      </c>
      <c r="L94" s="40"/>
      <c r="M94" s="40"/>
      <c r="N94" s="40"/>
      <c r="O94" s="40"/>
      <c r="P94" s="40"/>
      <c r="Q94" s="40"/>
      <c r="R94" s="40"/>
      <c r="S94" s="40"/>
      <c r="T94" s="40"/>
      <c r="U94" s="40"/>
      <c r="V94" s="40"/>
      <c r="W94" s="40"/>
      <c r="X94" s="40"/>
    </row>
    <row r="95" spans="2:24">
      <c r="B95" s="562"/>
      <c r="C95" s="564"/>
      <c r="D95" s="564"/>
      <c r="E95" s="558"/>
      <c r="F95" s="558"/>
      <c r="G95" s="558" t="s">
        <v>148</v>
      </c>
      <c r="H95" s="558" t="s">
        <v>149</v>
      </c>
      <c r="I95" s="560" t="s">
        <v>147</v>
      </c>
      <c r="J95" s="560"/>
      <c r="K95" s="556"/>
      <c r="L95" s="40"/>
      <c r="M95" s="40"/>
      <c r="N95" s="40"/>
      <c r="O95" s="40"/>
      <c r="P95" s="40"/>
      <c r="Q95" s="40"/>
      <c r="R95" s="40"/>
      <c r="S95" s="40"/>
      <c r="T95" s="40"/>
      <c r="U95" s="40"/>
      <c r="V95" s="40"/>
      <c r="W95" s="40"/>
      <c r="X95" s="40"/>
    </row>
    <row r="96" spans="2:24" ht="27.6">
      <c r="B96" s="562"/>
      <c r="C96" s="564"/>
      <c r="D96" s="564"/>
      <c r="E96" s="559"/>
      <c r="F96" s="559"/>
      <c r="G96" s="559"/>
      <c r="H96" s="559"/>
      <c r="I96" s="142" t="s">
        <v>150</v>
      </c>
      <c r="J96" s="142" t="s">
        <v>151</v>
      </c>
      <c r="K96" s="557"/>
      <c r="L96" s="40"/>
      <c r="M96" s="40"/>
      <c r="N96" s="40"/>
      <c r="O96" s="40"/>
      <c r="P96" s="40"/>
      <c r="Q96" s="40"/>
      <c r="R96" s="40"/>
      <c r="S96" s="40"/>
      <c r="T96" s="40"/>
      <c r="U96" s="40"/>
      <c r="V96" s="40"/>
      <c r="W96" s="40"/>
      <c r="X96" s="40"/>
    </row>
    <row r="97" spans="2:24">
      <c r="B97" s="565" t="s">
        <v>152</v>
      </c>
      <c r="C97" s="565"/>
      <c r="D97" s="565"/>
      <c r="E97" s="565"/>
      <c r="F97" s="565"/>
      <c r="G97" s="565"/>
      <c r="H97" s="565"/>
      <c r="I97" s="565"/>
      <c r="J97" s="565"/>
      <c r="K97" s="565"/>
      <c r="L97" s="40"/>
      <c r="M97" s="40"/>
      <c r="N97" s="40"/>
      <c r="O97" s="40"/>
      <c r="P97" s="40"/>
      <c r="Q97" s="40"/>
      <c r="R97" s="40"/>
      <c r="S97" s="40"/>
      <c r="T97" s="40"/>
      <c r="U97" s="40"/>
      <c r="V97" s="40"/>
      <c r="W97" s="40"/>
      <c r="X97" s="40"/>
    </row>
    <row r="98" spans="2:24">
      <c r="B98" s="147">
        <v>1</v>
      </c>
      <c r="C98" s="41" t="s">
        <v>178</v>
      </c>
      <c r="D98" s="145" t="s">
        <v>154</v>
      </c>
      <c r="E98" s="42">
        <v>2</v>
      </c>
      <c r="F98" s="145">
        <f>SUM(G98:J98)</f>
        <v>30</v>
      </c>
      <c r="G98" s="144">
        <v>0</v>
      </c>
      <c r="H98" s="145">
        <v>0</v>
      </c>
      <c r="I98" s="145">
        <v>30</v>
      </c>
      <c r="J98" s="145">
        <v>0</v>
      </c>
      <c r="K98" s="42" t="s">
        <v>161</v>
      </c>
      <c r="L98" s="40"/>
      <c r="M98" s="40"/>
      <c r="N98" s="40"/>
      <c r="O98" s="40"/>
      <c r="P98" s="40"/>
      <c r="Q98" s="40"/>
      <c r="R98" s="40"/>
      <c r="S98" s="40"/>
      <c r="T98" s="40"/>
      <c r="U98" s="40"/>
      <c r="V98" s="40"/>
      <c r="W98" s="40"/>
      <c r="X98" s="40"/>
    </row>
    <row r="99" spans="2:24">
      <c r="B99" s="147">
        <v>2</v>
      </c>
      <c r="C99" s="41" t="s">
        <v>209</v>
      </c>
      <c r="D99" s="145" t="s">
        <v>164</v>
      </c>
      <c r="E99" s="42">
        <v>3</v>
      </c>
      <c r="F99" s="145">
        <f>SUM(G99:J99)</f>
        <v>45</v>
      </c>
      <c r="G99" s="144">
        <v>20</v>
      </c>
      <c r="H99" s="145">
        <v>0</v>
      </c>
      <c r="I99" s="145">
        <v>0</v>
      </c>
      <c r="J99" s="145">
        <v>25</v>
      </c>
      <c r="K99" s="42" t="s">
        <v>161</v>
      </c>
      <c r="L99" s="40"/>
      <c r="M99" s="40"/>
      <c r="N99" s="40"/>
      <c r="O99" s="40"/>
      <c r="P99" s="40"/>
      <c r="Q99" s="40"/>
      <c r="R99" s="40"/>
      <c r="S99" s="40"/>
      <c r="T99" s="40"/>
      <c r="U99" s="40"/>
      <c r="V99" s="40"/>
      <c r="W99" s="40"/>
      <c r="X99" s="40"/>
    </row>
    <row r="100" spans="2:24">
      <c r="B100" s="147">
        <v>3</v>
      </c>
      <c r="C100" s="41" t="s">
        <v>210</v>
      </c>
      <c r="D100" s="145" t="s">
        <v>164</v>
      </c>
      <c r="E100" s="42">
        <v>4</v>
      </c>
      <c r="F100" s="145">
        <f>SUM(G100:J100)</f>
        <v>45</v>
      </c>
      <c r="G100" s="144">
        <v>20</v>
      </c>
      <c r="H100" s="145">
        <v>0</v>
      </c>
      <c r="I100" s="145">
        <v>0</v>
      </c>
      <c r="J100" s="145">
        <v>25</v>
      </c>
      <c r="K100" s="42" t="s">
        <v>159</v>
      </c>
      <c r="L100" s="40"/>
      <c r="M100" s="40"/>
      <c r="N100" s="40"/>
      <c r="O100" s="40"/>
      <c r="P100" s="40"/>
      <c r="Q100" s="40"/>
      <c r="R100" s="40"/>
      <c r="S100" s="40"/>
      <c r="T100" s="40"/>
      <c r="U100" s="40"/>
      <c r="V100" s="40"/>
      <c r="W100" s="40"/>
      <c r="X100" s="40"/>
    </row>
    <row r="101" spans="2:24">
      <c r="B101" s="147">
        <v>4</v>
      </c>
      <c r="C101" s="41" t="s">
        <v>1526</v>
      </c>
      <c r="D101" s="145" t="s">
        <v>164</v>
      </c>
      <c r="E101" s="42">
        <v>3</v>
      </c>
      <c r="F101" s="145">
        <f>SUM(G101:J101)</f>
        <v>35</v>
      </c>
      <c r="G101" s="144">
        <v>10</v>
      </c>
      <c r="H101" s="145">
        <v>0</v>
      </c>
      <c r="I101" s="145">
        <v>0</v>
      </c>
      <c r="J101" s="145">
        <v>25</v>
      </c>
      <c r="K101" s="42" t="s">
        <v>159</v>
      </c>
      <c r="L101" s="40"/>
      <c r="M101" s="40"/>
      <c r="N101" s="40"/>
      <c r="O101" s="40"/>
      <c r="P101" s="40"/>
      <c r="Q101" s="40"/>
      <c r="R101" s="40"/>
      <c r="S101" s="40"/>
      <c r="T101" s="40"/>
      <c r="U101" s="40"/>
      <c r="V101" s="40"/>
      <c r="W101" s="40"/>
      <c r="X101" s="40"/>
    </row>
    <row r="102" spans="2:24">
      <c r="B102" s="48" t="s">
        <v>158</v>
      </c>
      <c r="C102" s="49" t="s">
        <v>171</v>
      </c>
      <c r="D102" s="49"/>
      <c r="E102" s="49">
        <f t="shared" ref="E102:J102" si="15">SUM(E98:E101)</f>
        <v>12</v>
      </c>
      <c r="F102" s="49">
        <f t="shared" si="15"/>
        <v>155</v>
      </c>
      <c r="G102" s="49">
        <f t="shared" si="15"/>
        <v>50</v>
      </c>
      <c r="H102" s="49">
        <f t="shared" si="15"/>
        <v>0</v>
      </c>
      <c r="I102" s="49">
        <f t="shared" si="15"/>
        <v>30</v>
      </c>
      <c r="J102" s="49">
        <f t="shared" si="15"/>
        <v>75</v>
      </c>
      <c r="K102" s="50" t="s">
        <v>172</v>
      </c>
      <c r="L102" s="40"/>
      <c r="M102" s="40"/>
      <c r="N102" s="40"/>
      <c r="O102" s="40"/>
      <c r="P102" s="40"/>
      <c r="Q102" s="40"/>
      <c r="R102" s="40"/>
      <c r="S102" s="40"/>
      <c r="T102" s="40"/>
      <c r="U102" s="40"/>
      <c r="V102" s="40"/>
      <c r="W102" s="40"/>
      <c r="X102" s="40"/>
    </row>
    <row r="103" spans="2:24">
      <c r="B103" s="565" t="s">
        <v>173</v>
      </c>
      <c r="C103" s="565"/>
      <c r="D103" s="565"/>
      <c r="E103" s="565"/>
      <c r="F103" s="565"/>
      <c r="G103" s="565"/>
      <c r="H103" s="565"/>
      <c r="I103" s="565"/>
      <c r="J103" s="565"/>
      <c r="K103" s="565"/>
      <c r="L103" s="40"/>
      <c r="M103" s="40"/>
      <c r="N103" s="40"/>
      <c r="O103" s="40"/>
      <c r="P103" s="40"/>
      <c r="Q103" s="40"/>
      <c r="R103" s="40"/>
      <c r="S103" s="40"/>
      <c r="T103" s="40"/>
      <c r="U103" s="40"/>
      <c r="V103" s="40"/>
      <c r="W103" s="40"/>
      <c r="X103" s="40"/>
    </row>
    <row r="104" spans="2:24" ht="35.549999999999997" customHeight="1">
      <c r="B104" s="144">
        <v>1</v>
      </c>
      <c r="C104" s="63" t="s">
        <v>212</v>
      </c>
      <c r="D104" s="145" t="s">
        <v>213</v>
      </c>
      <c r="E104" s="145">
        <f t="shared" ref="E104:J104" si="16">(E117+E123)/2</f>
        <v>18</v>
      </c>
      <c r="F104" s="64">
        <f t="shared" si="16"/>
        <v>190</v>
      </c>
      <c r="G104" s="64">
        <f t="shared" si="16"/>
        <v>85</v>
      </c>
      <c r="H104" s="64">
        <f t="shared" si="16"/>
        <v>0</v>
      </c>
      <c r="I104" s="64">
        <f t="shared" si="16"/>
        <v>12.5</v>
      </c>
      <c r="J104" s="64">
        <f t="shared" si="16"/>
        <v>92.5</v>
      </c>
      <c r="K104" s="42" t="s">
        <v>214</v>
      </c>
      <c r="L104" s="40"/>
      <c r="M104" s="40"/>
      <c r="N104" s="40"/>
      <c r="O104" s="40"/>
      <c r="P104" s="40"/>
      <c r="Q104" s="40"/>
      <c r="R104" s="40"/>
      <c r="S104" s="40"/>
      <c r="T104" s="40"/>
      <c r="U104" s="40"/>
      <c r="V104" s="40"/>
      <c r="W104" s="40"/>
      <c r="X104" s="40"/>
    </row>
    <row r="105" spans="2:24" ht="15.6">
      <c r="B105" s="51" t="s">
        <v>164</v>
      </c>
      <c r="C105" s="48" t="s">
        <v>174</v>
      </c>
      <c r="D105" s="49"/>
      <c r="E105" s="49">
        <f t="shared" ref="E105:J105" si="17">SUM(E104:E104)</f>
        <v>18</v>
      </c>
      <c r="F105" s="65">
        <f t="shared" si="17"/>
        <v>190</v>
      </c>
      <c r="G105" s="65">
        <f t="shared" si="17"/>
        <v>85</v>
      </c>
      <c r="H105" s="65">
        <f t="shared" si="17"/>
        <v>0</v>
      </c>
      <c r="I105" s="65">
        <f t="shared" si="17"/>
        <v>12.5</v>
      </c>
      <c r="J105" s="65">
        <f t="shared" si="17"/>
        <v>92.5</v>
      </c>
      <c r="K105" s="50" t="s">
        <v>172</v>
      </c>
      <c r="L105" s="40"/>
      <c r="M105" s="40"/>
      <c r="N105" s="40"/>
      <c r="O105" s="40"/>
      <c r="P105" s="40"/>
      <c r="Q105" s="40"/>
      <c r="R105" s="40"/>
      <c r="S105" s="40"/>
      <c r="T105" s="40"/>
      <c r="U105" s="40"/>
      <c r="V105" s="40"/>
      <c r="W105" s="40"/>
      <c r="X105" s="40"/>
    </row>
    <row r="106" spans="2:24">
      <c r="B106" s="52" t="s">
        <v>175</v>
      </c>
      <c r="C106" s="53" t="s">
        <v>176</v>
      </c>
      <c r="D106" s="54"/>
      <c r="E106" s="54">
        <f t="shared" ref="E106:J106" si="18">+E102+E105</f>
        <v>30</v>
      </c>
      <c r="F106" s="66">
        <f t="shared" si="18"/>
        <v>345</v>
      </c>
      <c r="G106" s="66">
        <f t="shared" si="18"/>
        <v>135</v>
      </c>
      <c r="H106" s="66">
        <f t="shared" si="18"/>
        <v>0</v>
      </c>
      <c r="I106" s="66">
        <f t="shared" si="18"/>
        <v>42.5</v>
      </c>
      <c r="J106" s="66">
        <f t="shared" si="18"/>
        <v>167.5</v>
      </c>
      <c r="K106" s="55" t="s">
        <v>172</v>
      </c>
      <c r="L106" s="40"/>
      <c r="M106" s="40"/>
      <c r="N106" s="40"/>
      <c r="O106" s="40"/>
      <c r="P106" s="40"/>
      <c r="Q106" s="40"/>
      <c r="R106" s="40"/>
      <c r="S106" s="40"/>
      <c r="T106" s="40"/>
      <c r="U106" s="40"/>
      <c r="V106" s="40"/>
      <c r="W106" s="40"/>
      <c r="X106" s="40"/>
    </row>
    <row r="107" spans="2:24">
      <c r="B107" s="34"/>
      <c r="C107" s="34"/>
      <c r="D107" s="57"/>
      <c r="E107" s="34"/>
      <c r="F107" s="34"/>
      <c r="G107" s="34"/>
      <c r="H107" s="34"/>
      <c r="I107" s="34"/>
      <c r="J107" s="34"/>
      <c r="K107" s="34"/>
      <c r="L107" s="40"/>
      <c r="M107" s="40"/>
      <c r="N107" s="40"/>
      <c r="O107" s="40"/>
      <c r="P107" s="40"/>
      <c r="Q107" s="40"/>
      <c r="R107" s="40"/>
      <c r="S107" s="40"/>
      <c r="T107" s="40"/>
      <c r="U107" s="40"/>
      <c r="V107" s="40"/>
      <c r="W107" s="40"/>
      <c r="X107" s="40"/>
    </row>
    <row r="108" spans="2:24">
      <c r="B108" s="34"/>
      <c r="C108" s="34"/>
      <c r="D108" s="38"/>
      <c r="E108" s="38"/>
      <c r="F108" s="38"/>
      <c r="G108" s="34"/>
      <c r="I108" s="39"/>
      <c r="J108" s="34"/>
      <c r="K108" s="39"/>
      <c r="L108" s="40"/>
      <c r="M108" s="40"/>
      <c r="N108" s="40"/>
      <c r="O108" s="40"/>
      <c r="P108" s="40"/>
      <c r="Q108" s="40"/>
      <c r="R108" s="40"/>
      <c r="S108" s="40"/>
      <c r="T108" s="40"/>
      <c r="U108" s="40"/>
      <c r="V108" s="40"/>
      <c r="W108" s="40"/>
      <c r="X108" s="40"/>
    </row>
    <row r="109" spans="2:24">
      <c r="B109" s="561" t="s">
        <v>140</v>
      </c>
      <c r="C109" s="563" t="s">
        <v>141</v>
      </c>
      <c r="D109" s="563" t="s">
        <v>142</v>
      </c>
      <c r="E109" s="558" t="s">
        <v>143</v>
      </c>
      <c r="F109" s="558" t="s">
        <v>144</v>
      </c>
      <c r="G109" s="560" t="s">
        <v>145</v>
      </c>
      <c r="H109" s="560"/>
      <c r="I109" s="560"/>
      <c r="J109" s="560"/>
      <c r="K109" s="556" t="s">
        <v>146</v>
      </c>
      <c r="L109" s="40"/>
      <c r="M109" s="40"/>
      <c r="N109" s="40"/>
      <c r="O109" s="40"/>
      <c r="P109" s="40"/>
      <c r="Q109" s="40"/>
      <c r="R109" s="40"/>
      <c r="S109" s="40"/>
      <c r="T109" s="40"/>
      <c r="U109" s="40"/>
      <c r="V109" s="40"/>
      <c r="W109" s="40"/>
      <c r="X109" s="40"/>
    </row>
    <row r="110" spans="2:24">
      <c r="B110" s="562"/>
      <c r="C110" s="564"/>
      <c r="D110" s="564"/>
      <c r="E110" s="558"/>
      <c r="F110" s="558"/>
      <c r="G110" s="558" t="s">
        <v>148</v>
      </c>
      <c r="H110" s="558" t="s">
        <v>149</v>
      </c>
      <c r="I110" s="560" t="s">
        <v>147</v>
      </c>
      <c r="J110" s="560"/>
      <c r="K110" s="556"/>
      <c r="L110" s="40"/>
      <c r="M110" s="40"/>
      <c r="N110" s="40"/>
      <c r="O110" s="40"/>
      <c r="P110" s="40"/>
      <c r="Q110" s="40"/>
      <c r="R110" s="40"/>
      <c r="S110" s="40"/>
      <c r="T110" s="40"/>
      <c r="U110" s="40"/>
      <c r="V110" s="40"/>
      <c r="W110" s="40"/>
      <c r="X110" s="40"/>
    </row>
    <row r="111" spans="2:24" ht="27.6">
      <c r="B111" s="562"/>
      <c r="C111" s="564"/>
      <c r="D111" s="564"/>
      <c r="E111" s="559"/>
      <c r="F111" s="559"/>
      <c r="G111" s="559"/>
      <c r="H111" s="559"/>
      <c r="I111" s="142" t="s">
        <v>150</v>
      </c>
      <c r="J111" s="142" t="s">
        <v>151</v>
      </c>
      <c r="K111" s="557"/>
      <c r="L111" s="40"/>
      <c r="M111" s="40"/>
      <c r="N111" s="40"/>
      <c r="O111" s="40"/>
      <c r="P111" s="40"/>
      <c r="Q111" s="40"/>
      <c r="R111" s="40"/>
      <c r="S111" s="40"/>
      <c r="T111" s="40"/>
      <c r="U111" s="40"/>
      <c r="V111" s="40"/>
      <c r="W111" s="40"/>
      <c r="X111" s="40"/>
    </row>
    <row r="112" spans="2:24">
      <c r="B112" s="565" t="s">
        <v>215</v>
      </c>
      <c r="C112" s="565"/>
      <c r="D112" s="565"/>
      <c r="E112" s="565"/>
      <c r="F112" s="565"/>
      <c r="G112" s="565"/>
      <c r="H112" s="565"/>
      <c r="I112" s="565"/>
      <c r="J112" s="565"/>
      <c r="K112" s="565"/>
      <c r="L112" s="40"/>
      <c r="M112" s="40"/>
      <c r="N112" s="40"/>
      <c r="O112" s="40"/>
      <c r="P112" s="40"/>
      <c r="Q112" s="40"/>
      <c r="R112" s="40"/>
      <c r="S112" s="40"/>
      <c r="T112" s="40"/>
    </row>
    <row r="113" spans="2:24">
      <c r="B113" s="147">
        <v>1</v>
      </c>
      <c r="C113" s="67" t="s">
        <v>216</v>
      </c>
      <c r="D113" s="42" t="s">
        <v>213</v>
      </c>
      <c r="E113" s="145">
        <v>5</v>
      </c>
      <c r="F113" s="147">
        <f>SUM(G113:J113)</f>
        <v>60</v>
      </c>
      <c r="G113" s="145">
        <v>30</v>
      </c>
      <c r="H113" s="147">
        <v>0</v>
      </c>
      <c r="I113" s="145">
        <v>15</v>
      </c>
      <c r="J113" s="147">
        <v>15</v>
      </c>
      <c r="K113" s="42" t="s">
        <v>159</v>
      </c>
      <c r="L113" s="71"/>
      <c r="M113" s="71"/>
      <c r="N113" s="71"/>
      <c r="O113" s="69"/>
      <c r="P113" s="69"/>
      <c r="Q113" s="40"/>
      <c r="R113" s="40"/>
      <c r="S113" s="40"/>
      <c r="T113" s="40"/>
    </row>
    <row r="114" spans="2:24">
      <c r="B114" s="147">
        <v>2</v>
      </c>
      <c r="C114" s="67" t="s">
        <v>217</v>
      </c>
      <c r="D114" s="42" t="s">
        <v>213</v>
      </c>
      <c r="E114" s="145">
        <v>3</v>
      </c>
      <c r="F114" s="147">
        <f>SUM(G114:J114)</f>
        <v>35</v>
      </c>
      <c r="G114" s="145">
        <v>15</v>
      </c>
      <c r="H114" s="147">
        <v>0</v>
      </c>
      <c r="I114" s="145">
        <v>0</v>
      </c>
      <c r="J114" s="147">
        <v>20</v>
      </c>
      <c r="K114" s="42" t="s">
        <v>159</v>
      </c>
      <c r="L114" s="71"/>
      <c r="M114" s="71"/>
      <c r="N114" s="71"/>
      <c r="O114" s="69"/>
      <c r="P114" s="69"/>
      <c r="Q114" s="40"/>
      <c r="R114" s="40"/>
      <c r="S114" s="40"/>
      <c r="T114" s="40"/>
    </row>
    <row r="115" spans="2:24">
      <c r="B115" s="147">
        <v>3</v>
      </c>
      <c r="C115" s="67" t="s">
        <v>218</v>
      </c>
      <c r="D115" s="42" t="s">
        <v>213</v>
      </c>
      <c r="E115" s="145">
        <v>5</v>
      </c>
      <c r="F115" s="147">
        <f>SUM(G115:J115)</f>
        <v>55</v>
      </c>
      <c r="G115" s="145">
        <v>25</v>
      </c>
      <c r="H115" s="147">
        <v>0</v>
      </c>
      <c r="I115" s="145">
        <v>0</v>
      </c>
      <c r="J115" s="147">
        <v>30</v>
      </c>
      <c r="K115" s="42" t="s">
        <v>161</v>
      </c>
      <c r="L115" s="70"/>
      <c r="M115" s="69"/>
      <c r="N115" s="69"/>
      <c r="O115" s="69"/>
      <c r="P115" s="70"/>
      <c r="Q115" s="40"/>
      <c r="R115" s="40"/>
      <c r="S115" s="40"/>
      <c r="T115" s="40"/>
    </row>
    <row r="116" spans="2:24">
      <c r="B116" s="147">
        <v>4</v>
      </c>
      <c r="C116" s="72" t="s">
        <v>219</v>
      </c>
      <c r="D116" s="42" t="s">
        <v>213</v>
      </c>
      <c r="E116" s="145">
        <v>5</v>
      </c>
      <c r="F116" s="147">
        <f>SUM(G116:J116)</f>
        <v>40</v>
      </c>
      <c r="G116" s="145">
        <v>15</v>
      </c>
      <c r="H116" s="147">
        <v>0</v>
      </c>
      <c r="I116" s="145">
        <v>10</v>
      </c>
      <c r="J116" s="147">
        <v>15</v>
      </c>
      <c r="K116" s="42" t="s">
        <v>161</v>
      </c>
      <c r="L116" s="70"/>
      <c r="M116" s="69"/>
      <c r="N116" s="69"/>
      <c r="O116" s="69"/>
      <c r="P116" s="70"/>
      <c r="Q116" s="40"/>
      <c r="R116" s="40"/>
      <c r="S116" s="40"/>
      <c r="T116" s="40"/>
      <c r="U116" s="40"/>
      <c r="V116" s="40"/>
      <c r="W116" s="40"/>
      <c r="X116" s="40"/>
    </row>
    <row r="117" spans="2:24">
      <c r="B117" s="48" t="s">
        <v>164</v>
      </c>
      <c r="C117" s="49" t="s">
        <v>220</v>
      </c>
      <c r="D117" s="49"/>
      <c r="E117" s="49">
        <f t="shared" ref="E117:J117" si="19">SUM(E113:E116)</f>
        <v>18</v>
      </c>
      <c r="F117" s="49">
        <f t="shared" si="19"/>
        <v>190</v>
      </c>
      <c r="G117" s="49">
        <f t="shared" si="19"/>
        <v>85</v>
      </c>
      <c r="H117" s="49">
        <f t="shared" si="19"/>
        <v>0</v>
      </c>
      <c r="I117" s="49">
        <f t="shared" si="19"/>
        <v>25</v>
      </c>
      <c r="J117" s="49">
        <f t="shared" si="19"/>
        <v>80</v>
      </c>
      <c r="K117" s="50" t="s">
        <v>172</v>
      </c>
      <c r="L117" s="40"/>
      <c r="M117" s="40"/>
      <c r="N117" s="40"/>
      <c r="O117" s="40"/>
      <c r="P117" s="40"/>
      <c r="Q117" s="40"/>
      <c r="R117" s="40"/>
      <c r="S117" s="40"/>
      <c r="T117" s="40"/>
      <c r="U117" s="40"/>
      <c r="V117" s="40"/>
      <c r="W117" s="40"/>
      <c r="X117" s="40"/>
    </row>
    <row r="118" spans="2:24">
      <c r="B118" s="565" t="s">
        <v>221</v>
      </c>
      <c r="C118" s="565"/>
      <c r="D118" s="565"/>
      <c r="E118" s="565"/>
      <c r="F118" s="565"/>
      <c r="G118" s="565"/>
      <c r="H118" s="565"/>
      <c r="I118" s="565"/>
      <c r="J118" s="565"/>
      <c r="K118" s="565"/>
      <c r="L118" s="40"/>
      <c r="M118" s="40"/>
      <c r="N118" s="40"/>
      <c r="O118" s="40"/>
      <c r="P118" s="40"/>
      <c r="Q118" s="40"/>
      <c r="R118" s="40"/>
      <c r="S118" s="40"/>
      <c r="T118" s="40"/>
      <c r="U118" s="40"/>
      <c r="V118" s="40"/>
      <c r="W118" s="40"/>
      <c r="X118" s="40"/>
    </row>
    <row r="119" spans="2:24">
      <c r="B119" s="147">
        <v>1</v>
      </c>
      <c r="C119" s="72" t="s">
        <v>222</v>
      </c>
      <c r="D119" s="42" t="s">
        <v>213</v>
      </c>
      <c r="E119" s="145">
        <v>5</v>
      </c>
      <c r="F119" s="147">
        <f>SUM(G119:J119)</f>
        <v>60</v>
      </c>
      <c r="G119" s="145">
        <v>30</v>
      </c>
      <c r="H119" s="147">
        <v>0</v>
      </c>
      <c r="I119" s="145">
        <v>0</v>
      </c>
      <c r="J119" s="147">
        <v>30</v>
      </c>
      <c r="K119" s="42" t="s">
        <v>161</v>
      </c>
      <c r="L119" s="69"/>
      <c r="M119" s="69"/>
      <c r="N119" s="69"/>
      <c r="O119" s="69"/>
      <c r="P119" s="69"/>
      <c r="Q119" s="71"/>
      <c r="R119" s="69"/>
      <c r="S119" s="69"/>
      <c r="T119" s="70"/>
      <c r="U119" s="69"/>
      <c r="V119" s="69"/>
      <c r="W119" s="69"/>
      <c r="X119" s="70"/>
    </row>
    <row r="120" spans="2:24">
      <c r="B120" s="147">
        <v>2</v>
      </c>
      <c r="C120" s="67" t="s">
        <v>223</v>
      </c>
      <c r="D120" s="42" t="s">
        <v>213</v>
      </c>
      <c r="E120" s="145">
        <v>5</v>
      </c>
      <c r="F120" s="147">
        <f>SUM(G120:J120)</f>
        <v>50</v>
      </c>
      <c r="G120" s="145">
        <v>20</v>
      </c>
      <c r="H120" s="147">
        <v>0</v>
      </c>
      <c r="I120" s="145">
        <v>0</v>
      </c>
      <c r="J120" s="147">
        <v>30</v>
      </c>
      <c r="K120" s="42" t="s">
        <v>161</v>
      </c>
      <c r="L120" s="69"/>
      <c r="M120" s="69"/>
      <c r="N120" s="69"/>
      <c r="O120" s="69"/>
      <c r="P120" s="69"/>
      <c r="Q120" s="70"/>
      <c r="R120" s="69"/>
      <c r="S120" s="70"/>
      <c r="T120" s="70"/>
      <c r="U120" s="69"/>
      <c r="V120" s="69"/>
      <c r="W120" s="69"/>
      <c r="X120" s="70"/>
    </row>
    <row r="121" spans="2:24">
      <c r="B121" s="469">
        <v>3</v>
      </c>
      <c r="C121" s="67" t="s">
        <v>224</v>
      </c>
      <c r="D121" s="42" t="s">
        <v>213</v>
      </c>
      <c r="E121" s="145">
        <v>5</v>
      </c>
      <c r="F121" s="147">
        <f>SUM(G121:J121)</f>
        <v>50</v>
      </c>
      <c r="G121" s="145">
        <v>20</v>
      </c>
      <c r="H121" s="147">
        <v>0</v>
      </c>
      <c r="I121" s="145">
        <v>0</v>
      </c>
      <c r="J121" s="147">
        <v>30</v>
      </c>
      <c r="K121" s="42" t="s">
        <v>159</v>
      </c>
      <c r="L121" s="69"/>
      <c r="M121" s="69"/>
      <c r="N121" s="69"/>
      <c r="O121" s="69"/>
      <c r="P121" s="69"/>
      <c r="Q121" s="70"/>
      <c r="R121" s="69"/>
      <c r="S121" s="70"/>
      <c r="T121" s="70"/>
      <c r="U121" s="69"/>
      <c r="V121" s="69"/>
      <c r="W121" s="69"/>
      <c r="X121" s="70"/>
    </row>
    <row r="122" spans="2:24">
      <c r="B122" s="469">
        <v>4</v>
      </c>
      <c r="C122" s="72" t="s">
        <v>225</v>
      </c>
      <c r="D122" s="42" t="s">
        <v>213</v>
      </c>
      <c r="E122" s="145">
        <v>3</v>
      </c>
      <c r="F122" s="147">
        <f>SUM(G122:J122)</f>
        <v>30</v>
      </c>
      <c r="G122" s="145">
        <v>15</v>
      </c>
      <c r="H122" s="147">
        <v>0</v>
      </c>
      <c r="I122" s="145">
        <v>0</v>
      </c>
      <c r="J122" s="147">
        <v>15</v>
      </c>
      <c r="K122" s="42" t="s">
        <v>159</v>
      </c>
      <c r="L122" s="69"/>
      <c r="M122" s="69"/>
      <c r="N122" s="69"/>
      <c r="O122" s="69"/>
      <c r="P122" s="69"/>
      <c r="Q122" s="71"/>
      <c r="R122" s="71"/>
      <c r="S122" s="71"/>
      <c r="T122" s="70"/>
      <c r="U122" s="71"/>
      <c r="V122" s="71"/>
      <c r="W122" s="71"/>
      <c r="X122" s="70"/>
    </row>
    <row r="123" spans="2:24">
      <c r="B123" s="48" t="s">
        <v>164</v>
      </c>
      <c r="C123" s="49" t="s">
        <v>220</v>
      </c>
      <c r="D123" s="49"/>
      <c r="E123" s="49">
        <f t="shared" ref="E123:J123" si="20">SUM(E119:E122)</f>
        <v>18</v>
      </c>
      <c r="F123" s="49">
        <f t="shared" si="20"/>
        <v>190</v>
      </c>
      <c r="G123" s="49">
        <f t="shared" si="20"/>
        <v>85</v>
      </c>
      <c r="H123" s="49">
        <f t="shared" si="20"/>
        <v>0</v>
      </c>
      <c r="I123" s="49">
        <f t="shared" si="20"/>
        <v>0</v>
      </c>
      <c r="J123" s="49">
        <f t="shared" si="20"/>
        <v>105</v>
      </c>
      <c r="K123" s="50" t="s">
        <v>172</v>
      </c>
      <c r="L123" s="40"/>
      <c r="M123" s="40"/>
      <c r="N123" s="40"/>
      <c r="O123" s="40"/>
      <c r="P123" s="40"/>
      <c r="Q123" s="40"/>
      <c r="R123" s="40"/>
      <c r="S123" s="40"/>
      <c r="T123" s="40"/>
      <c r="U123" s="40"/>
      <c r="V123" s="40"/>
      <c r="W123" s="40"/>
      <c r="X123" s="40"/>
    </row>
    <row r="124" spans="2:24">
      <c r="L124" s="40"/>
      <c r="M124" s="40"/>
      <c r="N124" s="40"/>
      <c r="O124" s="40"/>
      <c r="P124" s="40"/>
      <c r="Q124" s="40"/>
      <c r="R124" s="40"/>
      <c r="S124" s="40"/>
      <c r="T124" s="40"/>
      <c r="U124" s="40"/>
      <c r="V124" s="40"/>
      <c r="W124" s="40"/>
      <c r="X124" s="40"/>
    </row>
    <row r="125" spans="2:24">
      <c r="L125" s="40"/>
      <c r="M125" s="40"/>
      <c r="N125" s="40"/>
      <c r="O125" s="40"/>
      <c r="P125" s="40"/>
      <c r="Q125" s="40"/>
      <c r="R125" s="40"/>
      <c r="S125" s="40"/>
      <c r="T125" s="40"/>
    </row>
    <row r="126" spans="2:24" ht="14.4" thickBot="1">
      <c r="B126" s="34"/>
      <c r="C126" s="34"/>
      <c r="D126" s="34"/>
      <c r="E126" s="34"/>
      <c r="F126" s="34"/>
      <c r="G126" s="34"/>
      <c r="H126" s="34"/>
      <c r="I126" s="39" t="s">
        <v>207</v>
      </c>
      <c r="J126" s="34"/>
      <c r="K126" s="39" t="s">
        <v>226</v>
      </c>
      <c r="L126" s="40"/>
      <c r="M126" s="40"/>
      <c r="N126" s="40"/>
      <c r="O126" s="40"/>
      <c r="P126" s="40"/>
      <c r="Q126" s="40"/>
      <c r="R126" s="40"/>
      <c r="S126" s="40"/>
      <c r="T126" s="40"/>
    </row>
    <row r="127" spans="2:24">
      <c r="B127" s="568" t="s">
        <v>140</v>
      </c>
      <c r="C127" s="569" t="s">
        <v>141</v>
      </c>
      <c r="D127" s="569" t="s">
        <v>142</v>
      </c>
      <c r="E127" s="570" t="s">
        <v>143</v>
      </c>
      <c r="F127" s="570" t="s">
        <v>144</v>
      </c>
      <c r="G127" s="571" t="s">
        <v>145</v>
      </c>
      <c r="H127" s="571"/>
      <c r="I127" s="571"/>
      <c r="J127" s="571"/>
      <c r="K127" s="567" t="s">
        <v>146</v>
      </c>
      <c r="L127" s="40"/>
      <c r="M127" s="40"/>
      <c r="N127" s="40"/>
      <c r="O127" s="40"/>
      <c r="P127" s="40"/>
      <c r="Q127" s="40"/>
      <c r="R127" s="40"/>
      <c r="S127" s="40"/>
      <c r="T127" s="40"/>
    </row>
    <row r="128" spans="2:24" ht="26.25" customHeight="1">
      <c r="B128" s="562"/>
      <c r="C128" s="564"/>
      <c r="D128" s="564"/>
      <c r="E128" s="558"/>
      <c r="F128" s="558"/>
      <c r="G128" s="558" t="s">
        <v>148</v>
      </c>
      <c r="H128" s="558" t="s">
        <v>149</v>
      </c>
      <c r="I128" s="560" t="s">
        <v>147</v>
      </c>
      <c r="J128" s="560"/>
      <c r="K128" s="556"/>
      <c r="L128" s="40"/>
      <c r="M128" s="40"/>
      <c r="N128" s="40"/>
      <c r="O128" s="40"/>
      <c r="P128" s="40"/>
      <c r="Q128" s="40"/>
      <c r="R128" s="40"/>
      <c r="S128" s="40"/>
      <c r="T128" s="40"/>
    </row>
    <row r="129" spans="2:22" ht="27.6">
      <c r="B129" s="562"/>
      <c r="C129" s="564"/>
      <c r="D129" s="564"/>
      <c r="E129" s="559"/>
      <c r="F129" s="559"/>
      <c r="G129" s="559"/>
      <c r="H129" s="559"/>
      <c r="I129" s="142" t="s">
        <v>150</v>
      </c>
      <c r="J129" s="142" t="s">
        <v>151</v>
      </c>
      <c r="K129" s="557"/>
      <c r="L129" s="40"/>
      <c r="M129" s="40"/>
      <c r="N129" s="40"/>
      <c r="O129" s="40"/>
      <c r="P129" s="40"/>
      <c r="Q129" s="40"/>
      <c r="R129" s="40"/>
      <c r="S129" s="40"/>
      <c r="T129" s="40"/>
    </row>
    <row r="130" spans="2:22">
      <c r="B130" s="565" t="s">
        <v>152</v>
      </c>
      <c r="C130" s="565"/>
      <c r="D130" s="565"/>
      <c r="E130" s="565"/>
      <c r="F130" s="565"/>
      <c r="G130" s="565"/>
      <c r="H130" s="565"/>
      <c r="I130" s="565"/>
      <c r="J130" s="565"/>
      <c r="K130" s="565"/>
      <c r="L130" s="40"/>
      <c r="M130" s="40"/>
      <c r="N130" s="40"/>
      <c r="O130" s="40"/>
      <c r="P130" s="40"/>
      <c r="Q130" s="40"/>
      <c r="R130" s="40"/>
      <c r="S130" s="40"/>
      <c r="T130" s="40"/>
    </row>
    <row r="131" spans="2:22">
      <c r="B131" s="147">
        <v>1</v>
      </c>
      <c r="C131" s="74" t="s">
        <v>227</v>
      </c>
      <c r="D131" s="147" t="s">
        <v>164</v>
      </c>
      <c r="E131" s="145">
        <v>3</v>
      </c>
      <c r="F131" s="147">
        <f>SUM(G131:J131)</f>
        <v>45</v>
      </c>
      <c r="G131" s="145">
        <v>15</v>
      </c>
      <c r="H131" s="147">
        <v>0</v>
      </c>
      <c r="I131" s="145">
        <v>0</v>
      </c>
      <c r="J131" s="147">
        <v>30</v>
      </c>
      <c r="K131" s="42" t="s">
        <v>159</v>
      </c>
      <c r="L131" s="40"/>
      <c r="M131" s="40"/>
      <c r="N131" s="40"/>
      <c r="O131" s="40"/>
      <c r="P131" s="40"/>
      <c r="Q131" s="40"/>
      <c r="R131" s="40"/>
      <c r="S131" s="40"/>
      <c r="T131" s="40"/>
    </row>
    <row r="132" spans="2:22">
      <c r="B132" s="147">
        <v>2</v>
      </c>
      <c r="C132" s="74" t="s">
        <v>228</v>
      </c>
      <c r="D132" s="147" t="s">
        <v>164</v>
      </c>
      <c r="E132" s="145">
        <v>4</v>
      </c>
      <c r="F132" s="147">
        <f>SUM(G132:J132)</f>
        <v>45</v>
      </c>
      <c r="G132" s="145">
        <v>15</v>
      </c>
      <c r="H132" s="147">
        <v>0</v>
      </c>
      <c r="I132" s="145">
        <v>0</v>
      </c>
      <c r="J132" s="147">
        <v>30</v>
      </c>
      <c r="K132" s="42" t="s">
        <v>161</v>
      </c>
      <c r="L132" s="40"/>
      <c r="M132" s="40"/>
      <c r="N132" s="40"/>
      <c r="O132" s="40"/>
      <c r="P132" s="40"/>
      <c r="Q132" s="40"/>
      <c r="R132" s="40"/>
      <c r="S132" s="40"/>
      <c r="T132" s="40"/>
    </row>
    <row r="133" spans="2:22">
      <c r="B133" s="147">
        <v>3</v>
      </c>
      <c r="C133" s="41" t="s">
        <v>229</v>
      </c>
      <c r="D133" s="147" t="s">
        <v>164</v>
      </c>
      <c r="E133" s="145">
        <v>1</v>
      </c>
      <c r="F133" s="147">
        <f>SUM(G133:J133)</f>
        <v>15</v>
      </c>
      <c r="G133" s="145">
        <v>0</v>
      </c>
      <c r="H133" s="147">
        <v>15</v>
      </c>
      <c r="I133" s="145">
        <v>0</v>
      </c>
      <c r="J133" s="147">
        <v>0</v>
      </c>
      <c r="K133" s="42" t="s">
        <v>159</v>
      </c>
      <c r="L133" s="40"/>
      <c r="M133" s="40"/>
      <c r="N133" s="40"/>
      <c r="O133" s="40"/>
      <c r="P133" s="40"/>
      <c r="Q133" s="40"/>
      <c r="R133" s="40"/>
      <c r="S133" s="40"/>
      <c r="T133" s="40"/>
    </row>
    <row r="134" spans="2:22">
      <c r="B134" s="48" t="s">
        <v>158</v>
      </c>
      <c r="C134" s="49" t="s">
        <v>171</v>
      </c>
      <c r="D134" s="50"/>
      <c r="E134" s="49">
        <f t="shared" ref="E134:J134" si="21">SUM(E131:E133)</f>
        <v>8</v>
      </c>
      <c r="F134" s="49">
        <f t="shared" si="21"/>
        <v>105</v>
      </c>
      <c r="G134" s="49">
        <f t="shared" si="21"/>
        <v>30</v>
      </c>
      <c r="H134" s="49">
        <f t="shared" si="21"/>
        <v>15</v>
      </c>
      <c r="I134" s="49">
        <f t="shared" si="21"/>
        <v>0</v>
      </c>
      <c r="J134" s="49">
        <f t="shared" si="21"/>
        <v>60</v>
      </c>
      <c r="K134" s="50" t="s">
        <v>172</v>
      </c>
      <c r="L134" s="40"/>
      <c r="M134" s="40"/>
      <c r="N134" s="40"/>
      <c r="O134" s="40"/>
      <c r="P134" s="40"/>
      <c r="Q134" s="40"/>
      <c r="R134" s="40"/>
      <c r="S134" s="40"/>
      <c r="T134" s="40"/>
    </row>
    <row r="135" spans="2:22">
      <c r="B135" s="565" t="s">
        <v>173</v>
      </c>
      <c r="C135" s="565"/>
      <c r="D135" s="565"/>
      <c r="E135" s="565"/>
      <c r="F135" s="565"/>
      <c r="G135" s="565"/>
      <c r="H135" s="565"/>
      <c r="I135" s="565"/>
      <c r="J135" s="565"/>
      <c r="K135" s="565"/>
      <c r="L135" s="40"/>
      <c r="M135" s="40"/>
      <c r="N135" s="40"/>
      <c r="O135" s="40"/>
      <c r="P135" s="40"/>
      <c r="Q135" s="40"/>
      <c r="R135" s="40"/>
      <c r="S135" s="40"/>
      <c r="T135" s="40"/>
    </row>
    <row r="136" spans="2:22" ht="41.4">
      <c r="B136" s="144">
        <v>1</v>
      </c>
      <c r="C136" s="63" t="s">
        <v>212</v>
      </c>
      <c r="D136" s="145" t="s">
        <v>213</v>
      </c>
      <c r="E136" s="64">
        <f t="shared" ref="E136:J136" si="22">(E149+E155)/2</f>
        <v>22</v>
      </c>
      <c r="F136" s="64">
        <f t="shared" si="22"/>
        <v>180</v>
      </c>
      <c r="G136" s="64">
        <f t="shared" si="22"/>
        <v>82.5</v>
      </c>
      <c r="H136" s="64">
        <f t="shared" si="22"/>
        <v>0</v>
      </c>
      <c r="I136" s="64">
        <f t="shared" si="22"/>
        <v>15</v>
      </c>
      <c r="J136" s="64">
        <f t="shared" si="22"/>
        <v>82.5</v>
      </c>
      <c r="K136" s="42" t="s">
        <v>214</v>
      </c>
      <c r="L136" s="40"/>
      <c r="M136" s="40"/>
      <c r="N136" s="40"/>
      <c r="O136" s="40"/>
      <c r="P136" s="40"/>
      <c r="Q136" s="40"/>
      <c r="R136" s="40"/>
      <c r="S136" s="40"/>
      <c r="T136" s="40"/>
    </row>
    <row r="137" spans="2:22" ht="15.6">
      <c r="B137" s="51" t="s">
        <v>164</v>
      </c>
      <c r="C137" s="48" t="s">
        <v>174</v>
      </c>
      <c r="D137" s="49"/>
      <c r="E137" s="65">
        <f t="shared" ref="E137:J137" si="23">SUM(E136:E136)</f>
        <v>22</v>
      </c>
      <c r="F137" s="65">
        <f t="shared" si="23"/>
        <v>180</v>
      </c>
      <c r="G137" s="65">
        <f t="shared" si="23"/>
        <v>82.5</v>
      </c>
      <c r="H137" s="65">
        <f t="shared" si="23"/>
        <v>0</v>
      </c>
      <c r="I137" s="65">
        <f t="shared" si="23"/>
        <v>15</v>
      </c>
      <c r="J137" s="65">
        <f t="shared" si="23"/>
        <v>82.5</v>
      </c>
      <c r="K137" s="50" t="s">
        <v>172</v>
      </c>
      <c r="L137" s="40"/>
      <c r="M137" s="40"/>
      <c r="N137" s="40"/>
      <c r="O137" s="40"/>
      <c r="P137" s="40"/>
      <c r="Q137" s="40"/>
      <c r="R137" s="40"/>
      <c r="S137" s="40"/>
      <c r="T137" s="40"/>
    </row>
    <row r="138" spans="2:22">
      <c r="B138" s="51" t="s">
        <v>175</v>
      </c>
      <c r="C138" s="48" t="s">
        <v>176</v>
      </c>
      <c r="D138" s="49"/>
      <c r="E138" s="65">
        <f t="shared" ref="E138:J138" si="24">+E134+E137</f>
        <v>30</v>
      </c>
      <c r="F138" s="65">
        <f t="shared" si="24"/>
        <v>285</v>
      </c>
      <c r="G138" s="65">
        <f t="shared" si="24"/>
        <v>112.5</v>
      </c>
      <c r="H138" s="65">
        <f t="shared" si="24"/>
        <v>15</v>
      </c>
      <c r="I138" s="65">
        <f t="shared" si="24"/>
        <v>15</v>
      </c>
      <c r="J138" s="65">
        <f t="shared" si="24"/>
        <v>142.5</v>
      </c>
      <c r="K138" s="50" t="s">
        <v>172</v>
      </c>
      <c r="L138" s="40"/>
      <c r="M138" s="40"/>
      <c r="N138" s="40"/>
      <c r="O138" s="40"/>
      <c r="P138" s="40"/>
      <c r="Q138" s="40"/>
      <c r="R138" s="40"/>
      <c r="S138" s="40"/>
      <c r="T138" s="40"/>
    </row>
    <row r="139" spans="2:22">
      <c r="L139" s="40"/>
      <c r="M139" s="40"/>
      <c r="N139" s="40"/>
      <c r="O139" s="40"/>
      <c r="P139" s="40"/>
      <c r="Q139" s="40"/>
      <c r="R139" s="40"/>
      <c r="S139" s="40"/>
      <c r="T139" s="40"/>
    </row>
    <row r="140" spans="2:22">
      <c r="L140" s="40"/>
      <c r="M140" s="40"/>
      <c r="N140" s="40"/>
      <c r="O140" s="40"/>
      <c r="P140" s="40"/>
      <c r="Q140" s="40"/>
      <c r="R140" s="40"/>
      <c r="S140" s="40"/>
      <c r="T140" s="40"/>
    </row>
    <row r="141" spans="2:22">
      <c r="B141" s="561" t="s">
        <v>140</v>
      </c>
      <c r="C141" s="563" t="s">
        <v>141</v>
      </c>
      <c r="D141" s="563" t="s">
        <v>142</v>
      </c>
      <c r="E141" s="559" t="s">
        <v>143</v>
      </c>
      <c r="F141" s="559" t="s">
        <v>144</v>
      </c>
      <c r="G141" s="574" t="s">
        <v>145</v>
      </c>
      <c r="H141" s="565"/>
      <c r="I141" s="565"/>
      <c r="J141" s="575"/>
      <c r="K141" s="557" t="s">
        <v>146</v>
      </c>
      <c r="L141" s="40"/>
      <c r="M141" s="40"/>
      <c r="N141" s="40"/>
      <c r="O141" s="40"/>
      <c r="P141" s="40"/>
      <c r="Q141" s="40"/>
      <c r="R141" s="40"/>
      <c r="S141" s="40"/>
      <c r="T141" s="40"/>
    </row>
    <row r="142" spans="2:22">
      <c r="B142" s="562"/>
      <c r="C142" s="564"/>
      <c r="D142" s="564"/>
      <c r="E142" s="573"/>
      <c r="F142" s="573"/>
      <c r="G142" s="559" t="s">
        <v>148</v>
      </c>
      <c r="H142" s="559" t="s">
        <v>149</v>
      </c>
      <c r="I142" s="574" t="s">
        <v>147</v>
      </c>
      <c r="J142" s="575"/>
      <c r="K142" s="572"/>
      <c r="L142" s="40"/>
      <c r="M142" s="40"/>
      <c r="N142" s="40"/>
      <c r="O142" s="40"/>
      <c r="P142" s="40"/>
      <c r="Q142" s="40"/>
      <c r="R142" s="40"/>
      <c r="S142" s="40"/>
      <c r="T142" s="40"/>
    </row>
    <row r="143" spans="2:22" ht="27.6">
      <c r="B143" s="562"/>
      <c r="C143" s="564"/>
      <c r="D143" s="564"/>
      <c r="E143" s="573"/>
      <c r="F143" s="573"/>
      <c r="G143" s="573"/>
      <c r="H143" s="573"/>
      <c r="I143" s="142" t="s">
        <v>150</v>
      </c>
      <c r="J143" s="142" t="s">
        <v>151</v>
      </c>
      <c r="K143" s="572"/>
      <c r="L143" s="40"/>
      <c r="M143" s="40"/>
      <c r="N143" s="40"/>
      <c r="O143" s="40"/>
      <c r="P143" s="40"/>
      <c r="Q143" s="40"/>
      <c r="R143" s="40"/>
      <c r="S143" s="40"/>
      <c r="T143" s="40"/>
      <c r="U143" s="40"/>
      <c r="V143" s="40"/>
    </row>
    <row r="144" spans="2:22">
      <c r="B144" s="565" t="s">
        <v>215</v>
      </c>
      <c r="C144" s="565"/>
      <c r="D144" s="565"/>
      <c r="E144" s="565"/>
      <c r="F144" s="565"/>
      <c r="G144" s="565"/>
      <c r="H144" s="565"/>
      <c r="I144" s="565"/>
      <c r="J144" s="565"/>
      <c r="K144" s="565"/>
      <c r="L144" s="40"/>
      <c r="M144" s="40"/>
      <c r="N144" s="40"/>
      <c r="O144" s="40"/>
      <c r="P144" s="40"/>
      <c r="Q144" s="40"/>
      <c r="R144" s="40"/>
      <c r="S144" s="40"/>
      <c r="T144" s="40"/>
      <c r="U144" s="40"/>
      <c r="V144" s="40"/>
    </row>
    <row r="145" spans="2:25">
      <c r="B145" s="147">
        <v>1</v>
      </c>
      <c r="C145" s="67" t="s">
        <v>230</v>
      </c>
      <c r="D145" s="42" t="s">
        <v>213</v>
      </c>
      <c r="E145" s="145">
        <v>7</v>
      </c>
      <c r="F145" s="147">
        <f>SUM(G145:J145)</f>
        <v>60</v>
      </c>
      <c r="G145" s="145">
        <v>30</v>
      </c>
      <c r="H145" s="147">
        <v>0</v>
      </c>
      <c r="I145" s="145">
        <v>0</v>
      </c>
      <c r="J145" s="147">
        <v>30</v>
      </c>
      <c r="K145" s="42" t="s">
        <v>161</v>
      </c>
      <c r="L145" s="70"/>
      <c r="M145" s="70"/>
      <c r="N145" s="69"/>
      <c r="O145" s="69"/>
      <c r="P145" s="70"/>
      <c r="Q145" s="40"/>
      <c r="R145" s="40"/>
      <c r="S145" s="40"/>
      <c r="T145" s="40"/>
      <c r="U145" s="40"/>
      <c r="V145" s="40"/>
    </row>
    <row r="146" spans="2:25">
      <c r="B146" s="147">
        <v>2</v>
      </c>
      <c r="C146" s="67" t="s">
        <v>231</v>
      </c>
      <c r="D146" s="42" t="s">
        <v>213</v>
      </c>
      <c r="E146" s="145">
        <v>4</v>
      </c>
      <c r="F146" s="147">
        <f>SUM(G146:J146)</f>
        <v>60</v>
      </c>
      <c r="G146" s="145">
        <v>30</v>
      </c>
      <c r="H146" s="147">
        <v>0</v>
      </c>
      <c r="I146" s="145">
        <v>15</v>
      </c>
      <c r="J146" s="147">
        <v>15</v>
      </c>
      <c r="K146" s="42" t="s">
        <v>161</v>
      </c>
      <c r="L146" s="70"/>
      <c r="M146" s="70"/>
      <c r="N146" s="69"/>
      <c r="O146" s="69"/>
      <c r="P146" s="70"/>
      <c r="Q146" s="40"/>
      <c r="R146" s="40"/>
      <c r="S146" s="40"/>
      <c r="T146" s="40"/>
      <c r="U146" s="40"/>
      <c r="V146" s="40"/>
    </row>
    <row r="147" spans="2:25">
      <c r="B147" s="147">
        <v>3</v>
      </c>
      <c r="C147" s="67" t="s">
        <v>232</v>
      </c>
      <c r="D147" s="42" t="s">
        <v>213</v>
      </c>
      <c r="E147" s="145">
        <v>5</v>
      </c>
      <c r="F147" s="147">
        <f>SUM(G147:J147)</f>
        <v>60</v>
      </c>
      <c r="G147" s="145">
        <v>30</v>
      </c>
      <c r="H147" s="147">
        <v>0</v>
      </c>
      <c r="I147" s="145">
        <v>0</v>
      </c>
      <c r="J147" s="147">
        <v>30</v>
      </c>
      <c r="K147" s="42" t="s">
        <v>159</v>
      </c>
      <c r="L147" s="70"/>
      <c r="M147" s="70"/>
      <c r="N147" s="69"/>
      <c r="O147" s="69"/>
      <c r="P147" s="70"/>
      <c r="Q147" s="40"/>
      <c r="R147" s="40"/>
      <c r="S147" s="40"/>
      <c r="T147" s="40"/>
      <c r="U147" s="40"/>
      <c r="V147" s="40"/>
    </row>
    <row r="148" spans="2:25">
      <c r="B148" s="147">
        <v>4</v>
      </c>
      <c r="C148" s="72" t="s">
        <v>233</v>
      </c>
      <c r="D148" s="42" t="s">
        <v>234</v>
      </c>
      <c r="E148" s="145">
        <v>6</v>
      </c>
      <c r="F148" s="147">
        <f>SUM(G148:J148)</f>
        <v>0</v>
      </c>
      <c r="G148" s="145">
        <v>0</v>
      </c>
      <c r="H148" s="147">
        <v>0</v>
      </c>
      <c r="I148" s="145">
        <v>0</v>
      </c>
      <c r="J148" s="147">
        <v>0</v>
      </c>
      <c r="K148" s="42" t="s">
        <v>159</v>
      </c>
      <c r="L148" s="40"/>
      <c r="M148" s="40"/>
      <c r="N148" s="40"/>
      <c r="O148" s="40"/>
      <c r="P148" s="40"/>
      <c r="Q148" s="40"/>
      <c r="R148" s="40"/>
      <c r="S148" s="40"/>
      <c r="T148" s="40"/>
      <c r="U148" s="40"/>
      <c r="V148" s="40"/>
    </row>
    <row r="149" spans="2:25">
      <c r="B149" s="48" t="s">
        <v>164</v>
      </c>
      <c r="C149" s="49" t="s">
        <v>220</v>
      </c>
      <c r="D149" s="49"/>
      <c r="E149" s="49">
        <f t="shared" ref="E149:J149" si="25">SUM(E145:E148)</f>
        <v>22</v>
      </c>
      <c r="F149" s="49">
        <f t="shared" si="25"/>
        <v>180</v>
      </c>
      <c r="G149" s="49">
        <f t="shared" si="25"/>
        <v>90</v>
      </c>
      <c r="H149" s="49">
        <f t="shared" si="25"/>
        <v>0</v>
      </c>
      <c r="I149" s="49">
        <f t="shared" si="25"/>
        <v>15</v>
      </c>
      <c r="J149" s="49">
        <f t="shared" si="25"/>
        <v>75</v>
      </c>
      <c r="K149" s="50" t="s">
        <v>172</v>
      </c>
      <c r="L149" s="40"/>
      <c r="M149" s="40"/>
      <c r="N149" s="40"/>
      <c r="O149" s="40"/>
      <c r="P149" s="40"/>
      <c r="Q149" s="40"/>
      <c r="R149" s="40"/>
      <c r="S149" s="40"/>
      <c r="T149" s="40"/>
      <c r="U149" s="40"/>
      <c r="V149" s="40"/>
      <c r="W149" s="40"/>
      <c r="X149" s="40"/>
      <c r="Y149" s="40"/>
    </row>
    <row r="150" spans="2:25">
      <c r="B150" s="565" t="s">
        <v>221</v>
      </c>
      <c r="C150" s="565"/>
      <c r="D150" s="565"/>
      <c r="E150" s="565"/>
      <c r="F150" s="565"/>
      <c r="G150" s="565"/>
      <c r="H150" s="565"/>
      <c r="I150" s="565"/>
      <c r="J150" s="565"/>
      <c r="K150" s="565"/>
      <c r="L150" s="40"/>
      <c r="M150" s="40"/>
      <c r="N150" s="40"/>
      <c r="O150" s="40"/>
      <c r="P150" s="40"/>
      <c r="Q150" s="40"/>
      <c r="R150" s="40"/>
      <c r="S150" s="40"/>
      <c r="T150" s="40"/>
      <c r="U150" s="40"/>
      <c r="V150" s="40"/>
      <c r="W150" s="40"/>
      <c r="X150" s="40"/>
      <c r="Y150" s="40"/>
    </row>
    <row r="151" spans="2:25">
      <c r="B151" s="147">
        <v>1</v>
      </c>
      <c r="C151" s="72" t="s">
        <v>235</v>
      </c>
      <c r="D151" s="42" t="s">
        <v>213</v>
      </c>
      <c r="E151" s="145">
        <v>6</v>
      </c>
      <c r="F151" s="147">
        <f>SUM(G151:J151)</f>
        <v>75</v>
      </c>
      <c r="G151" s="145">
        <v>30</v>
      </c>
      <c r="H151" s="147">
        <v>0</v>
      </c>
      <c r="I151" s="145">
        <v>15</v>
      </c>
      <c r="J151" s="147">
        <v>30</v>
      </c>
      <c r="K151" s="42" t="s">
        <v>161</v>
      </c>
      <c r="L151" s="69"/>
      <c r="M151" s="69"/>
      <c r="N151" s="69"/>
      <c r="O151" s="69"/>
      <c r="P151" s="69"/>
      <c r="Q151" s="71"/>
      <c r="R151" s="69"/>
      <c r="S151" s="69"/>
      <c r="T151" s="71"/>
      <c r="U151" s="69"/>
      <c r="V151" s="69"/>
      <c r="W151" s="69"/>
      <c r="X151" s="71"/>
      <c r="Y151" s="40"/>
    </row>
    <row r="152" spans="2:25">
      <c r="B152" s="147">
        <v>2</v>
      </c>
      <c r="C152" s="67" t="s">
        <v>236</v>
      </c>
      <c r="D152" s="42" t="s">
        <v>213</v>
      </c>
      <c r="E152" s="145">
        <v>5</v>
      </c>
      <c r="F152" s="147">
        <f>SUM(G152:J152)</f>
        <v>60</v>
      </c>
      <c r="G152" s="145">
        <v>30</v>
      </c>
      <c r="H152" s="147">
        <v>0</v>
      </c>
      <c r="I152" s="145">
        <v>0</v>
      </c>
      <c r="J152" s="147">
        <v>30</v>
      </c>
      <c r="K152" s="42" t="s">
        <v>161</v>
      </c>
      <c r="L152" s="69"/>
      <c r="M152" s="69"/>
      <c r="N152" s="69"/>
      <c r="O152" s="69"/>
      <c r="P152" s="69"/>
      <c r="Q152" s="70"/>
      <c r="R152" s="69"/>
      <c r="S152" s="70"/>
      <c r="T152" s="70"/>
      <c r="U152" s="69"/>
      <c r="V152" s="69"/>
      <c r="W152" s="69"/>
      <c r="X152" s="70"/>
      <c r="Y152" s="40"/>
    </row>
    <row r="153" spans="2:25">
      <c r="B153" s="147">
        <v>3</v>
      </c>
      <c r="C153" s="67" t="s">
        <v>237</v>
      </c>
      <c r="D153" s="42" t="s">
        <v>213</v>
      </c>
      <c r="E153" s="145">
        <v>5</v>
      </c>
      <c r="F153" s="147">
        <f>SUM(G153:J153)</f>
        <v>45</v>
      </c>
      <c r="G153" s="145">
        <v>15</v>
      </c>
      <c r="H153" s="147">
        <v>0</v>
      </c>
      <c r="I153" s="145">
        <v>0</v>
      </c>
      <c r="J153" s="147">
        <v>30</v>
      </c>
      <c r="K153" s="42" t="s">
        <v>159</v>
      </c>
      <c r="L153" s="69"/>
      <c r="M153" s="69"/>
      <c r="N153" s="69"/>
      <c r="O153" s="69"/>
      <c r="P153" s="69"/>
      <c r="Q153" s="70"/>
      <c r="R153" s="69"/>
      <c r="S153" s="70"/>
      <c r="T153" s="69"/>
      <c r="U153" s="69"/>
      <c r="V153" s="69"/>
      <c r="W153" s="69"/>
      <c r="X153" s="70"/>
      <c r="Y153" s="40"/>
    </row>
    <row r="154" spans="2:25">
      <c r="B154" s="147">
        <v>4</v>
      </c>
      <c r="C154" s="72" t="s">
        <v>233</v>
      </c>
      <c r="D154" s="42" t="s">
        <v>234</v>
      </c>
      <c r="E154" s="145">
        <v>6</v>
      </c>
      <c r="F154" s="147">
        <f>SUM(G154:J154)</f>
        <v>0</v>
      </c>
      <c r="G154" s="145">
        <v>0</v>
      </c>
      <c r="H154" s="147">
        <v>0</v>
      </c>
      <c r="I154" s="145">
        <v>0</v>
      </c>
      <c r="J154" s="147">
        <v>0</v>
      </c>
      <c r="K154" s="42" t="s">
        <v>159</v>
      </c>
      <c r="L154" s="40"/>
      <c r="M154" s="40"/>
      <c r="N154" s="40"/>
      <c r="O154" s="40"/>
      <c r="P154" s="40"/>
      <c r="Q154" s="40"/>
      <c r="R154" s="40"/>
      <c r="S154" s="40"/>
      <c r="T154" s="40"/>
      <c r="U154" s="40"/>
      <c r="V154" s="40"/>
      <c r="W154" s="40"/>
      <c r="X154" s="40"/>
      <c r="Y154" s="40"/>
    </row>
    <row r="155" spans="2:25">
      <c r="B155" s="48" t="s">
        <v>164</v>
      </c>
      <c r="C155" s="49" t="s">
        <v>220</v>
      </c>
      <c r="D155" s="49"/>
      <c r="E155" s="49">
        <f t="shared" ref="E155:J155" si="26">SUM(E151:E154)</f>
        <v>22</v>
      </c>
      <c r="F155" s="49">
        <f t="shared" si="26"/>
        <v>180</v>
      </c>
      <c r="G155" s="49">
        <f t="shared" si="26"/>
        <v>75</v>
      </c>
      <c r="H155" s="49">
        <f t="shared" si="26"/>
        <v>0</v>
      </c>
      <c r="I155" s="49">
        <f t="shared" si="26"/>
        <v>15</v>
      </c>
      <c r="J155" s="49">
        <f t="shared" si="26"/>
        <v>90</v>
      </c>
      <c r="K155" s="50" t="s">
        <v>172</v>
      </c>
      <c r="L155" s="40"/>
      <c r="M155" s="40"/>
      <c r="N155" s="40"/>
      <c r="O155" s="40"/>
      <c r="P155" s="40"/>
      <c r="Q155" s="40"/>
      <c r="R155" s="40"/>
      <c r="S155" s="40"/>
      <c r="T155" s="40"/>
      <c r="U155" s="40"/>
      <c r="V155" s="40"/>
      <c r="W155" s="40"/>
      <c r="X155" s="40"/>
      <c r="Y155" s="40"/>
    </row>
    <row r="156" spans="2:25">
      <c r="B156" s="34"/>
      <c r="C156" s="34"/>
      <c r="D156" s="57"/>
      <c r="E156" s="34"/>
      <c r="F156" s="34"/>
      <c r="G156" s="34"/>
      <c r="H156" s="34"/>
      <c r="I156" s="34"/>
      <c r="J156" s="34"/>
      <c r="K156" s="34"/>
      <c r="L156" s="40"/>
      <c r="M156" s="40"/>
      <c r="N156" s="40"/>
      <c r="O156" s="40"/>
      <c r="P156" s="40"/>
      <c r="Q156" s="40"/>
      <c r="R156" s="40"/>
      <c r="S156" s="40"/>
      <c r="T156" s="40"/>
      <c r="U156" s="40"/>
      <c r="V156" s="40"/>
      <c r="W156" s="40"/>
      <c r="X156" s="40"/>
      <c r="Y156" s="40"/>
    </row>
    <row r="157" spans="2:25">
      <c r="B157" s="34"/>
      <c r="C157" s="34"/>
      <c r="D157" s="57"/>
      <c r="E157" s="34"/>
      <c r="F157" s="34"/>
      <c r="G157" s="34"/>
      <c r="H157" s="34"/>
      <c r="I157" s="34"/>
      <c r="J157" s="34"/>
      <c r="K157" s="34"/>
      <c r="L157" s="40"/>
      <c r="M157" s="40"/>
      <c r="N157" s="40"/>
      <c r="O157" s="40"/>
      <c r="P157" s="40"/>
      <c r="Q157" s="40"/>
      <c r="R157" s="40"/>
      <c r="S157" s="40"/>
      <c r="T157" s="40"/>
      <c r="U157" s="40"/>
      <c r="V157" s="40"/>
      <c r="W157" s="40"/>
      <c r="X157" s="40"/>
      <c r="Y157" s="40"/>
    </row>
    <row r="158" spans="2:25">
      <c r="B158" s="34"/>
      <c r="C158" s="34"/>
      <c r="D158" s="34"/>
      <c r="E158" s="34"/>
      <c r="F158" s="34"/>
      <c r="G158" s="34"/>
      <c r="H158" s="34"/>
      <c r="I158" s="39" t="s">
        <v>238</v>
      </c>
      <c r="J158" s="34"/>
      <c r="K158" s="39" t="s">
        <v>239</v>
      </c>
      <c r="L158" s="40"/>
      <c r="M158" s="40"/>
      <c r="N158" s="40"/>
      <c r="O158" s="40"/>
      <c r="P158" s="40"/>
      <c r="Q158" s="40"/>
      <c r="R158" s="40"/>
      <c r="S158" s="40"/>
      <c r="T158" s="40"/>
      <c r="U158" s="40"/>
      <c r="V158" s="40"/>
      <c r="W158" s="40"/>
      <c r="X158" s="40"/>
      <c r="Y158" s="40"/>
    </row>
    <row r="159" spans="2:25">
      <c r="B159" s="561" t="s">
        <v>140</v>
      </c>
      <c r="C159" s="563" t="s">
        <v>141</v>
      </c>
      <c r="D159" s="563" t="s">
        <v>142</v>
      </c>
      <c r="E159" s="558" t="s">
        <v>143</v>
      </c>
      <c r="F159" s="558" t="s">
        <v>144</v>
      </c>
      <c r="G159" s="560" t="s">
        <v>145</v>
      </c>
      <c r="H159" s="560"/>
      <c r="I159" s="560"/>
      <c r="J159" s="560"/>
      <c r="K159" s="556" t="s">
        <v>146</v>
      </c>
      <c r="L159" s="40"/>
      <c r="M159" s="40"/>
      <c r="N159" s="40"/>
      <c r="O159" s="40"/>
      <c r="P159" s="40"/>
      <c r="Q159" s="40"/>
      <c r="R159" s="40"/>
      <c r="S159" s="40"/>
      <c r="T159" s="40"/>
      <c r="U159" s="40"/>
      <c r="V159" s="40"/>
      <c r="W159" s="40"/>
      <c r="X159" s="40"/>
      <c r="Y159" s="40"/>
    </row>
    <row r="160" spans="2:25">
      <c r="B160" s="562"/>
      <c r="C160" s="564"/>
      <c r="D160" s="564"/>
      <c r="E160" s="558"/>
      <c r="F160" s="558"/>
      <c r="G160" s="558" t="s">
        <v>148</v>
      </c>
      <c r="H160" s="558" t="s">
        <v>149</v>
      </c>
      <c r="I160" s="560" t="s">
        <v>147</v>
      </c>
      <c r="J160" s="560"/>
      <c r="K160" s="556"/>
      <c r="L160" s="40"/>
      <c r="M160" s="40"/>
      <c r="N160" s="40"/>
      <c r="O160" s="40"/>
      <c r="P160" s="40"/>
      <c r="Q160" s="40"/>
      <c r="R160" s="40"/>
      <c r="S160" s="40"/>
      <c r="T160" s="40"/>
      <c r="U160" s="40"/>
      <c r="V160" s="40"/>
      <c r="W160" s="40"/>
      <c r="X160" s="40"/>
      <c r="Y160" s="40"/>
    </row>
    <row r="161" spans="2:25" ht="27.6">
      <c r="B161" s="562"/>
      <c r="C161" s="564"/>
      <c r="D161" s="564"/>
      <c r="E161" s="559"/>
      <c r="F161" s="559"/>
      <c r="G161" s="559"/>
      <c r="H161" s="559"/>
      <c r="I161" s="142" t="s">
        <v>150</v>
      </c>
      <c r="J161" s="142" t="s">
        <v>151</v>
      </c>
      <c r="K161" s="557"/>
      <c r="L161" s="40"/>
      <c r="M161" s="40"/>
      <c r="N161" s="40"/>
      <c r="O161" s="40"/>
      <c r="P161" s="40"/>
      <c r="Q161" s="40"/>
      <c r="R161" s="40"/>
      <c r="S161" s="40"/>
      <c r="T161" s="40"/>
      <c r="U161" s="40"/>
      <c r="V161" s="40"/>
      <c r="W161" s="40"/>
      <c r="X161" s="40"/>
      <c r="Y161" s="40"/>
    </row>
    <row r="162" spans="2:25">
      <c r="B162" s="565" t="s">
        <v>152</v>
      </c>
      <c r="C162" s="565"/>
      <c r="D162" s="565"/>
      <c r="E162" s="565"/>
      <c r="F162" s="565"/>
      <c r="G162" s="565"/>
      <c r="H162" s="565"/>
      <c r="I162" s="565"/>
      <c r="J162" s="565"/>
      <c r="K162" s="565"/>
      <c r="L162" s="40"/>
      <c r="M162" s="40"/>
      <c r="N162" s="40"/>
      <c r="O162" s="40"/>
      <c r="P162" s="40"/>
      <c r="Q162" s="40"/>
      <c r="R162" s="40"/>
      <c r="S162" s="40"/>
      <c r="T162" s="40"/>
      <c r="U162" s="40"/>
      <c r="V162" s="40"/>
      <c r="W162" s="40"/>
      <c r="X162" s="40"/>
      <c r="Y162" s="40"/>
    </row>
    <row r="163" spans="2:25">
      <c r="B163" s="147">
        <v>1</v>
      </c>
      <c r="C163" s="74" t="s">
        <v>240</v>
      </c>
      <c r="D163" s="147" t="s">
        <v>164</v>
      </c>
      <c r="E163" s="145">
        <v>3</v>
      </c>
      <c r="F163" s="147">
        <f>SUM(G163:J163)</f>
        <v>45</v>
      </c>
      <c r="G163" s="145">
        <v>15</v>
      </c>
      <c r="H163" s="147">
        <v>0</v>
      </c>
      <c r="I163" s="145">
        <v>0</v>
      </c>
      <c r="J163" s="147">
        <v>30</v>
      </c>
      <c r="K163" s="42" t="s">
        <v>161</v>
      </c>
      <c r="L163" s="40"/>
      <c r="M163" s="40"/>
      <c r="N163" s="40"/>
      <c r="O163" s="40"/>
      <c r="P163" s="40"/>
      <c r="Q163" s="40"/>
      <c r="R163" s="40"/>
      <c r="S163" s="40"/>
      <c r="T163" s="40"/>
      <c r="U163" s="40"/>
      <c r="V163" s="40"/>
      <c r="W163" s="40"/>
      <c r="X163" s="40"/>
      <c r="Y163" s="40"/>
    </row>
    <row r="164" spans="2:25">
      <c r="B164" s="147">
        <v>2</v>
      </c>
      <c r="C164" s="41" t="s">
        <v>241</v>
      </c>
      <c r="D164" s="147" t="s">
        <v>154</v>
      </c>
      <c r="E164" s="145">
        <v>2</v>
      </c>
      <c r="F164" s="147">
        <f>SUM(G164:J164)</f>
        <v>0</v>
      </c>
      <c r="G164" s="145">
        <v>0</v>
      </c>
      <c r="H164" s="147">
        <v>0</v>
      </c>
      <c r="I164" s="145">
        <v>0</v>
      </c>
      <c r="J164" s="147">
        <v>0</v>
      </c>
      <c r="K164" s="42" t="s">
        <v>161</v>
      </c>
      <c r="L164" s="40"/>
      <c r="M164" s="40"/>
      <c r="N164" s="40"/>
      <c r="O164" s="40"/>
      <c r="P164" s="40"/>
      <c r="Q164" s="40"/>
      <c r="R164" s="40"/>
      <c r="S164" s="40"/>
      <c r="T164" s="40"/>
      <c r="U164" s="40"/>
      <c r="V164" s="40"/>
      <c r="W164" s="40"/>
      <c r="X164" s="40"/>
      <c r="Y164" s="40"/>
    </row>
    <row r="165" spans="2:25">
      <c r="B165" s="48" t="s">
        <v>158</v>
      </c>
      <c r="C165" s="49" t="s">
        <v>171</v>
      </c>
      <c r="D165" s="49"/>
      <c r="E165" s="49">
        <f t="shared" ref="E165:J165" si="27">SUM(E163:E164)</f>
        <v>5</v>
      </c>
      <c r="F165" s="49">
        <f t="shared" si="27"/>
        <v>45</v>
      </c>
      <c r="G165" s="49">
        <f t="shared" si="27"/>
        <v>15</v>
      </c>
      <c r="H165" s="49">
        <f t="shared" si="27"/>
        <v>0</v>
      </c>
      <c r="I165" s="49">
        <f t="shared" si="27"/>
        <v>0</v>
      </c>
      <c r="J165" s="49">
        <f t="shared" si="27"/>
        <v>30</v>
      </c>
      <c r="K165" s="50" t="s">
        <v>172</v>
      </c>
      <c r="L165" s="40"/>
      <c r="M165" s="40"/>
      <c r="N165" s="40"/>
      <c r="O165" s="40"/>
      <c r="P165" s="40"/>
      <c r="Q165" s="40"/>
      <c r="R165" s="40"/>
      <c r="S165" s="40"/>
      <c r="T165" s="40"/>
      <c r="U165" s="40"/>
      <c r="V165" s="40"/>
      <c r="W165" s="40"/>
      <c r="X165" s="40"/>
      <c r="Y165" s="40"/>
    </row>
    <row r="166" spans="2:25">
      <c r="B166" s="565" t="s">
        <v>173</v>
      </c>
      <c r="C166" s="565"/>
      <c r="D166" s="565"/>
      <c r="E166" s="565"/>
      <c r="F166" s="565"/>
      <c r="G166" s="565"/>
      <c r="H166" s="565"/>
      <c r="I166" s="565"/>
      <c r="J166" s="565"/>
      <c r="K166" s="565"/>
      <c r="L166" s="40"/>
      <c r="M166" s="40"/>
      <c r="N166" s="40"/>
      <c r="O166" s="40"/>
      <c r="P166" s="40"/>
      <c r="Q166" s="40"/>
      <c r="R166" s="40"/>
      <c r="S166" s="40"/>
      <c r="T166" s="40"/>
      <c r="U166" s="40"/>
      <c r="V166" s="40"/>
      <c r="W166" s="40"/>
      <c r="X166" s="40"/>
      <c r="Y166" s="40"/>
    </row>
    <row r="167" spans="2:25" ht="41.4">
      <c r="B167" s="144">
        <v>1</v>
      </c>
      <c r="C167" s="63" t="s">
        <v>212</v>
      </c>
      <c r="D167" s="145" t="s">
        <v>213</v>
      </c>
      <c r="E167" s="64">
        <f t="shared" ref="E167:J167" si="28">(E181+E188)/2</f>
        <v>25</v>
      </c>
      <c r="F167" s="64">
        <f t="shared" si="28"/>
        <v>195</v>
      </c>
      <c r="G167" s="64">
        <f t="shared" si="28"/>
        <v>82.5</v>
      </c>
      <c r="H167" s="64">
        <f t="shared" si="28"/>
        <v>30</v>
      </c>
      <c r="I167" s="64">
        <f t="shared" si="28"/>
        <v>0</v>
      </c>
      <c r="J167" s="64">
        <f t="shared" si="28"/>
        <v>82.5</v>
      </c>
      <c r="K167" s="42" t="s">
        <v>214</v>
      </c>
      <c r="L167" s="40"/>
      <c r="M167" s="40"/>
      <c r="N167" s="40"/>
      <c r="O167" s="40"/>
      <c r="P167" s="40"/>
      <c r="Q167" s="40"/>
      <c r="R167" s="40"/>
      <c r="S167" s="40"/>
      <c r="T167" s="40"/>
      <c r="U167" s="40"/>
      <c r="V167" s="40"/>
      <c r="W167" s="40"/>
      <c r="X167" s="40"/>
      <c r="Y167" s="40"/>
    </row>
    <row r="168" spans="2:25" ht="15.6">
      <c r="B168" s="51" t="s">
        <v>164</v>
      </c>
      <c r="C168" s="48" t="s">
        <v>174</v>
      </c>
      <c r="D168" s="49"/>
      <c r="E168" s="65">
        <f t="shared" ref="E168:J168" si="29">SUM(E167:E167)</f>
        <v>25</v>
      </c>
      <c r="F168" s="65">
        <f t="shared" si="29"/>
        <v>195</v>
      </c>
      <c r="G168" s="65">
        <f t="shared" si="29"/>
        <v>82.5</v>
      </c>
      <c r="H168" s="65">
        <f t="shared" si="29"/>
        <v>30</v>
      </c>
      <c r="I168" s="65">
        <f t="shared" si="29"/>
        <v>0</v>
      </c>
      <c r="J168" s="65">
        <f t="shared" si="29"/>
        <v>82.5</v>
      </c>
      <c r="K168" s="50" t="s">
        <v>172</v>
      </c>
      <c r="L168" s="40"/>
      <c r="M168" s="40"/>
      <c r="N168" s="40"/>
      <c r="O168" s="40"/>
      <c r="P168" s="40"/>
      <c r="Q168" s="40"/>
      <c r="R168" s="40"/>
      <c r="S168" s="40"/>
      <c r="T168" s="40"/>
      <c r="U168" s="40"/>
      <c r="V168" s="40"/>
      <c r="W168" s="40"/>
      <c r="X168" s="40"/>
      <c r="Y168" s="40"/>
    </row>
    <row r="169" spans="2:25">
      <c r="B169" s="52" t="s">
        <v>175</v>
      </c>
      <c r="C169" s="53" t="s">
        <v>176</v>
      </c>
      <c r="D169" s="54"/>
      <c r="E169" s="66">
        <f t="shared" ref="E169:J169" si="30">+E165+E168</f>
        <v>30</v>
      </c>
      <c r="F169" s="66">
        <f t="shared" si="30"/>
        <v>240</v>
      </c>
      <c r="G169" s="66">
        <f t="shared" si="30"/>
        <v>97.5</v>
      </c>
      <c r="H169" s="66">
        <f t="shared" si="30"/>
        <v>30</v>
      </c>
      <c r="I169" s="66">
        <f t="shared" si="30"/>
        <v>0</v>
      </c>
      <c r="J169" s="66">
        <f t="shared" si="30"/>
        <v>112.5</v>
      </c>
      <c r="K169" s="55" t="s">
        <v>172</v>
      </c>
      <c r="L169" s="40"/>
      <c r="M169" s="40"/>
      <c r="N169" s="40"/>
      <c r="O169" s="40"/>
      <c r="P169" s="40"/>
      <c r="Q169" s="40"/>
      <c r="R169" s="40"/>
      <c r="S169" s="40"/>
      <c r="T169" s="40"/>
      <c r="U169" s="40"/>
      <c r="V169" s="40"/>
      <c r="W169" s="40"/>
      <c r="X169" s="40"/>
      <c r="Y169" s="40"/>
    </row>
    <row r="170" spans="2:25">
      <c r="L170" s="40"/>
      <c r="M170" s="40"/>
      <c r="N170" s="40"/>
      <c r="O170" s="40"/>
      <c r="P170" s="40"/>
      <c r="Q170" s="40"/>
      <c r="R170" s="40"/>
      <c r="S170" s="40"/>
      <c r="T170" s="40"/>
      <c r="U170" s="40"/>
      <c r="V170" s="40"/>
      <c r="W170" s="40"/>
      <c r="X170" s="40"/>
      <c r="Y170" s="40"/>
    </row>
    <row r="171" spans="2:25">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row>
    <row r="172" spans="2:25">
      <c r="B172" s="561" t="s">
        <v>140</v>
      </c>
      <c r="C172" s="563" t="s">
        <v>141</v>
      </c>
      <c r="D172" s="563" t="s">
        <v>142</v>
      </c>
      <c r="E172" s="558" t="s">
        <v>143</v>
      </c>
      <c r="F172" s="558" t="s">
        <v>144</v>
      </c>
      <c r="G172" s="560" t="s">
        <v>145</v>
      </c>
      <c r="H172" s="560"/>
      <c r="I172" s="560"/>
      <c r="J172" s="560"/>
      <c r="K172" s="556" t="s">
        <v>146</v>
      </c>
      <c r="L172" s="40"/>
      <c r="M172" s="40"/>
      <c r="N172" s="40"/>
      <c r="O172" s="40"/>
      <c r="P172" s="40"/>
      <c r="Q172" s="40"/>
      <c r="R172" s="40"/>
      <c r="S172" s="40"/>
      <c r="T172" s="40"/>
      <c r="U172" s="40"/>
      <c r="V172" s="40"/>
      <c r="W172" s="40"/>
      <c r="X172" s="40"/>
      <c r="Y172" s="40"/>
    </row>
    <row r="173" spans="2:25">
      <c r="B173" s="562"/>
      <c r="C173" s="564"/>
      <c r="D173" s="564"/>
      <c r="E173" s="558"/>
      <c r="F173" s="558"/>
      <c r="G173" s="558" t="s">
        <v>148</v>
      </c>
      <c r="H173" s="558" t="s">
        <v>149</v>
      </c>
      <c r="I173" s="560" t="s">
        <v>147</v>
      </c>
      <c r="J173" s="560"/>
      <c r="K173" s="556"/>
      <c r="L173" s="40"/>
      <c r="M173" s="40"/>
      <c r="N173" s="40"/>
      <c r="O173" s="40"/>
      <c r="P173" s="40"/>
      <c r="Q173" s="40"/>
      <c r="R173" s="40"/>
      <c r="S173" s="40"/>
      <c r="T173" s="40"/>
      <c r="U173" s="40"/>
      <c r="V173" s="40"/>
      <c r="W173" s="40"/>
      <c r="X173" s="40"/>
      <c r="Y173" s="40"/>
    </row>
    <row r="174" spans="2:25" ht="27.6">
      <c r="B174" s="562"/>
      <c r="C174" s="564"/>
      <c r="D174" s="564"/>
      <c r="E174" s="559"/>
      <c r="F174" s="559"/>
      <c r="G174" s="559"/>
      <c r="H174" s="559"/>
      <c r="I174" s="142" t="s">
        <v>150</v>
      </c>
      <c r="J174" s="142" t="s">
        <v>151</v>
      </c>
      <c r="K174" s="557"/>
      <c r="L174" s="40"/>
      <c r="M174" s="40"/>
      <c r="N174" s="40"/>
      <c r="O174" s="40"/>
      <c r="P174" s="40"/>
      <c r="Q174" s="40"/>
      <c r="R174" s="40"/>
      <c r="S174" s="40"/>
      <c r="T174" s="40"/>
      <c r="U174" s="40"/>
      <c r="V174" s="40"/>
      <c r="W174" s="40"/>
      <c r="X174" s="40"/>
      <c r="Y174" s="40"/>
    </row>
    <row r="175" spans="2:25">
      <c r="B175" s="565" t="s">
        <v>215</v>
      </c>
      <c r="C175" s="565"/>
      <c r="D175" s="565"/>
      <c r="E175" s="565"/>
      <c r="F175" s="565"/>
      <c r="G175" s="565"/>
      <c r="H175" s="565"/>
      <c r="I175" s="565"/>
      <c r="J175" s="565"/>
      <c r="K175" s="565"/>
      <c r="L175" s="40"/>
      <c r="M175" s="40"/>
      <c r="N175" s="40"/>
      <c r="O175" s="40"/>
      <c r="P175" s="40"/>
      <c r="Q175" s="40"/>
      <c r="R175" s="40"/>
      <c r="S175" s="40"/>
      <c r="T175" s="40"/>
      <c r="U175" s="40"/>
      <c r="V175" s="40"/>
      <c r="W175" s="40"/>
      <c r="X175" s="40"/>
      <c r="Y175" s="40"/>
    </row>
    <row r="176" spans="2:25">
      <c r="B176" s="144">
        <v>1</v>
      </c>
      <c r="C176" s="41" t="s">
        <v>242</v>
      </c>
      <c r="D176" s="145" t="s">
        <v>213</v>
      </c>
      <c r="E176" s="145">
        <v>3</v>
      </c>
      <c r="F176" s="145">
        <f>SUM(G176:J176)</f>
        <v>30</v>
      </c>
      <c r="G176" s="145">
        <v>0</v>
      </c>
      <c r="H176" s="145">
        <v>30</v>
      </c>
      <c r="I176" s="145">
        <v>0</v>
      </c>
      <c r="J176" s="145">
        <v>0</v>
      </c>
      <c r="K176" s="42" t="s">
        <v>159</v>
      </c>
      <c r="L176" s="40"/>
      <c r="M176" s="40"/>
      <c r="N176" s="40"/>
      <c r="O176" s="40"/>
      <c r="P176" s="40"/>
      <c r="Q176" s="40"/>
      <c r="R176" s="40"/>
      <c r="S176" s="40"/>
      <c r="T176" s="40"/>
      <c r="U176" s="40"/>
      <c r="V176" s="40"/>
      <c r="W176" s="40"/>
      <c r="X176" s="40"/>
      <c r="Y176" s="40"/>
    </row>
    <row r="177" spans="2:25">
      <c r="B177" s="144">
        <v>2</v>
      </c>
      <c r="C177" s="74" t="s">
        <v>243</v>
      </c>
      <c r="D177" s="145" t="s">
        <v>213</v>
      </c>
      <c r="E177" s="145">
        <v>5</v>
      </c>
      <c r="F177" s="145">
        <v>0</v>
      </c>
      <c r="G177" s="145">
        <v>0</v>
      </c>
      <c r="H177" s="145">
        <v>0</v>
      </c>
      <c r="I177" s="145">
        <v>0</v>
      </c>
      <c r="J177" s="145">
        <v>0</v>
      </c>
      <c r="K177" s="42" t="s">
        <v>2611</v>
      </c>
      <c r="L177" s="40"/>
      <c r="M177" s="40"/>
      <c r="N177" s="40"/>
      <c r="O177" s="40"/>
      <c r="P177" s="40"/>
      <c r="Q177" s="40"/>
      <c r="R177" s="40"/>
      <c r="S177" s="40"/>
      <c r="T177" s="40"/>
      <c r="U177" s="40"/>
      <c r="V177" s="40"/>
      <c r="W177" s="40"/>
      <c r="X177" s="40"/>
      <c r="Y177" s="40"/>
    </row>
    <row r="178" spans="2:25">
      <c r="B178" s="144">
        <v>3</v>
      </c>
      <c r="C178" s="72" t="s">
        <v>244</v>
      </c>
      <c r="D178" s="42" t="s">
        <v>213</v>
      </c>
      <c r="E178" s="145">
        <v>6</v>
      </c>
      <c r="F178" s="147">
        <f>SUM(G178:J178)</f>
        <v>60</v>
      </c>
      <c r="G178" s="145">
        <v>30</v>
      </c>
      <c r="H178" s="147">
        <v>0</v>
      </c>
      <c r="I178" s="145">
        <v>0</v>
      </c>
      <c r="J178" s="147">
        <v>30</v>
      </c>
      <c r="K178" s="42" t="s">
        <v>159</v>
      </c>
      <c r="L178" s="31"/>
      <c r="M178" s="31"/>
      <c r="N178" s="75"/>
      <c r="O178" s="75"/>
      <c r="P178" s="31"/>
      <c r="Q178" s="40"/>
      <c r="R178" s="40"/>
      <c r="S178" s="40"/>
      <c r="T178" s="40"/>
      <c r="U178" s="40"/>
      <c r="V178" s="40"/>
      <c r="W178" s="40"/>
      <c r="X178" s="40"/>
      <c r="Y178" s="40"/>
    </row>
    <row r="179" spans="2:25">
      <c r="B179" s="144">
        <v>4</v>
      </c>
      <c r="C179" s="67" t="s">
        <v>245</v>
      </c>
      <c r="D179" s="42" t="s">
        <v>213</v>
      </c>
      <c r="E179" s="145">
        <v>5</v>
      </c>
      <c r="F179" s="147">
        <f>SUM(G179:J179)</f>
        <v>45</v>
      </c>
      <c r="G179" s="145">
        <v>30</v>
      </c>
      <c r="H179" s="147">
        <v>0</v>
      </c>
      <c r="I179" s="145">
        <v>0</v>
      </c>
      <c r="J179" s="147">
        <v>15</v>
      </c>
      <c r="K179" s="42" t="s">
        <v>161</v>
      </c>
      <c r="L179" s="31"/>
      <c r="M179" s="31"/>
      <c r="N179" s="75"/>
      <c r="O179" s="75"/>
      <c r="P179" s="31"/>
      <c r="Q179" s="40"/>
      <c r="R179" s="40"/>
      <c r="S179" s="40"/>
      <c r="T179" s="40"/>
      <c r="U179" s="40"/>
      <c r="V179" s="40"/>
      <c r="W179" s="40"/>
      <c r="X179" s="40"/>
      <c r="Y179" s="40"/>
    </row>
    <row r="180" spans="2:25">
      <c r="B180" s="144">
        <v>5</v>
      </c>
      <c r="C180" s="67" t="s">
        <v>246</v>
      </c>
      <c r="D180" s="42" t="s">
        <v>213</v>
      </c>
      <c r="E180" s="145">
        <v>6</v>
      </c>
      <c r="F180" s="147">
        <f>SUM(G180:J180)</f>
        <v>60</v>
      </c>
      <c r="G180" s="145">
        <v>30</v>
      </c>
      <c r="H180" s="147">
        <v>0</v>
      </c>
      <c r="I180" s="145">
        <v>0</v>
      </c>
      <c r="J180" s="147">
        <v>30</v>
      </c>
      <c r="K180" s="42" t="s">
        <v>159</v>
      </c>
      <c r="L180" s="31"/>
      <c r="M180" s="31"/>
      <c r="N180" s="75"/>
      <c r="O180" s="75"/>
      <c r="P180" s="31"/>
      <c r="Q180" s="40"/>
      <c r="R180" s="40"/>
      <c r="S180" s="40"/>
      <c r="T180" s="40"/>
      <c r="U180" s="40"/>
      <c r="V180" s="40"/>
      <c r="W180" s="40"/>
      <c r="X180" s="40"/>
      <c r="Y180" s="40"/>
    </row>
    <row r="181" spans="2:25">
      <c r="B181" s="48" t="s">
        <v>164</v>
      </c>
      <c r="C181" s="49" t="s">
        <v>220</v>
      </c>
      <c r="D181" s="49"/>
      <c r="E181" s="49">
        <f t="shared" ref="E181:J181" si="31">SUM(E176:E180)</f>
        <v>25</v>
      </c>
      <c r="F181" s="49">
        <f t="shared" si="31"/>
        <v>195</v>
      </c>
      <c r="G181" s="49">
        <f t="shared" si="31"/>
        <v>90</v>
      </c>
      <c r="H181" s="49">
        <f t="shared" si="31"/>
        <v>30</v>
      </c>
      <c r="I181" s="49">
        <f t="shared" si="31"/>
        <v>0</v>
      </c>
      <c r="J181" s="49">
        <f t="shared" si="31"/>
        <v>75</v>
      </c>
      <c r="K181" s="50" t="s">
        <v>172</v>
      </c>
      <c r="L181" s="40"/>
      <c r="M181" s="40"/>
      <c r="N181" s="40"/>
      <c r="O181" s="40"/>
      <c r="P181" s="40"/>
      <c r="Q181" s="40"/>
      <c r="R181" s="40"/>
      <c r="S181" s="40"/>
      <c r="T181" s="40"/>
      <c r="U181" s="40"/>
      <c r="V181" s="40"/>
      <c r="W181" s="40"/>
      <c r="X181" s="40"/>
      <c r="Y181" s="40"/>
    </row>
    <row r="182" spans="2:25">
      <c r="B182" s="565" t="s">
        <v>221</v>
      </c>
      <c r="C182" s="565"/>
      <c r="D182" s="565"/>
      <c r="E182" s="565"/>
      <c r="F182" s="565"/>
      <c r="G182" s="565"/>
      <c r="H182" s="565"/>
      <c r="I182" s="565"/>
      <c r="J182" s="565"/>
      <c r="K182" s="565"/>
      <c r="L182" s="40"/>
      <c r="M182" s="40"/>
      <c r="N182" s="40"/>
      <c r="O182" s="40"/>
      <c r="P182" s="40"/>
      <c r="Q182" s="40"/>
      <c r="R182" s="40"/>
      <c r="S182" s="40"/>
      <c r="T182" s="40"/>
      <c r="U182" s="40"/>
      <c r="V182" s="40"/>
      <c r="W182" s="40"/>
      <c r="X182" s="40"/>
      <c r="Y182" s="40"/>
    </row>
    <row r="183" spans="2:25">
      <c r="B183" s="144">
        <v>1</v>
      </c>
      <c r="C183" s="41" t="s">
        <v>242</v>
      </c>
      <c r="D183" s="145" t="s">
        <v>213</v>
      </c>
      <c r="E183" s="145">
        <v>3</v>
      </c>
      <c r="F183" s="145">
        <f>SUM(G183:J183)</f>
        <v>30</v>
      </c>
      <c r="G183" s="145">
        <v>0</v>
      </c>
      <c r="H183" s="145">
        <v>30</v>
      </c>
      <c r="I183" s="145">
        <v>0</v>
      </c>
      <c r="J183" s="145">
        <v>0</v>
      </c>
      <c r="K183" s="42" t="s">
        <v>159</v>
      </c>
      <c r="L183" s="40"/>
      <c r="M183" s="40"/>
      <c r="N183" s="40"/>
      <c r="O183" s="40"/>
      <c r="P183" s="40"/>
      <c r="Q183" s="40"/>
      <c r="R183" s="40"/>
      <c r="S183" s="40"/>
      <c r="T183" s="40"/>
      <c r="U183" s="40"/>
      <c r="V183" s="40"/>
      <c r="W183" s="40"/>
      <c r="X183" s="40"/>
      <c r="Y183" s="40"/>
    </row>
    <row r="184" spans="2:25">
      <c r="B184" s="144">
        <v>2</v>
      </c>
      <c r="C184" s="74" t="s">
        <v>243</v>
      </c>
      <c r="D184" s="145" t="s">
        <v>213</v>
      </c>
      <c r="E184" s="145">
        <v>5</v>
      </c>
      <c r="F184" s="145">
        <v>0</v>
      </c>
      <c r="G184" s="145">
        <v>0</v>
      </c>
      <c r="H184" s="145">
        <v>0</v>
      </c>
      <c r="I184" s="145">
        <v>0</v>
      </c>
      <c r="J184" s="145">
        <v>0</v>
      </c>
      <c r="K184" s="42" t="s">
        <v>2611</v>
      </c>
      <c r="L184" s="40"/>
      <c r="M184" s="40"/>
      <c r="N184" s="40"/>
      <c r="O184" s="40"/>
      <c r="P184" s="40"/>
      <c r="Q184" s="40"/>
      <c r="R184" s="40"/>
      <c r="S184" s="40"/>
      <c r="T184" s="40"/>
      <c r="U184" s="40"/>
      <c r="V184" s="40"/>
      <c r="W184" s="40"/>
      <c r="X184" s="40"/>
      <c r="Y184" s="40"/>
    </row>
    <row r="185" spans="2:25">
      <c r="B185" s="144">
        <v>3</v>
      </c>
      <c r="C185" s="72" t="s">
        <v>247</v>
      </c>
      <c r="D185" s="42" t="s">
        <v>213</v>
      </c>
      <c r="E185" s="145">
        <v>5</v>
      </c>
      <c r="F185" s="147">
        <f>SUM(G185:J185)</f>
        <v>45</v>
      </c>
      <c r="G185" s="145">
        <v>15</v>
      </c>
      <c r="H185" s="147">
        <v>0</v>
      </c>
      <c r="I185" s="145">
        <v>0</v>
      </c>
      <c r="J185" s="147">
        <v>30</v>
      </c>
      <c r="K185" s="42" t="s">
        <v>159</v>
      </c>
      <c r="L185" s="75"/>
      <c r="M185" s="75"/>
      <c r="N185" s="75"/>
      <c r="O185" s="75"/>
      <c r="P185" s="75"/>
      <c r="Q185" s="31"/>
      <c r="R185" s="75"/>
      <c r="S185" s="75"/>
      <c r="T185" s="31"/>
      <c r="U185" s="31"/>
      <c r="V185" s="75"/>
      <c r="W185" s="75"/>
      <c r="X185" s="31"/>
      <c r="Y185" s="40"/>
    </row>
    <row r="186" spans="2:25">
      <c r="B186" s="144">
        <v>4</v>
      </c>
      <c r="C186" s="67" t="s">
        <v>248</v>
      </c>
      <c r="D186" s="42" t="s">
        <v>213</v>
      </c>
      <c r="E186" s="145">
        <v>6</v>
      </c>
      <c r="F186" s="147">
        <f>SUM(G186:J186)</f>
        <v>60</v>
      </c>
      <c r="G186" s="145">
        <v>30</v>
      </c>
      <c r="H186" s="147">
        <v>0</v>
      </c>
      <c r="I186" s="145">
        <v>0</v>
      </c>
      <c r="J186" s="147">
        <v>30</v>
      </c>
      <c r="K186" s="42" t="s">
        <v>159</v>
      </c>
      <c r="L186" s="75"/>
      <c r="M186" s="75"/>
      <c r="N186" s="75"/>
      <c r="O186" s="75"/>
      <c r="P186" s="75"/>
      <c r="Q186" s="31"/>
      <c r="R186" s="75"/>
      <c r="S186" s="31"/>
      <c r="T186" s="31"/>
      <c r="U186" s="31"/>
      <c r="V186" s="75"/>
      <c r="W186" s="75"/>
      <c r="X186" s="31"/>
      <c r="Y186" s="40"/>
    </row>
    <row r="187" spans="2:25">
      <c r="B187" s="144">
        <v>5</v>
      </c>
      <c r="C187" s="67" t="s">
        <v>249</v>
      </c>
      <c r="D187" s="42" t="s">
        <v>213</v>
      </c>
      <c r="E187" s="145">
        <v>6</v>
      </c>
      <c r="F187" s="147">
        <f>SUM(G187:J187)</f>
        <v>60</v>
      </c>
      <c r="G187" s="145">
        <v>30</v>
      </c>
      <c r="H187" s="147">
        <v>0</v>
      </c>
      <c r="I187" s="145">
        <v>0</v>
      </c>
      <c r="J187" s="147">
        <v>30</v>
      </c>
      <c r="K187" s="42" t="s">
        <v>161</v>
      </c>
      <c r="L187" s="75"/>
      <c r="M187" s="75"/>
      <c r="N187" s="75"/>
      <c r="O187" s="75"/>
      <c r="P187" s="75"/>
      <c r="Q187" s="31"/>
      <c r="R187" s="75"/>
      <c r="S187" s="31"/>
      <c r="T187" s="31"/>
      <c r="U187" s="31"/>
      <c r="V187" s="75"/>
      <c r="W187" s="75"/>
      <c r="X187" s="31"/>
      <c r="Y187" s="40"/>
    </row>
    <row r="188" spans="2:25">
      <c r="B188" s="48" t="s">
        <v>164</v>
      </c>
      <c r="C188" s="49" t="s">
        <v>220</v>
      </c>
      <c r="D188" s="49"/>
      <c r="E188" s="49">
        <f t="shared" ref="E188:J188" si="32">SUM(E183:E187)</f>
        <v>25</v>
      </c>
      <c r="F188" s="49">
        <f t="shared" si="32"/>
        <v>195</v>
      </c>
      <c r="G188" s="49">
        <f t="shared" si="32"/>
        <v>75</v>
      </c>
      <c r="H188" s="49">
        <f t="shared" si="32"/>
        <v>30</v>
      </c>
      <c r="I188" s="49">
        <f t="shared" si="32"/>
        <v>0</v>
      </c>
      <c r="J188" s="49">
        <f t="shared" si="32"/>
        <v>90</v>
      </c>
      <c r="K188" s="50" t="s">
        <v>172</v>
      </c>
      <c r="L188" s="40"/>
      <c r="M188" s="40"/>
      <c r="N188" s="40"/>
      <c r="O188" s="40"/>
      <c r="P188" s="40"/>
      <c r="Q188" s="40"/>
      <c r="R188" s="40"/>
      <c r="S188" s="40"/>
      <c r="T188" s="40"/>
      <c r="U188" s="40"/>
      <c r="V188" s="40"/>
      <c r="W188" s="40"/>
      <c r="X188" s="40"/>
      <c r="Y188" s="40"/>
    </row>
    <row r="189" spans="2:25">
      <c r="B189" s="40"/>
      <c r="C189" s="40"/>
      <c r="D189" s="40"/>
      <c r="E189" s="40"/>
      <c r="F189" s="40"/>
      <c r="G189" s="40"/>
      <c r="H189" s="40"/>
      <c r="I189" s="40"/>
      <c r="J189" s="40"/>
      <c r="K189" s="40"/>
      <c r="L189" s="40"/>
      <c r="M189" s="40"/>
      <c r="N189" s="40"/>
      <c r="O189" s="40"/>
      <c r="P189" s="40"/>
      <c r="Q189" s="40"/>
      <c r="R189" s="40"/>
      <c r="S189" s="40"/>
      <c r="T189" s="40"/>
      <c r="U189" s="40"/>
      <c r="V189" s="40"/>
    </row>
    <row r="190" spans="2:25">
      <c r="B190" s="40"/>
      <c r="C190" s="40"/>
      <c r="D190" s="40"/>
      <c r="E190" s="40"/>
      <c r="F190" s="40"/>
      <c r="G190" s="40"/>
      <c r="H190" s="40"/>
      <c r="I190" s="40"/>
      <c r="J190" s="40"/>
      <c r="K190" s="40"/>
      <c r="L190" s="40"/>
      <c r="M190" s="40"/>
      <c r="N190" s="40"/>
      <c r="O190" s="40"/>
      <c r="P190" s="40"/>
      <c r="Q190" s="40"/>
      <c r="R190" s="40"/>
      <c r="S190" s="40"/>
      <c r="T190" s="40"/>
      <c r="U190" s="40"/>
      <c r="V190" s="40"/>
    </row>
    <row r="191" spans="2:25">
      <c r="B191" s="581" t="s">
        <v>250</v>
      </c>
      <c r="C191" s="581"/>
      <c r="D191" s="581"/>
      <c r="E191" s="581"/>
      <c r="F191" s="581"/>
      <c r="G191" s="581"/>
      <c r="H191" s="581"/>
      <c r="I191" s="581"/>
      <c r="J191" s="581"/>
      <c r="K191" s="581"/>
      <c r="L191" s="40"/>
      <c r="M191" s="40"/>
      <c r="N191" s="40"/>
      <c r="O191" s="40"/>
      <c r="P191" s="40"/>
      <c r="Q191" s="40"/>
      <c r="R191" s="40"/>
      <c r="S191" s="40"/>
      <c r="T191" s="40"/>
      <c r="U191" s="40"/>
      <c r="V191" s="40"/>
    </row>
    <row r="192" spans="2:25">
      <c r="B192" s="575" t="s">
        <v>140</v>
      </c>
      <c r="C192" s="560" t="s">
        <v>251</v>
      </c>
      <c r="D192" s="560"/>
      <c r="E192" s="558" t="s">
        <v>143</v>
      </c>
      <c r="F192" s="558" t="s">
        <v>144</v>
      </c>
      <c r="G192" s="560" t="s">
        <v>145</v>
      </c>
      <c r="H192" s="560"/>
      <c r="I192" s="560"/>
      <c r="J192" s="560"/>
      <c r="K192" s="582" t="s">
        <v>252</v>
      </c>
      <c r="L192" s="40"/>
      <c r="M192" s="40"/>
      <c r="N192" s="40"/>
      <c r="O192" s="40"/>
      <c r="P192" s="40"/>
      <c r="Q192" s="40"/>
      <c r="R192" s="40"/>
      <c r="S192" s="40"/>
      <c r="T192" s="40"/>
      <c r="U192" s="40"/>
      <c r="V192" s="40"/>
    </row>
    <row r="193" spans="2:22">
      <c r="B193" s="575"/>
      <c r="C193" s="560"/>
      <c r="D193" s="560"/>
      <c r="E193" s="558"/>
      <c r="F193" s="558"/>
      <c r="G193" s="558" t="s">
        <v>148</v>
      </c>
      <c r="H193" s="558" t="s">
        <v>149</v>
      </c>
      <c r="I193" s="560" t="s">
        <v>147</v>
      </c>
      <c r="J193" s="560"/>
      <c r="K193" s="582"/>
      <c r="L193" s="40"/>
      <c r="M193" s="40"/>
      <c r="N193" s="40"/>
      <c r="O193" s="40"/>
      <c r="P193" s="40"/>
      <c r="Q193" s="40"/>
      <c r="R193" s="40"/>
      <c r="S193" s="40"/>
      <c r="T193" s="40"/>
      <c r="U193" s="40"/>
      <c r="V193" s="40"/>
    </row>
    <row r="194" spans="2:22" ht="29.4">
      <c r="B194" s="561"/>
      <c r="C194" s="563"/>
      <c r="D194" s="563"/>
      <c r="E194" s="559"/>
      <c r="F194" s="559"/>
      <c r="G194" s="559"/>
      <c r="H194" s="559"/>
      <c r="I194" s="141" t="s">
        <v>150</v>
      </c>
      <c r="J194" s="142" t="s">
        <v>262</v>
      </c>
      <c r="K194" s="583"/>
      <c r="L194" s="40"/>
      <c r="M194" s="40"/>
      <c r="N194" s="40"/>
      <c r="O194" s="40"/>
      <c r="P194" s="40"/>
      <c r="Q194" s="40"/>
      <c r="R194" s="40"/>
      <c r="S194" s="40"/>
      <c r="T194" s="40"/>
      <c r="U194" s="40"/>
      <c r="V194" s="40"/>
    </row>
    <row r="195" spans="2:22">
      <c r="B195" s="76">
        <v>1</v>
      </c>
      <c r="C195" s="576" t="s">
        <v>250</v>
      </c>
      <c r="D195" s="577"/>
      <c r="E195" s="77">
        <f t="shared" ref="E195:K195" si="33">E196+E197</f>
        <v>210</v>
      </c>
      <c r="F195" s="78">
        <f t="shared" si="33"/>
        <v>2500</v>
      </c>
      <c r="G195" s="77">
        <f t="shared" si="33"/>
        <v>954</v>
      </c>
      <c r="H195" s="78">
        <f t="shared" si="33"/>
        <v>45</v>
      </c>
      <c r="I195" s="77">
        <f t="shared" si="33"/>
        <v>513.5</v>
      </c>
      <c r="J195" s="78">
        <f t="shared" si="33"/>
        <v>987.5</v>
      </c>
      <c r="K195" s="79">
        <f t="shared" si="33"/>
        <v>25</v>
      </c>
      <c r="L195" s="40"/>
      <c r="M195" s="40"/>
      <c r="N195" s="40"/>
      <c r="O195" s="40"/>
      <c r="P195" s="40"/>
      <c r="Q195" s="40"/>
      <c r="R195" s="40"/>
      <c r="S195" s="40"/>
      <c r="T195" s="40"/>
      <c r="U195" s="40"/>
      <c r="V195" s="40"/>
    </row>
    <row r="196" spans="2:22">
      <c r="B196" s="80"/>
      <c r="C196" s="81" t="s">
        <v>253</v>
      </c>
      <c r="D196" s="82" t="s">
        <v>254</v>
      </c>
      <c r="E196" s="83">
        <f t="shared" ref="E196:J196" si="34">E23+E45+E65+E86+E102+E134+E165</f>
        <v>144</v>
      </c>
      <c r="F196" s="84">
        <f t="shared" si="34"/>
        <v>1917</v>
      </c>
      <c r="G196" s="83">
        <f t="shared" si="34"/>
        <v>695</v>
      </c>
      <c r="H196" s="84">
        <f t="shared" si="34"/>
        <v>15</v>
      </c>
      <c r="I196" s="83">
        <f t="shared" si="34"/>
        <v>477</v>
      </c>
      <c r="J196" s="84">
        <f t="shared" si="34"/>
        <v>730</v>
      </c>
      <c r="K196" s="85">
        <v>20</v>
      </c>
      <c r="L196" s="40"/>
      <c r="M196" s="40"/>
      <c r="N196" s="40"/>
      <c r="O196" s="40"/>
      <c r="P196" s="40"/>
      <c r="Q196" s="40"/>
      <c r="R196" s="40"/>
      <c r="S196" s="40"/>
      <c r="T196" s="40"/>
      <c r="U196" s="40"/>
      <c r="V196" s="40"/>
    </row>
    <row r="197" spans="2:22">
      <c r="B197" s="86"/>
      <c r="C197" s="138"/>
      <c r="D197" s="137" t="s">
        <v>255</v>
      </c>
      <c r="E197" s="87">
        <f t="shared" ref="E197:J197" si="35">E68+E105+E137+E168</f>
        <v>66</v>
      </c>
      <c r="F197" s="88">
        <f t="shared" si="35"/>
        <v>583</v>
      </c>
      <c r="G197" s="87">
        <f t="shared" si="35"/>
        <v>259</v>
      </c>
      <c r="H197" s="88">
        <f t="shared" si="35"/>
        <v>30</v>
      </c>
      <c r="I197" s="87">
        <f t="shared" si="35"/>
        <v>36.5</v>
      </c>
      <c r="J197" s="88">
        <f t="shared" si="35"/>
        <v>257.5</v>
      </c>
      <c r="K197" s="89">
        <v>5</v>
      </c>
      <c r="L197" s="40"/>
      <c r="M197" s="40"/>
      <c r="N197" s="40"/>
      <c r="O197" s="40"/>
      <c r="P197" s="40"/>
      <c r="Q197" s="40"/>
      <c r="R197" s="40"/>
      <c r="S197" s="40"/>
      <c r="T197" s="40"/>
      <c r="U197" s="40"/>
      <c r="V197" s="40"/>
    </row>
    <row r="198" spans="2:22">
      <c r="B198" s="90">
        <v>2</v>
      </c>
      <c r="C198" s="578" t="s">
        <v>256</v>
      </c>
      <c r="D198" s="578"/>
      <c r="E198" s="232">
        <f>E197*100/E195</f>
        <v>31.428571428571427</v>
      </c>
      <c r="F198" s="579"/>
      <c r="G198" s="579"/>
      <c r="H198" s="579"/>
      <c r="I198" s="579"/>
      <c r="J198" s="579"/>
      <c r="K198" s="580"/>
      <c r="L198" s="40"/>
      <c r="M198" s="40"/>
      <c r="N198" s="40"/>
      <c r="O198" s="40"/>
      <c r="P198" s="40"/>
      <c r="Q198" s="40"/>
      <c r="R198" s="40"/>
      <c r="S198" s="40"/>
      <c r="T198" s="40"/>
      <c r="U198" s="40"/>
      <c r="V198" s="40"/>
    </row>
    <row r="199" spans="2:22">
      <c r="B199" s="40"/>
      <c r="C199" s="40"/>
      <c r="D199" s="40"/>
      <c r="E199" s="40"/>
      <c r="F199" s="40"/>
      <c r="G199" s="40"/>
      <c r="H199" s="40"/>
      <c r="I199" s="40"/>
      <c r="J199" s="40"/>
      <c r="K199" s="40"/>
      <c r="L199" s="40"/>
      <c r="M199" s="40"/>
      <c r="N199" s="40"/>
      <c r="O199" s="40"/>
      <c r="P199" s="40"/>
      <c r="Q199" s="40"/>
      <c r="R199" s="40"/>
      <c r="S199" s="40"/>
      <c r="T199" s="40"/>
      <c r="U199" s="40"/>
      <c r="V199" s="40"/>
    </row>
    <row r="200" spans="2:22">
      <c r="B200" s="57" t="s">
        <v>158</v>
      </c>
      <c r="C200" s="34" t="s">
        <v>257</v>
      </c>
      <c r="D200" s="57"/>
      <c r="E200" s="40"/>
      <c r="F200" s="40"/>
      <c r="G200" s="40"/>
      <c r="H200" s="40"/>
      <c r="I200" s="40"/>
      <c r="J200" s="40"/>
      <c r="K200" s="40"/>
      <c r="L200" s="40"/>
      <c r="M200" s="40"/>
      <c r="N200" s="40"/>
      <c r="O200" s="40"/>
      <c r="P200" s="40"/>
      <c r="Q200" s="40"/>
      <c r="R200" s="40"/>
      <c r="S200" s="40"/>
      <c r="T200" s="40"/>
      <c r="U200" s="40"/>
      <c r="V200" s="40"/>
    </row>
    <row r="201" spans="2:22">
      <c r="B201" s="57" t="s">
        <v>164</v>
      </c>
      <c r="C201" s="34" t="s">
        <v>258</v>
      </c>
      <c r="D201" s="57"/>
      <c r="E201" s="40"/>
      <c r="F201" s="40"/>
      <c r="G201" s="40"/>
      <c r="H201" s="40"/>
      <c r="I201" s="40"/>
      <c r="J201" s="40"/>
      <c r="K201" s="40"/>
      <c r="L201" s="40"/>
      <c r="M201" s="40"/>
      <c r="N201" s="40"/>
      <c r="O201" s="40"/>
      <c r="P201" s="40"/>
      <c r="Q201" s="40"/>
      <c r="R201" s="40"/>
      <c r="S201" s="40"/>
      <c r="T201" s="40"/>
      <c r="U201" s="40"/>
      <c r="V201" s="40"/>
    </row>
    <row r="202" spans="2:22">
      <c r="B202" s="57" t="s">
        <v>167</v>
      </c>
      <c r="C202" s="34" t="s">
        <v>259</v>
      </c>
      <c r="D202" s="57"/>
      <c r="E202" s="40"/>
      <c r="F202" s="40"/>
      <c r="G202" s="40"/>
      <c r="H202" s="40"/>
      <c r="I202" s="40"/>
      <c r="J202" s="40"/>
      <c r="K202" s="40"/>
      <c r="L202" s="40"/>
      <c r="M202" s="40"/>
      <c r="N202" s="40"/>
      <c r="O202" s="40"/>
      <c r="P202" s="40"/>
      <c r="Q202" s="40"/>
      <c r="R202" s="40"/>
      <c r="S202" s="40"/>
      <c r="T202" s="40"/>
      <c r="U202" s="40"/>
      <c r="V202" s="40"/>
    </row>
    <row r="203" spans="2:22">
      <c r="B203" s="57" t="s">
        <v>234</v>
      </c>
      <c r="C203" s="34" t="s">
        <v>260</v>
      </c>
      <c r="D203" s="57"/>
      <c r="E203" s="40"/>
      <c r="F203" s="40"/>
      <c r="G203" s="40"/>
      <c r="H203" s="40"/>
      <c r="I203" s="40"/>
      <c r="J203" s="40"/>
      <c r="K203" s="40"/>
      <c r="L203" s="40"/>
      <c r="M203" s="40"/>
      <c r="N203" s="40"/>
      <c r="O203" s="40"/>
      <c r="P203" s="40"/>
      <c r="Q203" s="40"/>
      <c r="R203" s="40"/>
      <c r="S203" s="40"/>
      <c r="T203" s="40"/>
      <c r="U203" s="40"/>
      <c r="V203" s="40"/>
    </row>
    <row r="204" spans="2:22">
      <c r="B204" s="57" t="s">
        <v>213</v>
      </c>
      <c r="C204" s="34" t="s">
        <v>261</v>
      </c>
      <c r="D204" s="57"/>
      <c r="E204" s="40"/>
      <c r="F204" s="40"/>
      <c r="G204" s="40"/>
      <c r="H204" s="40"/>
      <c r="I204" s="40"/>
      <c r="J204" s="40"/>
      <c r="K204" s="40"/>
      <c r="L204" s="40"/>
      <c r="M204" s="40"/>
      <c r="N204" s="40"/>
      <c r="O204" s="40"/>
      <c r="P204" s="40"/>
      <c r="Q204" s="40"/>
      <c r="R204" s="40"/>
      <c r="S204" s="40"/>
      <c r="T204" s="40"/>
      <c r="U204" s="40"/>
      <c r="V204" s="40"/>
    </row>
    <row r="205" spans="2:22">
      <c r="B205" s="40"/>
      <c r="C205" s="40"/>
      <c r="D205" s="40"/>
      <c r="E205" s="40"/>
      <c r="F205" s="40"/>
      <c r="G205" s="40"/>
      <c r="H205" s="40"/>
      <c r="I205" s="40"/>
      <c r="J205" s="40"/>
      <c r="K205" s="40"/>
      <c r="L205" s="40"/>
      <c r="M205" s="40"/>
      <c r="N205" s="40"/>
      <c r="O205" s="40"/>
      <c r="P205" s="40"/>
      <c r="Q205" s="40"/>
      <c r="R205" s="40"/>
      <c r="S205" s="40"/>
      <c r="T205" s="40"/>
      <c r="U205" s="40"/>
      <c r="V205" s="40"/>
    </row>
    <row r="206" spans="2:22">
      <c r="L206" s="40"/>
      <c r="M206" s="40"/>
      <c r="N206" s="40"/>
      <c r="O206" s="40"/>
      <c r="P206" s="40"/>
      <c r="Q206" s="40"/>
      <c r="R206" s="40"/>
      <c r="S206" s="40"/>
      <c r="T206" s="40"/>
      <c r="U206" s="40"/>
      <c r="V206" s="40"/>
    </row>
    <row r="207" spans="2:22">
      <c r="L207" s="40"/>
      <c r="M207" s="40"/>
      <c r="N207" s="40"/>
      <c r="O207" s="40"/>
      <c r="P207" s="40"/>
      <c r="Q207" s="40"/>
      <c r="R207" s="40"/>
      <c r="S207" s="40"/>
      <c r="T207" s="40"/>
      <c r="U207" s="40"/>
      <c r="V207" s="40"/>
    </row>
    <row r="208" spans="2:22">
      <c r="L208" s="40"/>
      <c r="M208" s="40"/>
      <c r="N208" s="40"/>
      <c r="O208" s="40"/>
      <c r="P208" s="40"/>
      <c r="Q208" s="40"/>
      <c r="R208" s="40"/>
      <c r="S208" s="40"/>
      <c r="T208" s="40"/>
      <c r="U208" s="40"/>
      <c r="V208" s="40"/>
    </row>
    <row r="209" spans="2:22">
      <c r="L209" s="40"/>
      <c r="M209" s="40"/>
      <c r="N209" s="40"/>
      <c r="O209" s="40"/>
      <c r="P209" s="40"/>
      <c r="Q209" s="40"/>
      <c r="R209" s="40"/>
      <c r="S209" s="40"/>
      <c r="T209" s="40"/>
      <c r="U209" s="40"/>
      <c r="V209" s="40"/>
    </row>
    <row r="210" spans="2:22">
      <c r="L210" s="40"/>
      <c r="M210" s="40"/>
      <c r="N210" s="40"/>
      <c r="O210" s="40"/>
      <c r="P210" s="40"/>
      <c r="Q210" s="40"/>
      <c r="R210" s="40"/>
      <c r="S210" s="40"/>
      <c r="T210" s="40"/>
      <c r="U210" s="40"/>
      <c r="V210" s="40"/>
    </row>
    <row r="211" spans="2:22">
      <c r="L211" s="40"/>
      <c r="M211" s="40"/>
      <c r="N211" s="40"/>
      <c r="O211" s="40"/>
      <c r="P211" s="40"/>
      <c r="Q211" s="40"/>
      <c r="R211" s="40"/>
      <c r="S211" s="40"/>
      <c r="T211" s="40"/>
      <c r="U211" s="40"/>
      <c r="V211" s="40"/>
    </row>
    <row r="212" spans="2:22">
      <c r="L212" s="40"/>
      <c r="M212" s="40"/>
      <c r="N212" s="40"/>
      <c r="O212" s="40"/>
      <c r="P212" s="40"/>
      <c r="Q212" s="40"/>
      <c r="R212" s="40"/>
      <c r="S212" s="40"/>
      <c r="T212" s="40"/>
      <c r="U212" s="40"/>
      <c r="V212" s="40"/>
    </row>
    <row r="213" spans="2:22">
      <c r="L213" s="40"/>
      <c r="M213" s="40"/>
      <c r="N213" s="40"/>
      <c r="O213" s="40"/>
      <c r="P213" s="40"/>
      <c r="Q213" s="40"/>
      <c r="R213" s="40"/>
      <c r="S213" s="40"/>
      <c r="T213" s="40"/>
      <c r="U213" s="40"/>
      <c r="V213" s="40"/>
    </row>
    <row r="219" spans="2:22">
      <c r="B219" s="34"/>
      <c r="C219" s="34"/>
      <c r="D219" s="57"/>
      <c r="E219" s="34"/>
      <c r="F219" s="34"/>
      <c r="G219" s="34"/>
      <c r="H219" s="34"/>
      <c r="I219" s="34"/>
      <c r="J219" s="34"/>
      <c r="K219" s="34"/>
    </row>
    <row r="220" spans="2:22">
      <c r="B220" s="34"/>
      <c r="C220" s="34"/>
      <c r="D220" s="57"/>
      <c r="E220" s="34"/>
      <c r="F220" s="34"/>
      <c r="G220" s="34"/>
      <c r="H220" s="34"/>
      <c r="I220" s="34"/>
      <c r="J220" s="34"/>
      <c r="K220" s="34"/>
    </row>
    <row r="221" spans="2:22">
      <c r="B221" s="34"/>
      <c r="C221" s="34"/>
      <c r="D221" s="57"/>
      <c r="E221" s="34"/>
      <c r="F221" s="34"/>
      <c r="G221" s="34"/>
      <c r="H221" s="34"/>
      <c r="I221" s="34"/>
      <c r="J221" s="34"/>
      <c r="K221" s="34"/>
    </row>
    <row r="222" spans="2:22">
      <c r="B222" s="40"/>
      <c r="C222" s="40"/>
      <c r="D222" s="40"/>
      <c r="E222" s="40"/>
      <c r="F222" s="40"/>
      <c r="G222" s="40"/>
      <c r="H222" s="40"/>
      <c r="I222" s="40"/>
      <c r="J222" s="40"/>
      <c r="K222" s="40"/>
    </row>
    <row r="237" spans="2:11">
      <c r="B237" s="40"/>
      <c r="C237" s="40"/>
      <c r="D237" s="40"/>
      <c r="E237" s="40"/>
      <c r="F237" s="40"/>
      <c r="G237" s="40"/>
      <c r="H237" s="40"/>
      <c r="I237" s="40"/>
      <c r="J237" s="40"/>
      <c r="K237" s="40"/>
    </row>
    <row r="238" spans="2:11">
      <c r="B238" s="40"/>
      <c r="C238" s="40"/>
      <c r="D238" s="40"/>
      <c r="E238" s="40"/>
      <c r="F238" s="40"/>
      <c r="G238" s="40"/>
      <c r="H238" s="40"/>
      <c r="I238" s="40"/>
      <c r="J238" s="40"/>
      <c r="K238" s="40"/>
    </row>
    <row r="239" spans="2:11">
      <c r="B239" s="40"/>
      <c r="C239" s="40"/>
      <c r="D239" s="40"/>
      <c r="E239" s="40"/>
      <c r="F239" s="40"/>
      <c r="G239" s="40"/>
      <c r="H239" s="40"/>
      <c r="I239" s="40"/>
      <c r="J239" s="40"/>
      <c r="K239" s="40"/>
    </row>
    <row r="240" spans="2:11">
      <c r="B240" s="40"/>
      <c r="C240" s="40"/>
      <c r="D240" s="40"/>
      <c r="E240" s="40"/>
      <c r="F240" s="40"/>
      <c r="G240" s="40"/>
      <c r="H240" s="40"/>
      <c r="I240" s="40"/>
      <c r="J240" s="40"/>
      <c r="K240" s="40"/>
    </row>
    <row r="241" spans="2:11">
      <c r="B241" s="40"/>
      <c r="C241" s="40"/>
      <c r="D241" s="40"/>
      <c r="E241" s="40"/>
      <c r="F241" s="40"/>
      <c r="G241" s="40"/>
      <c r="H241" s="40"/>
      <c r="I241" s="40"/>
      <c r="J241" s="40"/>
      <c r="K241" s="40"/>
    </row>
    <row r="242" spans="2:11">
      <c r="B242" s="40"/>
      <c r="C242" s="40"/>
      <c r="D242" s="40"/>
      <c r="E242" s="40"/>
      <c r="F242" s="40"/>
      <c r="G242" s="40"/>
      <c r="H242" s="40"/>
      <c r="I242" s="40"/>
      <c r="J242" s="40"/>
      <c r="K242" s="40"/>
    </row>
    <row r="243" spans="2:11">
      <c r="B243" s="40"/>
      <c r="C243" s="40"/>
      <c r="D243" s="40"/>
      <c r="E243" s="40"/>
      <c r="F243" s="40"/>
      <c r="G243" s="40"/>
      <c r="H243" s="40"/>
      <c r="I243" s="40"/>
      <c r="J243" s="40"/>
      <c r="K243" s="40"/>
    </row>
    <row r="244" spans="2:11">
      <c r="B244" s="40"/>
      <c r="C244" s="40"/>
      <c r="D244" s="40"/>
      <c r="E244" s="40"/>
      <c r="F244" s="40"/>
      <c r="G244" s="40"/>
      <c r="H244" s="40"/>
      <c r="I244" s="40"/>
      <c r="J244" s="40"/>
      <c r="K244" s="40"/>
    </row>
    <row r="245" spans="2:11">
      <c r="B245" s="40"/>
      <c r="C245" s="40"/>
      <c r="D245" s="40"/>
      <c r="E245" s="40"/>
      <c r="F245" s="40"/>
      <c r="G245" s="40"/>
      <c r="H245" s="40"/>
      <c r="I245" s="40"/>
      <c r="J245" s="40"/>
      <c r="K245" s="40"/>
    </row>
    <row r="246" spans="2:11">
      <c r="B246" s="40"/>
      <c r="C246" s="40"/>
      <c r="D246" s="40"/>
      <c r="E246" s="40"/>
      <c r="F246" s="40"/>
      <c r="G246" s="40"/>
      <c r="H246" s="40"/>
      <c r="I246" s="40"/>
      <c r="J246" s="40"/>
      <c r="K246" s="40"/>
    </row>
    <row r="247" spans="2:11">
      <c r="B247" s="40"/>
      <c r="C247" s="40"/>
      <c r="D247" s="40"/>
      <c r="E247" s="40"/>
      <c r="F247" s="40"/>
      <c r="G247" s="40"/>
      <c r="H247" s="40"/>
      <c r="I247" s="40"/>
      <c r="J247" s="40"/>
      <c r="K247" s="40"/>
    </row>
    <row r="248" spans="2:11">
      <c r="B248" s="40"/>
      <c r="C248" s="40"/>
      <c r="D248" s="40"/>
      <c r="E248" s="40"/>
      <c r="F248" s="40"/>
      <c r="G248" s="40"/>
      <c r="H248" s="40"/>
      <c r="I248" s="40"/>
      <c r="J248" s="40"/>
      <c r="K248" s="40"/>
    </row>
    <row r="249" spans="2:11">
      <c r="B249" s="40"/>
      <c r="C249" s="40"/>
      <c r="D249" s="40"/>
      <c r="E249" s="40"/>
      <c r="F249" s="40"/>
      <c r="G249" s="40"/>
      <c r="H249" s="40"/>
      <c r="I249" s="40"/>
      <c r="J249" s="40"/>
      <c r="K249" s="40"/>
    </row>
    <row r="250" spans="2:11">
      <c r="B250" s="40"/>
      <c r="C250" s="40"/>
      <c r="D250" s="40"/>
      <c r="E250" s="40"/>
      <c r="F250" s="40"/>
      <c r="G250" s="40"/>
      <c r="H250" s="40"/>
      <c r="I250" s="40"/>
      <c r="J250" s="40"/>
      <c r="K250" s="40"/>
    </row>
    <row r="251" spans="2:11">
      <c r="B251" s="40"/>
      <c r="C251" s="40"/>
      <c r="D251" s="40"/>
      <c r="E251" s="40"/>
      <c r="F251" s="40"/>
      <c r="G251" s="40"/>
      <c r="H251" s="40"/>
      <c r="I251" s="40"/>
      <c r="J251" s="40"/>
      <c r="K251" s="40"/>
    </row>
    <row r="252" spans="2:11">
      <c r="B252" s="40"/>
      <c r="C252" s="40"/>
      <c r="D252" s="40"/>
      <c r="E252" s="40"/>
      <c r="F252" s="40"/>
      <c r="G252" s="40"/>
      <c r="H252" s="40"/>
      <c r="I252" s="40"/>
      <c r="J252" s="40"/>
      <c r="K252" s="40"/>
    </row>
    <row r="253" spans="2:11">
      <c r="B253" s="40"/>
      <c r="C253" s="40"/>
      <c r="D253" s="40"/>
      <c r="E253" s="40"/>
      <c r="F253" s="40"/>
      <c r="G253" s="40"/>
      <c r="H253" s="40"/>
      <c r="I253" s="40"/>
      <c r="J253" s="40"/>
      <c r="K253" s="40"/>
    </row>
    <row r="254" spans="2:11">
      <c r="B254" s="40"/>
      <c r="C254" s="40"/>
      <c r="D254" s="40"/>
      <c r="E254" s="40"/>
      <c r="F254" s="40"/>
      <c r="G254" s="40"/>
      <c r="H254" s="40"/>
      <c r="I254" s="40"/>
      <c r="J254" s="40"/>
      <c r="K254" s="40"/>
    </row>
    <row r="255" spans="2:11">
      <c r="B255" s="40"/>
      <c r="C255" s="40"/>
      <c r="D255" s="40"/>
      <c r="E255" s="40"/>
      <c r="F255" s="40"/>
      <c r="G255" s="40"/>
      <c r="H255" s="40"/>
      <c r="I255" s="40"/>
      <c r="J255" s="40"/>
      <c r="K255" s="40"/>
    </row>
    <row r="256" spans="2:11">
      <c r="B256" s="40"/>
      <c r="C256" s="40"/>
      <c r="D256" s="40"/>
      <c r="E256" s="40"/>
      <c r="F256" s="40"/>
      <c r="G256" s="40"/>
      <c r="H256" s="40"/>
      <c r="I256" s="40"/>
      <c r="J256" s="40"/>
      <c r="K256" s="40"/>
    </row>
    <row r="257" spans="2:11">
      <c r="B257" s="40"/>
      <c r="C257" s="40"/>
      <c r="D257" s="40"/>
      <c r="E257" s="40"/>
      <c r="F257" s="40"/>
      <c r="G257" s="40"/>
      <c r="H257" s="40"/>
      <c r="I257" s="40"/>
      <c r="J257" s="40"/>
      <c r="K257" s="40"/>
    </row>
    <row r="258" spans="2:11">
      <c r="B258" s="40"/>
      <c r="C258" s="40"/>
      <c r="D258" s="40"/>
      <c r="E258" s="40"/>
      <c r="F258" s="40"/>
      <c r="G258" s="40"/>
      <c r="H258" s="40"/>
      <c r="I258" s="40"/>
      <c r="J258" s="40"/>
      <c r="K258" s="40"/>
    </row>
    <row r="259" spans="2:11">
      <c r="B259" s="40"/>
      <c r="C259" s="40"/>
      <c r="D259" s="40"/>
      <c r="E259" s="40"/>
      <c r="F259" s="40"/>
      <c r="G259" s="40"/>
      <c r="H259" s="40"/>
      <c r="I259" s="40"/>
      <c r="J259" s="40"/>
      <c r="K259" s="40"/>
    </row>
    <row r="260" spans="2:11">
      <c r="B260" s="40"/>
      <c r="C260" s="40"/>
      <c r="D260" s="40"/>
      <c r="E260" s="40"/>
      <c r="F260" s="40"/>
      <c r="G260" s="40"/>
      <c r="H260" s="40"/>
      <c r="I260" s="40"/>
      <c r="J260" s="40"/>
      <c r="K260" s="40"/>
    </row>
    <row r="261" spans="2:11">
      <c r="B261" s="40"/>
      <c r="C261" s="40"/>
      <c r="D261" s="40"/>
      <c r="E261" s="40"/>
      <c r="F261" s="40"/>
      <c r="G261" s="40"/>
      <c r="H261" s="40"/>
      <c r="I261" s="40"/>
      <c r="J261" s="40"/>
      <c r="K261" s="40"/>
    </row>
    <row r="262" spans="2:11">
      <c r="B262" s="40"/>
      <c r="C262" s="40"/>
      <c r="D262" s="40"/>
      <c r="E262" s="40"/>
      <c r="F262" s="40"/>
      <c r="G262" s="40"/>
      <c r="H262" s="40"/>
      <c r="I262" s="40"/>
      <c r="J262" s="40"/>
      <c r="K262" s="40"/>
    </row>
    <row r="263" spans="2:11">
      <c r="B263" s="40"/>
      <c r="C263" s="40"/>
      <c r="D263" s="40"/>
      <c r="E263" s="40"/>
      <c r="F263" s="40"/>
      <c r="G263" s="40"/>
      <c r="H263" s="40"/>
      <c r="I263" s="40"/>
      <c r="J263" s="40"/>
      <c r="K263" s="40"/>
    </row>
  </sheetData>
  <mergeCells count="135">
    <mergeCell ref="C195:D195"/>
    <mergeCell ref="C198:D198"/>
    <mergeCell ref="F198:K198"/>
    <mergeCell ref="B191:K191"/>
    <mergeCell ref="B192:B194"/>
    <mergeCell ref="C192:D194"/>
    <mergeCell ref="E192:E194"/>
    <mergeCell ref="F192:F194"/>
    <mergeCell ref="G192:J192"/>
    <mergeCell ref="K192:K194"/>
    <mergeCell ref="G193:G194"/>
    <mergeCell ref="H193:H194"/>
    <mergeCell ref="I193:J193"/>
    <mergeCell ref="K172:K174"/>
    <mergeCell ref="G173:G174"/>
    <mergeCell ref="H173:H174"/>
    <mergeCell ref="I173:J173"/>
    <mergeCell ref="B175:K175"/>
    <mergeCell ref="B182:K182"/>
    <mergeCell ref="B172:B174"/>
    <mergeCell ref="C172:C174"/>
    <mergeCell ref="D172:D174"/>
    <mergeCell ref="E172:E174"/>
    <mergeCell ref="F172:F174"/>
    <mergeCell ref="G172:J172"/>
    <mergeCell ref="K159:K161"/>
    <mergeCell ref="G160:G161"/>
    <mergeCell ref="H160:H161"/>
    <mergeCell ref="I160:J160"/>
    <mergeCell ref="B162:K162"/>
    <mergeCell ref="B166:K166"/>
    <mergeCell ref="B159:B161"/>
    <mergeCell ref="C159:C161"/>
    <mergeCell ref="D159:D161"/>
    <mergeCell ref="E159:E161"/>
    <mergeCell ref="F159:F161"/>
    <mergeCell ref="G159:J159"/>
    <mergeCell ref="K141:K143"/>
    <mergeCell ref="G142:G143"/>
    <mergeCell ref="H142:H143"/>
    <mergeCell ref="I142:J142"/>
    <mergeCell ref="B144:K144"/>
    <mergeCell ref="B150:K150"/>
    <mergeCell ref="B141:B143"/>
    <mergeCell ref="C141:C143"/>
    <mergeCell ref="D141:D143"/>
    <mergeCell ref="E141:E143"/>
    <mergeCell ref="F141:F143"/>
    <mergeCell ref="G141:J141"/>
    <mergeCell ref="K127:K129"/>
    <mergeCell ref="G128:G129"/>
    <mergeCell ref="H128:H129"/>
    <mergeCell ref="I128:J128"/>
    <mergeCell ref="B130:K130"/>
    <mergeCell ref="B135:K135"/>
    <mergeCell ref="B127:B129"/>
    <mergeCell ref="C127:C129"/>
    <mergeCell ref="D127:D129"/>
    <mergeCell ref="E127:E129"/>
    <mergeCell ref="F127:F129"/>
    <mergeCell ref="G127:J127"/>
    <mergeCell ref="K109:K111"/>
    <mergeCell ref="G110:G111"/>
    <mergeCell ref="H110:H111"/>
    <mergeCell ref="I110:J110"/>
    <mergeCell ref="B112:K112"/>
    <mergeCell ref="B118:K118"/>
    <mergeCell ref="B109:B111"/>
    <mergeCell ref="C109:C111"/>
    <mergeCell ref="D109:D111"/>
    <mergeCell ref="E109:E111"/>
    <mergeCell ref="F109:F111"/>
    <mergeCell ref="G109:J109"/>
    <mergeCell ref="K94:K96"/>
    <mergeCell ref="G95:G96"/>
    <mergeCell ref="H95:H96"/>
    <mergeCell ref="I95:J95"/>
    <mergeCell ref="B97:K97"/>
    <mergeCell ref="B103:K103"/>
    <mergeCell ref="B94:B96"/>
    <mergeCell ref="C94:C96"/>
    <mergeCell ref="D94:D96"/>
    <mergeCell ref="E94:E96"/>
    <mergeCell ref="F94:F96"/>
    <mergeCell ref="G94:J94"/>
    <mergeCell ref="K73:K75"/>
    <mergeCell ref="G74:G75"/>
    <mergeCell ref="H74:H75"/>
    <mergeCell ref="I74:J74"/>
    <mergeCell ref="B76:K76"/>
    <mergeCell ref="B87:K87"/>
    <mergeCell ref="B73:B75"/>
    <mergeCell ref="C73:C75"/>
    <mergeCell ref="D73:D75"/>
    <mergeCell ref="E73:E75"/>
    <mergeCell ref="F73:F75"/>
    <mergeCell ref="G73:J73"/>
    <mergeCell ref="K53:K55"/>
    <mergeCell ref="G54:G55"/>
    <mergeCell ref="H54:H55"/>
    <mergeCell ref="I54:J54"/>
    <mergeCell ref="B56:K56"/>
    <mergeCell ref="B66:K66"/>
    <mergeCell ref="H32:H33"/>
    <mergeCell ref="I32:J32"/>
    <mergeCell ref="B34:K34"/>
    <mergeCell ref="B46:K46"/>
    <mergeCell ref="B53:B55"/>
    <mergeCell ref="C53:C55"/>
    <mergeCell ref="D53:D55"/>
    <mergeCell ref="E53:E55"/>
    <mergeCell ref="F53:F55"/>
    <mergeCell ref="G53:J53"/>
    <mergeCell ref="B12:K12"/>
    <mergeCell ref="B24:K24"/>
    <mergeCell ref="B31:B33"/>
    <mergeCell ref="C31:C33"/>
    <mergeCell ref="D31:D33"/>
    <mergeCell ref="E31:E33"/>
    <mergeCell ref="F31:F33"/>
    <mergeCell ref="G31:J31"/>
    <mergeCell ref="K31:K33"/>
    <mergeCell ref="G32:G33"/>
    <mergeCell ref="B2:K2"/>
    <mergeCell ref="B4:C4"/>
    <mergeCell ref="K9:K11"/>
    <mergeCell ref="G10:G11"/>
    <mergeCell ref="H10:H11"/>
    <mergeCell ref="I10:J10"/>
    <mergeCell ref="B9:B11"/>
    <mergeCell ref="C9:C11"/>
    <mergeCell ref="D9:D11"/>
    <mergeCell ref="E9:E11"/>
    <mergeCell ref="F9:F11"/>
    <mergeCell ref="G9:J9"/>
  </mergeCells>
  <pageMargins left="0.25" right="0.25" top="0.75" bottom="0.75" header="0.3" footer="0.3"/>
  <pageSetup paperSize="9" scale="65" fitToHeight="0" orientation="portrait" r:id="rId1"/>
  <rowBreaks count="2" manualBreakCount="2">
    <brk id="71" max="16383" man="1"/>
    <brk id="14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opLeftCell="A28" zoomScaleNormal="100" workbookViewId="0"/>
  </sheetViews>
  <sheetFormatPr defaultColWidth="8.77734375" defaultRowHeight="13.8"/>
  <cols>
    <col min="1" max="1" width="9.21875" style="106" customWidth="1"/>
    <col min="2" max="2" width="11.77734375" style="106" customWidth="1"/>
    <col min="3" max="3" width="5.77734375" style="106" customWidth="1"/>
    <col min="4" max="4" width="21.77734375" style="106" customWidth="1"/>
    <col min="5" max="5" width="9.21875" style="106" customWidth="1"/>
    <col min="6" max="6" width="8.77734375" style="106" customWidth="1"/>
    <col min="7" max="7" width="12.77734375" style="106" customWidth="1"/>
    <col min="8" max="8" width="9.77734375" style="106" customWidth="1"/>
    <col min="9" max="9" width="2.77734375" style="106" customWidth="1"/>
    <col min="10" max="10" width="8.77734375" style="106"/>
    <col min="11" max="16384" width="8.77734375" style="107"/>
  </cols>
  <sheetData>
    <row r="1" spans="1:10" ht="10.35" customHeight="1"/>
    <row r="2" spans="1:10" s="243" customFormat="1">
      <c r="A2" s="1003" t="s">
        <v>320</v>
      </c>
      <c r="B2" s="1003"/>
      <c r="C2" s="1003"/>
      <c r="D2" s="1003"/>
      <c r="E2" s="1003"/>
      <c r="F2" s="1003"/>
      <c r="G2" s="1003"/>
      <c r="H2" s="1003"/>
      <c r="J2" s="135"/>
    </row>
    <row r="3" spans="1:10" ht="10.35" customHeight="1"/>
    <row r="4" spans="1:10" ht="15" customHeight="1">
      <c r="A4" s="135" t="s">
        <v>321</v>
      </c>
    </row>
    <row r="5" spans="1:10" ht="17.850000000000001" customHeight="1">
      <c r="A5" s="633" t="s">
        <v>210</v>
      </c>
      <c r="B5" s="633"/>
      <c r="C5" s="633"/>
      <c r="D5" s="633"/>
      <c r="E5" s="633"/>
      <c r="F5" s="633"/>
      <c r="G5" s="633"/>
      <c r="H5" s="633"/>
    </row>
    <row r="6" spans="1:10" ht="17.850000000000001" customHeight="1">
      <c r="A6" s="665" t="s">
        <v>143</v>
      </c>
      <c r="B6" s="686"/>
      <c r="C6" s="686"/>
      <c r="D6" s="686">
        <v>4</v>
      </c>
      <c r="E6" s="686"/>
      <c r="F6" s="686"/>
      <c r="G6" s="686"/>
      <c r="H6" s="666"/>
    </row>
    <row r="7" spans="1:10" ht="17.850000000000001" customHeight="1">
      <c r="A7" s="665" t="s">
        <v>142</v>
      </c>
      <c r="B7" s="686"/>
      <c r="C7" s="686"/>
      <c r="D7" s="687" t="s">
        <v>501</v>
      </c>
      <c r="E7" s="687"/>
      <c r="F7" s="687"/>
      <c r="G7" s="687"/>
      <c r="H7" s="688"/>
    </row>
    <row r="8" spans="1:10" ht="17.850000000000001" customHeight="1">
      <c r="A8" s="665" t="s">
        <v>146</v>
      </c>
      <c r="B8" s="686"/>
      <c r="C8" s="686"/>
      <c r="D8" s="686" t="s">
        <v>324</v>
      </c>
      <c r="E8" s="686"/>
      <c r="F8" s="686"/>
      <c r="G8" s="686"/>
      <c r="H8" s="666"/>
    </row>
    <row r="9" spans="1:10" ht="17.850000000000001" customHeight="1">
      <c r="A9" s="665" t="s">
        <v>325</v>
      </c>
      <c r="B9" s="686"/>
      <c r="C9" s="686"/>
      <c r="D9" s="686" t="s">
        <v>1476</v>
      </c>
      <c r="E9" s="686"/>
      <c r="F9" s="686"/>
      <c r="G9" s="686"/>
      <c r="H9" s="666"/>
    </row>
    <row r="10" spans="1:10" ht="10.35" customHeight="1"/>
    <row r="11" spans="1:10" ht="15" customHeight="1">
      <c r="A11" s="1004" t="s">
        <v>3</v>
      </c>
      <c r="B11" s="1004"/>
      <c r="C11" s="1004"/>
      <c r="D11" s="1004"/>
      <c r="E11" s="1004"/>
      <c r="F11" s="1004"/>
      <c r="G11" s="1004"/>
      <c r="H11" s="1004"/>
    </row>
    <row r="12" spans="1:10" ht="17.850000000000001" customHeight="1">
      <c r="A12" s="766" t="s">
        <v>2631</v>
      </c>
      <c r="B12" s="766"/>
      <c r="C12" s="766"/>
      <c r="D12" s="766"/>
      <c r="E12" s="766"/>
      <c r="F12" s="766"/>
      <c r="G12" s="766"/>
      <c r="H12" s="766"/>
    </row>
    <row r="13" spans="1:10" ht="17.850000000000001" customHeight="1">
      <c r="A13" s="665" t="s">
        <v>8</v>
      </c>
      <c r="B13" s="686"/>
      <c r="C13" s="686"/>
      <c r="D13" s="686"/>
      <c r="E13" s="686" t="s">
        <v>9</v>
      </c>
      <c r="F13" s="686"/>
      <c r="G13" s="686"/>
      <c r="H13" s="666"/>
    </row>
    <row r="14" spans="1:10" ht="17.850000000000001" customHeight="1">
      <c r="A14" s="665" t="s">
        <v>327</v>
      </c>
      <c r="B14" s="686"/>
      <c r="C14" s="686"/>
      <c r="D14" s="686"/>
      <c r="E14" s="686" t="s">
        <v>328</v>
      </c>
      <c r="F14" s="686"/>
      <c r="G14" s="686"/>
      <c r="H14" s="666"/>
    </row>
    <row r="15" spans="1:10" ht="17.850000000000001" customHeight="1">
      <c r="A15" s="665" t="s">
        <v>329</v>
      </c>
      <c r="B15" s="686"/>
      <c r="C15" s="686"/>
      <c r="D15" s="686"/>
      <c r="E15" s="686">
        <v>5</v>
      </c>
      <c r="F15" s="686"/>
      <c r="G15" s="686"/>
      <c r="H15" s="666"/>
    </row>
    <row r="16" spans="1:10" ht="17.850000000000001" customHeight="1">
      <c r="A16" s="665" t="s">
        <v>13</v>
      </c>
      <c r="B16" s="686"/>
      <c r="C16" s="686"/>
      <c r="D16" s="686"/>
      <c r="E16" s="686" t="s">
        <v>14</v>
      </c>
      <c r="F16" s="686"/>
      <c r="G16" s="686"/>
      <c r="H16" s="666"/>
    </row>
    <row r="17" spans="1:20" ht="10.35" customHeight="1"/>
    <row r="18" spans="1:20" ht="15" customHeight="1">
      <c r="A18" s="1004" t="s">
        <v>331</v>
      </c>
      <c r="B18" s="1004"/>
      <c r="C18" s="1004"/>
      <c r="D18" s="1004"/>
      <c r="E18" s="1004"/>
      <c r="F18" s="1004"/>
      <c r="G18" s="1004"/>
      <c r="H18" s="1004"/>
    </row>
    <row r="19" spans="1:20" ht="31.35" customHeight="1">
      <c r="A19" s="669" t="s">
        <v>332</v>
      </c>
      <c r="B19" s="669"/>
      <c r="C19" s="675" t="s">
        <v>333</v>
      </c>
      <c r="D19" s="675"/>
      <c r="E19" s="675"/>
      <c r="F19" s="675"/>
      <c r="G19" s="675"/>
      <c r="H19" s="668"/>
    </row>
    <row r="20" spans="1:20" ht="10.35" customHeight="1"/>
    <row r="21" spans="1:20" ht="15" customHeight="1">
      <c r="A21" s="1005" t="s">
        <v>334</v>
      </c>
      <c r="B21" s="1005"/>
      <c r="C21" s="1005"/>
      <c r="D21" s="1005"/>
    </row>
    <row r="22" spans="1:20">
      <c r="A22" s="672" t="s">
        <v>31</v>
      </c>
      <c r="B22" s="673" t="s">
        <v>32</v>
      </c>
      <c r="C22" s="673"/>
      <c r="D22" s="673"/>
      <c r="E22" s="673"/>
      <c r="F22" s="673"/>
      <c r="G22" s="673" t="s">
        <v>335</v>
      </c>
      <c r="H22" s="674"/>
    </row>
    <row r="23" spans="1:20" ht="27" customHeight="1">
      <c r="A23" s="672"/>
      <c r="B23" s="673"/>
      <c r="C23" s="673"/>
      <c r="D23" s="673"/>
      <c r="E23" s="673"/>
      <c r="F23" s="673"/>
      <c r="G23" s="245" t="s">
        <v>336</v>
      </c>
      <c r="H23" s="246" t="s">
        <v>35</v>
      </c>
      <c r="K23" s="106"/>
      <c r="L23" s="106"/>
      <c r="M23" s="106"/>
      <c r="N23" s="106"/>
      <c r="O23" s="106"/>
      <c r="P23" s="106"/>
      <c r="Q23" s="106"/>
      <c r="R23" s="106"/>
      <c r="S23" s="106"/>
      <c r="T23" s="106"/>
    </row>
    <row r="24" spans="1:20" ht="17.850000000000001" customHeight="1">
      <c r="A24" s="672" t="s">
        <v>36</v>
      </c>
      <c r="B24" s="673"/>
      <c r="C24" s="673"/>
      <c r="D24" s="673"/>
      <c r="E24" s="673"/>
      <c r="F24" s="673"/>
      <c r="G24" s="673"/>
      <c r="H24" s="674"/>
      <c r="K24" s="106"/>
      <c r="L24" s="106"/>
      <c r="M24" s="106"/>
      <c r="N24" s="106"/>
      <c r="O24" s="106"/>
      <c r="P24" s="106"/>
      <c r="Q24" s="106"/>
      <c r="R24" s="106"/>
      <c r="S24" s="106"/>
      <c r="T24" s="106"/>
    </row>
    <row r="25" spans="1:20" ht="39.75" customHeight="1">
      <c r="A25" s="244" t="s">
        <v>1477</v>
      </c>
      <c r="B25" s="675" t="s">
        <v>1478</v>
      </c>
      <c r="C25" s="675"/>
      <c r="D25" s="675"/>
      <c r="E25" s="675"/>
      <c r="F25" s="675"/>
      <c r="G25" s="245" t="s">
        <v>68</v>
      </c>
      <c r="H25" s="246" t="s">
        <v>52</v>
      </c>
      <c r="K25" s="106"/>
      <c r="L25" s="106"/>
      <c r="M25" s="106"/>
      <c r="N25" s="106"/>
      <c r="O25" s="71"/>
      <c r="P25" s="106"/>
      <c r="Q25" s="106"/>
      <c r="R25" s="106"/>
      <c r="S25" s="106"/>
      <c r="T25" s="106"/>
    </row>
    <row r="26" spans="1:20" ht="29.25" customHeight="1">
      <c r="A26" s="244" t="s">
        <v>1479</v>
      </c>
      <c r="B26" s="675" t="s">
        <v>1480</v>
      </c>
      <c r="C26" s="675"/>
      <c r="D26" s="675"/>
      <c r="E26" s="675"/>
      <c r="F26" s="675"/>
      <c r="G26" s="245" t="s">
        <v>68</v>
      </c>
      <c r="H26" s="246" t="s">
        <v>52</v>
      </c>
      <c r="K26" s="106"/>
      <c r="L26" s="106"/>
      <c r="M26" s="106"/>
      <c r="N26" s="106"/>
      <c r="O26" s="106"/>
      <c r="P26" s="106"/>
      <c r="Q26" s="106"/>
      <c r="R26" s="106"/>
      <c r="S26" s="106"/>
      <c r="T26" s="106"/>
    </row>
    <row r="27" spans="1:20" ht="47.1" customHeight="1">
      <c r="A27" s="244" t="s">
        <v>1481</v>
      </c>
      <c r="B27" s="675" t="s">
        <v>1482</v>
      </c>
      <c r="C27" s="675"/>
      <c r="D27" s="675"/>
      <c r="E27" s="675"/>
      <c r="F27" s="675"/>
      <c r="G27" s="245" t="s">
        <v>1483</v>
      </c>
      <c r="H27" s="246" t="s">
        <v>40</v>
      </c>
      <c r="K27" s="106"/>
      <c r="L27" s="106"/>
      <c r="M27" s="106"/>
      <c r="N27" s="106"/>
      <c r="O27" s="106"/>
      <c r="P27" s="106"/>
      <c r="Q27" s="106"/>
      <c r="R27" s="106"/>
      <c r="S27" s="106"/>
      <c r="T27" s="106"/>
    </row>
    <row r="28" spans="1:20" ht="17.850000000000001" customHeight="1">
      <c r="A28" s="672" t="s">
        <v>341</v>
      </c>
      <c r="B28" s="673"/>
      <c r="C28" s="673"/>
      <c r="D28" s="673"/>
      <c r="E28" s="673"/>
      <c r="F28" s="673"/>
      <c r="G28" s="673"/>
      <c r="H28" s="674"/>
      <c r="K28" s="106"/>
      <c r="L28" s="106"/>
      <c r="M28" s="106"/>
      <c r="N28" s="106"/>
      <c r="O28" s="106"/>
      <c r="P28" s="106"/>
      <c r="Q28" s="106"/>
      <c r="R28" s="106"/>
      <c r="S28" s="106"/>
      <c r="T28" s="106"/>
    </row>
    <row r="29" spans="1:20" ht="37.5" customHeight="1">
      <c r="A29" s="244" t="s">
        <v>1484</v>
      </c>
      <c r="B29" s="675" t="s">
        <v>1485</v>
      </c>
      <c r="C29" s="675"/>
      <c r="D29" s="675"/>
      <c r="E29" s="675"/>
      <c r="F29" s="675"/>
      <c r="G29" s="245" t="s">
        <v>1486</v>
      </c>
      <c r="H29" s="246" t="s">
        <v>52</v>
      </c>
      <c r="K29" s="106"/>
      <c r="L29" s="106"/>
      <c r="M29" s="106"/>
      <c r="N29" s="106"/>
      <c r="O29" s="71"/>
      <c r="P29" s="106"/>
      <c r="Q29" s="106"/>
      <c r="R29" s="106"/>
      <c r="S29" s="106"/>
      <c r="T29" s="106"/>
    </row>
    <row r="30" spans="1:20" ht="43.05" customHeight="1">
      <c r="A30" s="244" t="s">
        <v>1487</v>
      </c>
      <c r="B30" s="675" t="s">
        <v>1488</v>
      </c>
      <c r="C30" s="675"/>
      <c r="D30" s="675"/>
      <c r="E30" s="675"/>
      <c r="F30" s="675"/>
      <c r="G30" s="245" t="s">
        <v>1486</v>
      </c>
      <c r="H30" s="246" t="s">
        <v>40</v>
      </c>
      <c r="K30" s="106"/>
      <c r="L30" s="106"/>
      <c r="M30" s="106"/>
      <c r="N30" s="106"/>
      <c r="O30" s="106"/>
      <c r="P30" s="106"/>
      <c r="Q30" s="106"/>
      <c r="R30" s="106"/>
      <c r="S30" s="106"/>
      <c r="T30" s="106"/>
    </row>
    <row r="31" spans="1:20" ht="53.25" customHeight="1">
      <c r="A31" s="244" t="s">
        <v>1489</v>
      </c>
      <c r="B31" s="675" t="s">
        <v>1490</v>
      </c>
      <c r="C31" s="675"/>
      <c r="D31" s="675"/>
      <c r="E31" s="675"/>
      <c r="F31" s="675"/>
      <c r="G31" s="245" t="s">
        <v>1491</v>
      </c>
      <c r="H31" s="246" t="s">
        <v>52</v>
      </c>
      <c r="K31" s="106"/>
      <c r="L31" s="106"/>
      <c r="M31" s="106"/>
      <c r="N31" s="106"/>
      <c r="O31" s="106"/>
      <c r="P31" s="106"/>
      <c r="Q31" s="106"/>
      <c r="R31" s="106"/>
      <c r="S31" s="106"/>
      <c r="T31" s="106"/>
    </row>
    <row r="32" spans="1:20" ht="17.850000000000001" customHeight="1">
      <c r="A32" s="672" t="s">
        <v>348</v>
      </c>
      <c r="B32" s="673"/>
      <c r="C32" s="673"/>
      <c r="D32" s="673"/>
      <c r="E32" s="673"/>
      <c r="F32" s="673"/>
      <c r="G32" s="673"/>
      <c r="H32" s="674"/>
      <c r="K32" s="106"/>
      <c r="L32" s="106"/>
      <c r="M32" s="106"/>
      <c r="N32" s="106"/>
      <c r="O32" s="106"/>
      <c r="P32" s="106"/>
      <c r="Q32" s="106"/>
      <c r="R32" s="106"/>
      <c r="S32" s="106"/>
      <c r="T32" s="106"/>
    </row>
    <row r="33" spans="1:20" ht="51" customHeight="1">
      <c r="A33" s="244" t="s">
        <v>1492</v>
      </c>
      <c r="B33" s="675" t="s">
        <v>1493</v>
      </c>
      <c r="C33" s="675"/>
      <c r="D33" s="675"/>
      <c r="E33" s="675"/>
      <c r="F33" s="675"/>
      <c r="G33" s="245" t="s">
        <v>1494</v>
      </c>
      <c r="H33" s="246" t="s">
        <v>2205</v>
      </c>
      <c r="K33" s="106"/>
      <c r="L33" s="106"/>
      <c r="M33" s="106"/>
      <c r="N33" s="106"/>
      <c r="O33" s="106"/>
      <c r="P33" s="106"/>
      <c r="Q33" s="106"/>
      <c r="R33" s="106"/>
      <c r="S33" s="106"/>
      <c r="T33" s="106"/>
    </row>
    <row r="34" spans="1:20" ht="33.6" customHeight="1">
      <c r="A34" s="244" t="s">
        <v>1495</v>
      </c>
      <c r="B34" s="675" t="s">
        <v>1496</v>
      </c>
      <c r="C34" s="675"/>
      <c r="D34" s="675"/>
      <c r="E34" s="675"/>
      <c r="F34" s="675"/>
      <c r="G34" s="245" t="s">
        <v>127</v>
      </c>
      <c r="H34" s="246" t="s">
        <v>52</v>
      </c>
      <c r="K34" s="106"/>
      <c r="L34" s="106"/>
      <c r="M34" s="106"/>
      <c r="N34" s="106"/>
      <c r="O34" s="106"/>
      <c r="P34" s="106"/>
      <c r="Q34" s="106"/>
      <c r="R34" s="106"/>
      <c r="S34" s="106"/>
      <c r="T34" s="106"/>
    </row>
    <row r="35" spans="1:20" ht="33" customHeight="1">
      <c r="A35" s="244" t="s">
        <v>1497</v>
      </c>
      <c r="B35" s="675" t="s">
        <v>1498</v>
      </c>
      <c r="C35" s="675"/>
      <c r="D35" s="675"/>
      <c r="E35" s="675"/>
      <c r="F35" s="675"/>
      <c r="G35" s="245" t="s">
        <v>129</v>
      </c>
      <c r="H35" s="246" t="s">
        <v>52</v>
      </c>
      <c r="K35" s="106"/>
      <c r="L35" s="106"/>
      <c r="M35" s="106"/>
      <c r="N35" s="106"/>
      <c r="O35" s="71"/>
      <c r="P35" s="106"/>
      <c r="Q35" s="106"/>
      <c r="R35" s="106"/>
      <c r="S35" s="106"/>
      <c r="T35" s="106"/>
    </row>
    <row r="36" spans="1:20" ht="10.35" customHeight="1">
      <c r="K36" s="106"/>
      <c r="L36" s="106"/>
      <c r="M36" s="106"/>
      <c r="N36" s="106"/>
      <c r="O36" s="106"/>
      <c r="P36" s="106"/>
      <c r="Q36" s="106"/>
      <c r="R36" s="106"/>
      <c r="S36" s="106"/>
      <c r="T36" s="106"/>
    </row>
    <row r="37" spans="1:20" ht="15" customHeight="1">
      <c r="A37" s="135" t="s">
        <v>351</v>
      </c>
      <c r="K37" s="135"/>
      <c r="L37" s="135"/>
      <c r="M37" s="135"/>
      <c r="N37" s="135"/>
      <c r="O37" s="106"/>
      <c r="P37" s="106"/>
      <c r="Q37" s="106"/>
      <c r="R37" s="106"/>
      <c r="S37" s="106"/>
      <c r="T37" s="106"/>
    </row>
    <row r="38" spans="1:20" s="243" customFormat="1" ht="17.850000000000001" customHeight="1">
      <c r="A38" s="679" t="s">
        <v>352</v>
      </c>
      <c r="B38" s="679"/>
      <c r="C38" s="679"/>
      <c r="D38" s="679"/>
      <c r="E38" s="679"/>
      <c r="F38" s="679"/>
      <c r="G38" s="159">
        <v>20</v>
      </c>
      <c r="H38" s="251" t="s">
        <v>353</v>
      </c>
      <c r="I38" s="135"/>
      <c r="J38" s="135"/>
      <c r="K38" s="106"/>
      <c r="L38" s="106"/>
      <c r="M38" s="106"/>
      <c r="N38" s="106"/>
      <c r="O38" s="135"/>
      <c r="P38" s="135"/>
      <c r="Q38" s="135"/>
      <c r="R38" s="135"/>
      <c r="S38" s="135"/>
      <c r="T38" s="135"/>
    </row>
    <row r="39" spans="1:20" s="106" customFormat="1" ht="23.25" customHeight="1">
      <c r="A39" s="653" t="s">
        <v>354</v>
      </c>
      <c r="B39" s="686" t="s">
        <v>1499</v>
      </c>
      <c r="C39" s="686"/>
      <c r="D39" s="686"/>
      <c r="E39" s="686"/>
      <c r="F39" s="686"/>
      <c r="G39" s="686"/>
      <c r="H39" s="666"/>
    </row>
    <row r="40" spans="1:20" s="106" customFormat="1" ht="23.25" customHeight="1">
      <c r="A40" s="654"/>
      <c r="B40" s="675" t="s">
        <v>1500</v>
      </c>
      <c r="C40" s="675"/>
      <c r="D40" s="675"/>
      <c r="E40" s="675"/>
      <c r="F40" s="675"/>
      <c r="G40" s="675"/>
      <c r="H40" s="668"/>
    </row>
    <row r="41" spans="1:20" s="106" customFormat="1" ht="23.25" customHeight="1">
      <c r="A41" s="654"/>
      <c r="B41" s="675" t="s">
        <v>1501</v>
      </c>
      <c r="C41" s="675"/>
      <c r="D41" s="675"/>
      <c r="E41" s="675"/>
      <c r="F41" s="675"/>
      <c r="G41" s="675"/>
      <c r="H41" s="668"/>
    </row>
    <row r="42" spans="1:20" s="106" customFormat="1" ht="23.25" customHeight="1">
      <c r="A42" s="654"/>
      <c r="B42" s="675" t="s">
        <v>1502</v>
      </c>
      <c r="C42" s="675"/>
      <c r="D42" s="675"/>
      <c r="E42" s="675"/>
      <c r="F42" s="675"/>
      <c r="G42" s="675"/>
      <c r="H42" s="668"/>
    </row>
    <row r="43" spans="1:20" s="106" customFormat="1" ht="23.25" customHeight="1">
      <c r="A43" s="654"/>
      <c r="B43" s="675" t="s">
        <v>1503</v>
      </c>
      <c r="C43" s="675"/>
      <c r="D43" s="675"/>
      <c r="E43" s="675"/>
      <c r="F43" s="675"/>
      <c r="G43" s="675"/>
      <c r="H43" s="668"/>
    </row>
    <row r="44" spans="1:20" s="106" customFormat="1" ht="23.25" customHeight="1">
      <c r="A44" s="654"/>
      <c r="B44" s="675" t="s">
        <v>1504</v>
      </c>
      <c r="C44" s="675"/>
      <c r="D44" s="675"/>
      <c r="E44" s="675"/>
      <c r="F44" s="675"/>
      <c r="G44" s="675"/>
      <c r="H44" s="668"/>
    </row>
    <row r="45" spans="1:20" s="106" customFormat="1" ht="23.25" customHeight="1">
      <c r="A45" s="654"/>
      <c r="B45" s="675" t="s">
        <v>1505</v>
      </c>
      <c r="C45" s="675"/>
      <c r="D45" s="675"/>
      <c r="E45" s="675"/>
      <c r="F45" s="675"/>
      <c r="G45" s="675"/>
      <c r="H45" s="668"/>
    </row>
    <row r="46" spans="1:20" s="106" customFormat="1" ht="23.25" customHeight="1">
      <c r="A46" s="655"/>
      <c r="B46" s="675" t="s">
        <v>1506</v>
      </c>
      <c r="C46" s="675"/>
      <c r="D46" s="675"/>
      <c r="E46" s="675"/>
      <c r="F46" s="675"/>
      <c r="G46" s="675"/>
      <c r="H46" s="668"/>
    </row>
    <row r="47" spans="1:20" ht="17.25" customHeight="1">
      <c r="A47" s="682" t="s">
        <v>361</v>
      </c>
      <c r="B47" s="689"/>
      <c r="C47" s="689"/>
      <c r="D47" s="689" t="s">
        <v>1507</v>
      </c>
      <c r="E47" s="689"/>
      <c r="F47" s="689"/>
      <c r="G47" s="689"/>
      <c r="H47" s="690"/>
    </row>
    <row r="48" spans="1:20" ht="52.5" customHeight="1">
      <c r="A48" s="681" t="s">
        <v>363</v>
      </c>
      <c r="B48" s="687"/>
      <c r="C48" s="687"/>
      <c r="D48" s="668" t="s">
        <v>1520</v>
      </c>
      <c r="E48" s="669"/>
      <c r="F48" s="669"/>
      <c r="G48" s="669"/>
      <c r="H48" s="669"/>
      <c r="I48" s="110"/>
      <c r="K48" s="243"/>
      <c r="L48" s="243"/>
      <c r="M48" s="243"/>
      <c r="N48" s="243"/>
    </row>
    <row r="49" spans="1:14" s="243" customFormat="1" ht="17.850000000000001" customHeight="1">
      <c r="A49" s="679" t="s">
        <v>528</v>
      </c>
      <c r="B49" s="679"/>
      <c r="C49" s="679"/>
      <c r="D49" s="679"/>
      <c r="E49" s="679"/>
      <c r="F49" s="679"/>
      <c r="G49" s="159">
        <v>25</v>
      </c>
      <c r="H49" s="251" t="s">
        <v>353</v>
      </c>
      <c r="I49" s="135"/>
      <c r="J49" s="135"/>
      <c r="K49" s="107"/>
      <c r="L49" s="107"/>
      <c r="M49" s="107"/>
      <c r="N49" s="107"/>
    </row>
    <row r="50" spans="1:14" s="106" customFormat="1" ht="21.75" customHeight="1">
      <c r="A50" s="653" t="s">
        <v>354</v>
      </c>
      <c r="B50" s="686" t="s">
        <v>1508</v>
      </c>
      <c r="C50" s="686"/>
      <c r="D50" s="686"/>
      <c r="E50" s="686"/>
      <c r="F50" s="686"/>
      <c r="G50" s="686"/>
      <c r="H50" s="666"/>
    </row>
    <row r="51" spans="1:14" s="106" customFormat="1" ht="21.75" customHeight="1">
      <c r="A51" s="654"/>
      <c r="B51" s="686" t="s">
        <v>1521</v>
      </c>
      <c r="C51" s="686"/>
      <c r="D51" s="686"/>
      <c r="E51" s="686"/>
      <c r="F51" s="686"/>
      <c r="G51" s="686"/>
      <c r="H51" s="666"/>
    </row>
    <row r="52" spans="1:14" s="106" customFormat="1" ht="21.75" customHeight="1">
      <c r="A52" s="654"/>
      <c r="B52" s="686" t="s">
        <v>1522</v>
      </c>
      <c r="C52" s="686"/>
      <c r="D52" s="686"/>
      <c r="E52" s="686"/>
      <c r="F52" s="686"/>
      <c r="G52" s="686"/>
      <c r="H52" s="666"/>
    </row>
    <row r="53" spans="1:14" s="106" customFormat="1" ht="21.75" customHeight="1">
      <c r="A53" s="654"/>
      <c r="B53" s="686" t="s">
        <v>1523</v>
      </c>
      <c r="C53" s="686"/>
      <c r="D53" s="686"/>
      <c r="E53" s="686"/>
      <c r="F53" s="686"/>
      <c r="G53" s="686"/>
      <c r="H53" s="666"/>
    </row>
    <row r="54" spans="1:14" s="106" customFormat="1" ht="21.75" customHeight="1">
      <c r="A54" s="654"/>
      <c r="B54" s="686" t="s">
        <v>1524</v>
      </c>
      <c r="C54" s="686"/>
      <c r="D54" s="686"/>
      <c r="E54" s="686"/>
      <c r="F54" s="686"/>
      <c r="G54" s="686"/>
      <c r="H54" s="666"/>
    </row>
    <row r="55" spans="1:14" s="106" customFormat="1" ht="21.75" customHeight="1">
      <c r="A55" s="654"/>
      <c r="B55" s="686" t="s">
        <v>1509</v>
      </c>
      <c r="C55" s="686"/>
      <c r="D55" s="686"/>
      <c r="E55" s="686"/>
      <c r="F55" s="686"/>
      <c r="G55" s="686"/>
      <c r="H55" s="666"/>
    </row>
    <row r="56" spans="1:14" s="106" customFormat="1" ht="21.75" customHeight="1">
      <c r="A56" s="655"/>
      <c r="B56" s="686" t="s">
        <v>1525</v>
      </c>
      <c r="C56" s="686"/>
      <c r="D56" s="686"/>
      <c r="E56" s="686"/>
      <c r="F56" s="686"/>
      <c r="G56" s="686"/>
      <c r="H56" s="666"/>
    </row>
    <row r="57" spans="1:14" ht="20.55" customHeight="1">
      <c r="A57" s="682" t="s">
        <v>361</v>
      </c>
      <c r="B57" s="689"/>
      <c r="C57" s="689"/>
      <c r="D57" s="689" t="s">
        <v>1510</v>
      </c>
      <c r="E57" s="689"/>
      <c r="F57" s="689"/>
      <c r="G57" s="689"/>
      <c r="H57" s="690"/>
    </row>
    <row r="58" spans="1:14" ht="61.5" customHeight="1">
      <c r="A58" s="715" t="s">
        <v>363</v>
      </c>
      <c r="B58" s="715"/>
      <c r="C58" s="1006"/>
      <c r="D58" s="668" t="s">
        <v>1511</v>
      </c>
      <c r="E58" s="669"/>
      <c r="F58" s="669"/>
      <c r="G58" s="669"/>
      <c r="H58" s="669"/>
      <c r="I58" s="110"/>
    </row>
    <row r="59" spans="1:14" ht="63" customHeight="1">
      <c r="A59" s="678"/>
      <c r="B59" s="678"/>
      <c r="C59" s="1007"/>
      <c r="D59" s="677" t="s">
        <v>1512</v>
      </c>
      <c r="E59" s="678"/>
      <c r="F59" s="678"/>
      <c r="G59" s="678"/>
      <c r="H59" s="678"/>
      <c r="I59" s="110"/>
    </row>
    <row r="60" spans="1:14" ht="10.35" customHeight="1"/>
    <row r="61" spans="1:14" ht="15" customHeight="1">
      <c r="A61" s="135" t="s">
        <v>378</v>
      </c>
    </row>
    <row r="62" spans="1:14" ht="25.5" customHeight="1">
      <c r="A62" s="667" t="s">
        <v>379</v>
      </c>
      <c r="B62" s="665"/>
      <c r="C62" s="668" t="s">
        <v>1513</v>
      </c>
      <c r="D62" s="669"/>
      <c r="E62" s="669"/>
      <c r="F62" s="669"/>
      <c r="G62" s="669"/>
      <c r="H62" s="669"/>
    </row>
    <row r="63" spans="1:14" ht="37.5" customHeight="1">
      <c r="A63" s="667"/>
      <c r="B63" s="665"/>
      <c r="C63" s="675" t="s">
        <v>1514</v>
      </c>
      <c r="D63" s="675"/>
      <c r="E63" s="675"/>
      <c r="F63" s="675"/>
      <c r="G63" s="675"/>
      <c r="H63" s="668"/>
    </row>
    <row r="64" spans="1:14" ht="30" customHeight="1">
      <c r="A64" s="667"/>
      <c r="B64" s="665"/>
      <c r="C64" s="675" t="s">
        <v>1515</v>
      </c>
      <c r="D64" s="675"/>
      <c r="E64" s="675"/>
      <c r="F64" s="675"/>
      <c r="G64" s="675"/>
      <c r="H64" s="668"/>
    </row>
    <row r="65" spans="1:8" ht="28.05" customHeight="1">
      <c r="A65" s="702" t="s">
        <v>382</v>
      </c>
      <c r="B65" s="703"/>
      <c r="C65" s="675" t="s">
        <v>1516</v>
      </c>
      <c r="D65" s="675"/>
      <c r="E65" s="675"/>
      <c r="F65" s="675"/>
      <c r="G65" s="675"/>
      <c r="H65" s="668"/>
    </row>
    <row r="66" spans="1:8" ht="24" customHeight="1">
      <c r="A66" s="633"/>
      <c r="B66" s="704"/>
      <c r="C66" s="675" t="s">
        <v>1517</v>
      </c>
      <c r="D66" s="675"/>
      <c r="E66" s="675"/>
      <c r="F66" s="675"/>
      <c r="G66" s="675"/>
      <c r="H66" s="668"/>
    </row>
    <row r="67" spans="1:8" ht="10.35" customHeight="1"/>
    <row r="68" spans="1:8" ht="15" customHeight="1">
      <c r="A68" s="135" t="s">
        <v>384</v>
      </c>
      <c r="B68" s="135"/>
      <c r="C68" s="135"/>
      <c r="D68" s="135"/>
      <c r="E68" s="135"/>
      <c r="F68" s="135"/>
    </row>
    <row r="69" spans="1:8">
      <c r="A69" s="667" t="s">
        <v>385</v>
      </c>
      <c r="B69" s="667"/>
      <c r="C69" s="667"/>
      <c r="D69" s="667"/>
      <c r="E69" s="667"/>
      <c r="F69" s="667"/>
      <c r="G69" s="185">
        <v>3</v>
      </c>
      <c r="H69" s="186" t="s">
        <v>1518</v>
      </c>
    </row>
    <row r="70" spans="1:8">
      <c r="A70" s="667" t="s">
        <v>386</v>
      </c>
      <c r="B70" s="667"/>
      <c r="C70" s="667"/>
      <c r="D70" s="667"/>
      <c r="E70" s="667"/>
      <c r="F70" s="667"/>
      <c r="G70" s="185">
        <v>1</v>
      </c>
      <c r="H70" s="186" t="s">
        <v>1518</v>
      </c>
    </row>
    <row r="71" spans="1:8">
      <c r="A71" s="249"/>
      <c r="B71" s="249"/>
      <c r="C71" s="249"/>
      <c r="D71" s="249"/>
      <c r="E71" s="249"/>
      <c r="F71" s="249"/>
      <c r="G71" s="188"/>
      <c r="H71" s="186"/>
    </row>
    <row r="72" spans="1:8">
      <c r="A72" s="685" t="s">
        <v>387</v>
      </c>
      <c r="B72" s="685"/>
      <c r="C72" s="685"/>
      <c r="D72" s="685"/>
      <c r="E72" s="685"/>
      <c r="F72" s="685"/>
      <c r="G72" s="190"/>
      <c r="H72" s="188"/>
    </row>
    <row r="73" spans="1:8" ht="17.850000000000001" customHeight="1">
      <c r="A73" s="669" t="s">
        <v>388</v>
      </c>
      <c r="B73" s="669"/>
      <c r="C73" s="669"/>
      <c r="D73" s="669"/>
      <c r="E73" s="186">
        <f>SUM(E74:E79)</f>
        <v>52</v>
      </c>
      <c r="F73" s="186" t="s">
        <v>353</v>
      </c>
      <c r="G73" s="191">
        <f>E73/25</f>
        <v>2.08</v>
      </c>
      <c r="H73" s="186" t="s">
        <v>1518</v>
      </c>
    </row>
    <row r="74" spans="1:8" ht="17.850000000000001" customHeight="1">
      <c r="A74" s="106" t="s">
        <v>145</v>
      </c>
      <c r="B74" s="667" t="s">
        <v>148</v>
      </c>
      <c r="C74" s="667"/>
      <c r="D74" s="667"/>
      <c r="E74" s="186">
        <v>20</v>
      </c>
      <c r="F74" s="186" t="s">
        <v>353</v>
      </c>
      <c r="G74" s="110"/>
      <c r="H74" s="70"/>
    </row>
    <row r="75" spans="1:8" ht="17.850000000000001" customHeight="1">
      <c r="B75" s="667" t="s">
        <v>389</v>
      </c>
      <c r="C75" s="667"/>
      <c r="D75" s="667"/>
      <c r="E75" s="186">
        <v>25</v>
      </c>
      <c r="F75" s="186" t="s">
        <v>353</v>
      </c>
      <c r="G75" s="110"/>
      <c r="H75" s="70"/>
    </row>
    <row r="76" spans="1:8" ht="17.850000000000001" customHeight="1">
      <c r="B76" s="667" t="s">
        <v>390</v>
      </c>
      <c r="C76" s="667"/>
      <c r="D76" s="667"/>
      <c r="E76" s="186">
        <v>3</v>
      </c>
      <c r="F76" s="186" t="s">
        <v>353</v>
      </c>
      <c r="G76" s="110"/>
      <c r="H76" s="70"/>
    </row>
    <row r="77" spans="1:8" ht="17.850000000000001" customHeight="1">
      <c r="B77" s="667" t="s">
        <v>391</v>
      </c>
      <c r="C77" s="667"/>
      <c r="D77" s="667"/>
      <c r="E77" s="186">
        <v>0</v>
      </c>
      <c r="F77" s="186" t="s">
        <v>353</v>
      </c>
      <c r="G77" s="110"/>
      <c r="H77" s="70"/>
    </row>
    <row r="78" spans="1:8" ht="17.850000000000001" customHeight="1">
      <c r="B78" s="667" t="s">
        <v>392</v>
      </c>
      <c r="C78" s="667"/>
      <c r="D78" s="667"/>
      <c r="E78" s="186">
        <v>0</v>
      </c>
      <c r="F78" s="186" t="s">
        <v>353</v>
      </c>
      <c r="G78" s="110"/>
      <c r="H78" s="70"/>
    </row>
    <row r="79" spans="1:8" ht="17.850000000000001" customHeight="1">
      <c r="B79" s="667" t="s">
        <v>393</v>
      </c>
      <c r="C79" s="667"/>
      <c r="D79" s="667"/>
      <c r="E79" s="186">
        <v>4</v>
      </c>
      <c r="F79" s="186" t="s">
        <v>353</v>
      </c>
      <c r="G79" s="110"/>
      <c r="H79" s="70"/>
    </row>
    <row r="80" spans="1:8" ht="31.35" customHeight="1">
      <c r="A80" s="669" t="s">
        <v>394</v>
      </c>
      <c r="B80" s="669"/>
      <c r="C80" s="669"/>
      <c r="D80" s="669"/>
      <c r="E80" s="186">
        <v>0</v>
      </c>
      <c r="F80" s="186" t="s">
        <v>353</v>
      </c>
      <c r="G80" s="191">
        <v>0</v>
      </c>
      <c r="H80" s="186" t="s">
        <v>1518</v>
      </c>
    </row>
    <row r="81" spans="1:10" ht="17.850000000000001" customHeight="1">
      <c r="A81" s="667" t="s">
        <v>395</v>
      </c>
      <c r="B81" s="667"/>
      <c r="C81" s="667"/>
      <c r="D81" s="667"/>
      <c r="E81" s="186">
        <f>G81*25</f>
        <v>48</v>
      </c>
      <c r="F81" s="186" t="s">
        <v>353</v>
      </c>
      <c r="G81" s="191">
        <f>D6-G80-G73</f>
        <v>1.92</v>
      </c>
      <c r="H81" s="186" t="s">
        <v>1518</v>
      </c>
    </row>
    <row r="82" spans="1:10" ht="10.35" customHeight="1"/>
    <row r="84" spans="1:10">
      <c r="A84" s="106" t="s">
        <v>396</v>
      </c>
    </row>
    <row r="85" spans="1:10" ht="16.2">
      <c r="A85" s="106" t="s">
        <v>1519</v>
      </c>
      <c r="I85" s="107"/>
    </row>
    <row r="86" spans="1:10">
      <c r="A86" s="106" t="s">
        <v>397</v>
      </c>
    </row>
    <row r="88" spans="1:10" ht="14.1" customHeight="1">
      <c r="A88" s="911" t="s">
        <v>398</v>
      </c>
      <c r="B88" s="911"/>
      <c r="C88" s="911"/>
      <c r="D88" s="911"/>
      <c r="E88" s="911"/>
      <c r="F88" s="911"/>
      <c r="G88" s="911"/>
      <c r="H88" s="911"/>
      <c r="I88" s="192"/>
      <c r="J88" s="192"/>
    </row>
    <row r="89" spans="1:10">
      <c r="A89" s="911"/>
      <c r="B89" s="911"/>
      <c r="C89" s="911"/>
      <c r="D89" s="911"/>
      <c r="E89" s="911"/>
      <c r="F89" s="911"/>
      <c r="G89" s="911"/>
      <c r="H89" s="911"/>
      <c r="I89" s="192"/>
      <c r="J89" s="192"/>
    </row>
    <row r="90" spans="1:10">
      <c r="A90" s="110"/>
      <c r="B90" s="110"/>
      <c r="C90" s="110"/>
      <c r="D90" s="110"/>
      <c r="E90" s="110"/>
      <c r="F90" s="110"/>
      <c r="G90" s="110"/>
      <c r="H90" s="110"/>
      <c r="I90" s="192"/>
      <c r="J90" s="192"/>
    </row>
  </sheetData>
  <mergeCells count="87">
    <mergeCell ref="A88:H89"/>
    <mergeCell ref="B76:D76"/>
    <mergeCell ref="B77:D77"/>
    <mergeCell ref="B78:D78"/>
    <mergeCell ref="B79:D79"/>
    <mergeCell ref="A80:D80"/>
    <mergeCell ref="A81:D81"/>
    <mergeCell ref="B75:D75"/>
    <mergeCell ref="A62:B64"/>
    <mergeCell ref="C62:H62"/>
    <mergeCell ref="C63:H63"/>
    <mergeCell ref="C64:H64"/>
    <mergeCell ref="A65:B66"/>
    <mergeCell ref="C65:H65"/>
    <mergeCell ref="C66:H66"/>
    <mergeCell ref="A69:F69"/>
    <mergeCell ref="A70:F70"/>
    <mergeCell ref="A72:F72"/>
    <mergeCell ref="A73:D73"/>
    <mergeCell ref="B74:D74"/>
    <mergeCell ref="A57:C57"/>
    <mergeCell ref="D57:H57"/>
    <mergeCell ref="A58:C59"/>
    <mergeCell ref="D58:H58"/>
    <mergeCell ref="D59:H59"/>
    <mergeCell ref="A48:C48"/>
    <mergeCell ref="D48:H48"/>
    <mergeCell ref="A49:F49"/>
    <mergeCell ref="A50:A56"/>
    <mergeCell ref="B50:H50"/>
    <mergeCell ref="B51:H51"/>
    <mergeCell ref="B52:H52"/>
    <mergeCell ref="B53:H53"/>
    <mergeCell ref="B54:H54"/>
    <mergeCell ref="B55:H55"/>
    <mergeCell ref="B56:H56"/>
    <mergeCell ref="B43:H43"/>
    <mergeCell ref="B44:H44"/>
    <mergeCell ref="B45:H45"/>
    <mergeCell ref="B46:H46"/>
    <mergeCell ref="A47:C47"/>
    <mergeCell ref="D47:H47"/>
    <mergeCell ref="A39:A46"/>
    <mergeCell ref="B39:H39"/>
    <mergeCell ref="B40:H40"/>
    <mergeCell ref="B41:H41"/>
    <mergeCell ref="B42:H42"/>
    <mergeCell ref="A32:H32"/>
    <mergeCell ref="B33:F33"/>
    <mergeCell ref="B34:F34"/>
    <mergeCell ref="B35:F35"/>
    <mergeCell ref="A38:F38"/>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22"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1526</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1527</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1448</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7.049999999999997" customHeight="1">
      <c r="A19" s="669" t="s">
        <v>332</v>
      </c>
      <c r="B19" s="669"/>
      <c r="C19" s="675" t="s">
        <v>999</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6.75" customHeight="1">
      <c r="A25" s="245" t="s">
        <v>1528</v>
      </c>
      <c r="B25" s="675" t="s">
        <v>1529</v>
      </c>
      <c r="C25" s="675"/>
      <c r="D25" s="675"/>
      <c r="E25" s="675"/>
      <c r="F25" s="675"/>
      <c r="G25" s="245" t="s">
        <v>66</v>
      </c>
      <c r="H25" s="183" t="s">
        <v>52</v>
      </c>
      <c r="I25" s="106"/>
    </row>
    <row r="26" spans="1:9" ht="48" customHeight="1">
      <c r="A26" s="245" t="s">
        <v>1530</v>
      </c>
      <c r="B26" s="675" t="s">
        <v>1531</v>
      </c>
      <c r="C26" s="675"/>
      <c r="D26" s="675"/>
      <c r="E26" s="675"/>
      <c r="F26" s="675"/>
      <c r="G26" s="245" t="s">
        <v>68</v>
      </c>
      <c r="H26" s="183" t="s">
        <v>52</v>
      </c>
      <c r="I26" s="106"/>
    </row>
    <row r="27" spans="1:9" ht="17.850000000000001" customHeight="1">
      <c r="A27" s="672" t="s">
        <v>341</v>
      </c>
      <c r="B27" s="673"/>
      <c r="C27" s="673"/>
      <c r="D27" s="673"/>
      <c r="E27" s="673"/>
      <c r="F27" s="673"/>
      <c r="G27" s="673"/>
      <c r="H27" s="674"/>
      <c r="I27" s="106"/>
    </row>
    <row r="28" spans="1:9" ht="36" customHeight="1">
      <c r="A28" s="245" t="s">
        <v>1532</v>
      </c>
      <c r="B28" s="675" t="s">
        <v>1533</v>
      </c>
      <c r="C28" s="675"/>
      <c r="D28" s="675"/>
      <c r="E28" s="675"/>
      <c r="F28" s="675"/>
      <c r="G28" s="245" t="s">
        <v>1556</v>
      </c>
      <c r="H28" s="183" t="s">
        <v>40</v>
      </c>
      <c r="I28" s="106"/>
    </row>
    <row r="29" spans="1:9" ht="40.049999999999997" customHeight="1">
      <c r="A29" s="245" t="s">
        <v>1534</v>
      </c>
      <c r="B29" s="675" t="s">
        <v>1535</v>
      </c>
      <c r="C29" s="675"/>
      <c r="D29" s="675"/>
      <c r="E29" s="675"/>
      <c r="F29" s="675"/>
      <c r="G29" s="245" t="s">
        <v>1536</v>
      </c>
      <c r="H29" s="246" t="s">
        <v>52</v>
      </c>
      <c r="I29" s="106"/>
    </row>
    <row r="31" spans="1:9" ht="17.850000000000001" customHeight="1">
      <c r="A31" s="672" t="s">
        <v>348</v>
      </c>
      <c r="B31" s="673"/>
      <c r="C31" s="673"/>
      <c r="D31" s="673"/>
      <c r="E31" s="673"/>
      <c r="F31" s="673"/>
      <c r="G31" s="673"/>
      <c r="H31" s="674"/>
      <c r="I31" s="106"/>
    </row>
    <row r="32" spans="1:9" ht="58.5" customHeight="1">
      <c r="A32" s="245" t="s">
        <v>1537</v>
      </c>
      <c r="B32" s="675" t="s">
        <v>1538</v>
      </c>
      <c r="C32" s="675"/>
      <c r="D32" s="675"/>
      <c r="E32" s="675"/>
      <c r="F32" s="675"/>
      <c r="G32" s="245" t="s">
        <v>1539</v>
      </c>
      <c r="H32" s="183" t="s">
        <v>52</v>
      </c>
      <c r="I32" s="106"/>
    </row>
    <row r="33" spans="1:9" ht="10.35" customHeight="1">
      <c r="I33" s="106"/>
    </row>
    <row r="34" spans="1:9" ht="15" customHeight="1">
      <c r="A34" s="243" t="s">
        <v>351</v>
      </c>
      <c r="I34" s="106"/>
    </row>
    <row r="35" spans="1:9" s="243" customFormat="1" ht="17.850000000000001" customHeight="1">
      <c r="A35" s="679" t="s">
        <v>352</v>
      </c>
      <c r="B35" s="679"/>
      <c r="C35" s="679"/>
      <c r="D35" s="679"/>
      <c r="E35" s="679"/>
      <c r="F35" s="679"/>
      <c r="G35" s="159">
        <v>10</v>
      </c>
      <c r="H35" s="251" t="s">
        <v>353</v>
      </c>
      <c r="I35" s="135"/>
    </row>
    <row r="36" spans="1:9" ht="21" customHeight="1">
      <c r="A36" s="653" t="s">
        <v>354</v>
      </c>
      <c r="B36" s="686" t="s">
        <v>1540</v>
      </c>
      <c r="C36" s="686"/>
      <c r="D36" s="686"/>
      <c r="E36" s="686"/>
      <c r="F36" s="686"/>
      <c r="G36" s="686"/>
      <c r="H36" s="666"/>
      <c r="I36" s="106"/>
    </row>
    <row r="37" spans="1:9" ht="21" customHeight="1">
      <c r="A37" s="654"/>
      <c r="B37" s="675" t="s">
        <v>1541</v>
      </c>
      <c r="C37" s="675"/>
      <c r="D37" s="675"/>
      <c r="E37" s="675"/>
      <c r="F37" s="675"/>
      <c r="G37" s="675"/>
      <c r="H37" s="668"/>
      <c r="I37" s="106"/>
    </row>
    <row r="38" spans="1:9" ht="21" customHeight="1">
      <c r="A38" s="654"/>
      <c r="B38" s="675" t="s">
        <v>1542</v>
      </c>
      <c r="C38" s="675"/>
      <c r="D38" s="675"/>
      <c r="E38" s="675"/>
      <c r="F38" s="675"/>
      <c r="G38" s="675"/>
      <c r="H38" s="668"/>
      <c r="I38" s="106"/>
    </row>
    <row r="39" spans="1:9" ht="21" customHeight="1">
      <c r="A39" s="654"/>
      <c r="B39" s="675" t="s">
        <v>1543</v>
      </c>
      <c r="C39" s="675"/>
      <c r="D39" s="675"/>
      <c r="E39" s="675"/>
      <c r="F39" s="675"/>
      <c r="G39" s="675"/>
      <c r="H39" s="668"/>
      <c r="I39" s="106"/>
    </row>
    <row r="40" spans="1:9" ht="21" customHeight="1">
      <c r="A40" s="654"/>
      <c r="B40" s="675" t="s">
        <v>1544</v>
      </c>
      <c r="C40" s="675"/>
      <c r="D40" s="675"/>
      <c r="E40" s="675"/>
      <c r="F40" s="675"/>
      <c r="G40" s="675"/>
      <c r="H40" s="668"/>
      <c r="I40" s="106"/>
    </row>
    <row r="41" spans="1:9" ht="18.600000000000001" customHeight="1">
      <c r="A41" s="682" t="s">
        <v>361</v>
      </c>
      <c r="B41" s="689"/>
      <c r="C41" s="689"/>
      <c r="D41" s="689" t="s">
        <v>1557</v>
      </c>
      <c r="E41" s="689"/>
      <c r="F41" s="689"/>
      <c r="G41" s="689"/>
      <c r="H41" s="690"/>
      <c r="I41" s="106"/>
    </row>
    <row r="42" spans="1:9" ht="36.6" customHeight="1">
      <c r="A42" s="681" t="s">
        <v>363</v>
      </c>
      <c r="B42" s="687"/>
      <c r="C42" s="687"/>
      <c r="D42" s="668" t="s">
        <v>1545</v>
      </c>
      <c r="E42" s="669"/>
      <c r="F42" s="669"/>
      <c r="G42" s="669"/>
      <c r="H42" s="669"/>
      <c r="I42" s="106"/>
    </row>
    <row r="43" spans="1:9" s="243" customFormat="1" ht="17.850000000000001" customHeight="1">
      <c r="A43" s="679" t="s">
        <v>416</v>
      </c>
      <c r="B43" s="679"/>
      <c r="C43" s="679"/>
      <c r="D43" s="679"/>
      <c r="E43" s="679"/>
      <c r="F43" s="679"/>
      <c r="G43" s="159">
        <v>25</v>
      </c>
      <c r="H43" s="251" t="s">
        <v>353</v>
      </c>
      <c r="I43" s="106"/>
    </row>
    <row r="44" spans="1:9" ht="38.25" customHeight="1">
      <c r="A44" s="653" t="s">
        <v>354</v>
      </c>
      <c r="B44" s="700" t="s">
        <v>1546</v>
      </c>
      <c r="C44" s="700"/>
      <c r="D44" s="700"/>
      <c r="E44" s="700"/>
      <c r="F44" s="700"/>
      <c r="G44" s="700"/>
      <c r="H44" s="701"/>
      <c r="I44" s="106"/>
    </row>
    <row r="45" spans="1:9" ht="30" customHeight="1">
      <c r="A45" s="654"/>
      <c r="B45" s="700" t="s">
        <v>1547</v>
      </c>
      <c r="C45" s="700"/>
      <c r="D45" s="700"/>
      <c r="E45" s="700"/>
      <c r="F45" s="700"/>
      <c r="G45" s="700"/>
      <c r="H45" s="701"/>
      <c r="I45" s="106"/>
    </row>
    <row r="46" spans="1:9" ht="24" customHeight="1">
      <c r="A46" s="654"/>
      <c r="B46" s="700" t="s">
        <v>1548</v>
      </c>
      <c r="C46" s="700"/>
      <c r="D46" s="700"/>
      <c r="E46" s="700"/>
      <c r="F46" s="700"/>
      <c r="G46" s="700"/>
      <c r="H46" s="701"/>
      <c r="I46" s="106"/>
    </row>
    <row r="47" spans="1:9" ht="28.5" customHeight="1">
      <c r="A47" s="654"/>
      <c r="B47" s="700" t="s">
        <v>1549</v>
      </c>
      <c r="C47" s="700"/>
      <c r="D47" s="700"/>
      <c r="E47" s="700"/>
      <c r="F47" s="700"/>
      <c r="G47" s="700"/>
      <c r="H47" s="701"/>
      <c r="I47" s="106"/>
    </row>
    <row r="48" spans="1:9" ht="19.05" customHeight="1">
      <c r="A48" s="682" t="s">
        <v>361</v>
      </c>
      <c r="B48" s="689"/>
      <c r="C48" s="689"/>
      <c r="D48" s="689" t="s">
        <v>1550</v>
      </c>
      <c r="E48" s="689"/>
      <c r="F48" s="689"/>
      <c r="G48" s="689"/>
      <c r="H48" s="690"/>
      <c r="I48" s="106"/>
    </row>
    <row r="49" spans="1:9" ht="36" customHeight="1">
      <c r="A49" s="681" t="s">
        <v>363</v>
      </c>
      <c r="B49" s="687"/>
      <c r="C49" s="687"/>
      <c r="D49" s="668" t="s">
        <v>2620</v>
      </c>
      <c r="E49" s="669"/>
      <c r="F49" s="669"/>
      <c r="G49" s="669"/>
      <c r="H49" s="669"/>
      <c r="I49" s="106"/>
    </row>
    <row r="50" spans="1:9" ht="10.35" customHeight="1">
      <c r="I50" s="106"/>
    </row>
    <row r="51" spans="1:9" ht="15" customHeight="1">
      <c r="A51" s="243" t="s">
        <v>378</v>
      </c>
      <c r="I51" s="106"/>
    </row>
    <row r="52" spans="1:9" ht="45.75" customHeight="1">
      <c r="A52" s="667" t="s">
        <v>379</v>
      </c>
      <c r="B52" s="665"/>
      <c r="C52" s="668" t="s">
        <v>1551</v>
      </c>
      <c r="D52" s="669"/>
      <c r="E52" s="669"/>
      <c r="F52" s="669"/>
      <c r="G52" s="669"/>
      <c r="H52" s="669"/>
      <c r="I52" s="106"/>
    </row>
    <row r="53" spans="1:9" ht="77.55" customHeight="1">
      <c r="A53" s="667"/>
      <c r="B53" s="665"/>
      <c r="C53" s="675" t="s">
        <v>1552</v>
      </c>
      <c r="D53" s="675"/>
      <c r="E53" s="675"/>
      <c r="F53" s="675"/>
      <c r="G53" s="675"/>
      <c r="H53" s="668"/>
      <c r="I53" s="106"/>
    </row>
    <row r="54" spans="1:9" ht="74.099999999999994" customHeight="1">
      <c r="A54" s="667"/>
      <c r="B54" s="665"/>
      <c r="C54" s="675" t="s">
        <v>1553</v>
      </c>
      <c r="D54" s="675"/>
      <c r="E54" s="675"/>
      <c r="F54" s="675"/>
      <c r="G54" s="675"/>
      <c r="H54" s="668"/>
      <c r="I54" s="106"/>
    </row>
    <row r="55" spans="1:9" ht="55.5" customHeight="1">
      <c r="A55" s="702" t="s">
        <v>382</v>
      </c>
      <c r="B55" s="703"/>
      <c r="C55" s="675" t="s">
        <v>1554</v>
      </c>
      <c r="D55" s="675"/>
      <c r="E55" s="675"/>
      <c r="F55" s="675"/>
      <c r="G55" s="675"/>
      <c r="H55" s="668"/>
      <c r="I55" s="106"/>
    </row>
    <row r="56" spans="1:9" ht="32.1" customHeight="1">
      <c r="A56" s="633"/>
      <c r="B56" s="704"/>
      <c r="C56" s="675" t="s">
        <v>1555</v>
      </c>
      <c r="D56" s="675"/>
      <c r="E56" s="675"/>
      <c r="F56" s="675"/>
      <c r="G56" s="675"/>
      <c r="H56" s="668"/>
      <c r="I56" s="106"/>
    </row>
    <row r="57" spans="1:9" ht="45.75" customHeight="1"/>
    <row r="58" spans="1:9" ht="15" customHeight="1">
      <c r="A58" s="243" t="s">
        <v>384</v>
      </c>
      <c r="B58" s="243"/>
      <c r="C58" s="243"/>
      <c r="D58" s="243"/>
      <c r="E58" s="243"/>
      <c r="F58" s="243"/>
    </row>
    <row r="59" spans="1:9" ht="16.2">
      <c r="A59" s="667" t="s">
        <v>385</v>
      </c>
      <c r="B59" s="667"/>
      <c r="C59" s="667"/>
      <c r="D59" s="667"/>
      <c r="E59" s="667"/>
      <c r="F59" s="667"/>
      <c r="G59" s="185">
        <v>2</v>
      </c>
      <c r="H59" s="186" t="s">
        <v>430</v>
      </c>
    </row>
    <row r="60" spans="1:9" ht="16.2">
      <c r="A60" s="667" t="s">
        <v>386</v>
      </c>
      <c r="B60" s="667"/>
      <c r="C60" s="667"/>
      <c r="D60" s="667"/>
      <c r="E60" s="667"/>
      <c r="F60" s="667"/>
      <c r="G60" s="185">
        <v>1</v>
      </c>
      <c r="H60" s="186" t="s">
        <v>430</v>
      </c>
    </row>
    <row r="61" spans="1:9">
      <c r="A61" s="249"/>
      <c r="B61" s="249"/>
      <c r="C61" s="249"/>
      <c r="D61" s="249"/>
      <c r="E61" s="249"/>
      <c r="F61" s="249"/>
      <c r="G61" s="188"/>
      <c r="H61" s="186"/>
    </row>
    <row r="62" spans="1:9">
      <c r="A62" s="685" t="s">
        <v>387</v>
      </c>
      <c r="B62" s="685"/>
      <c r="C62" s="685"/>
      <c r="D62" s="685"/>
      <c r="E62" s="685"/>
      <c r="F62" s="685"/>
      <c r="G62" s="190"/>
      <c r="H62" s="188"/>
    </row>
    <row r="63" spans="1:9" ht="17.850000000000001" customHeight="1">
      <c r="A63" s="669" t="s">
        <v>388</v>
      </c>
      <c r="B63" s="669"/>
      <c r="C63" s="669"/>
      <c r="D63" s="669"/>
      <c r="E63" s="186">
        <f>SUM(E64:E69)</f>
        <v>39</v>
      </c>
      <c r="F63" s="186" t="s">
        <v>353</v>
      </c>
      <c r="G63" s="191">
        <f>E63/25</f>
        <v>1.56</v>
      </c>
      <c r="H63" s="186" t="s">
        <v>430</v>
      </c>
    </row>
    <row r="64" spans="1:9" ht="17.850000000000001" customHeight="1">
      <c r="A64" s="107" t="s">
        <v>145</v>
      </c>
      <c r="B64" s="667" t="s">
        <v>148</v>
      </c>
      <c r="C64" s="667"/>
      <c r="D64" s="667"/>
      <c r="E64" s="186">
        <v>10</v>
      </c>
      <c r="F64" s="186" t="s">
        <v>353</v>
      </c>
      <c r="G64" s="192"/>
      <c r="H64" s="193"/>
    </row>
    <row r="65" spans="1:9" ht="17.850000000000001" customHeight="1">
      <c r="B65" s="667" t="s">
        <v>389</v>
      </c>
      <c r="C65" s="667"/>
      <c r="D65" s="667"/>
      <c r="E65" s="186">
        <v>25</v>
      </c>
      <c r="F65" s="186" t="s">
        <v>353</v>
      </c>
      <c r="G65" s="192"/>
      <c r="H65" s="193"/>
    </row>
    <row r="66" spans="1:9" ht="17.850000000000001" customHeight="1">
      <c r="B66" s="667" t="s">
        <v>390</v>
      </c>
      <c r="C66" s="667"/>
      <c r="D66" s="667"/>
      <c r="E66" s="186">
        <v>2</v>
      </c>
      <c r="F66" s="186" t="s">
        <v>353</v>
      </c>
      <c r="G66" s="192"/>
      <c r="H66" s="193"/>
    </row>
    <row r="67" spans="1:9" ht="17.850000000000001" customHeight="1">
      <c r="B67" s="667" t="s">
        <v>391</v>
      </c>
      <c r="C67" s="667"/>
      <c r="D67" s="667"/>
      <c r="E67" s="186">
        <v>0</v>
      </c>
      <c r="F67" s="186" t="s">
        <v>353</v>
      </c>
      <c r="G67" s="192"/>
      <c r="H67" s="193"/>
    </row>
    <row r="68" spans="1:9" ht="17.850000000000001" customHeight="1">
      <c r="B68" s="667" t="s">
        <v>392</v>
      </c>
      <c r="C68" s="667"/>
      <c r="D68" s="667"/>
      <c r="E68" s="186">
        <v>0</v>
      </c>
      <c r="F68" s="186" t="s">
        <v>353</v>
      </c>
      <c r="G68" s="192"/>
      <c r="H68" s="193"/>
    </row>
    <row r="69" spans="1:9" ht="17.850000000000001" customHeight="1">
      <c r="B69" s="667" t="s">
        <v>393</v>
      </c>
      <c r="C69" s="667"/>
      <c r="D69" s="667"/>
      <c r="E69" s="186">
        <v>2</v>
      </c>
      <c r="F69" s="186" t="s">
        <v>353</v>
      </c>
      <c r="G69" s="192"/>
      <c r="H69" s="193"/>
    </row>
    <row r="70" spans="1:9" ht="31.35" customHeight="1">
      <c r="A70" s="669" t="s">
        <v>394</v>
      </c>
      <c r="B70" s="669"/>
      <c r="C70" s="669"/>
      <c r="D70" s="669"/>
      <c r="E70" s="186">
        <v>0</v>
      </c>
      <c r="F70" s="186" t="s">
        <v>353</v>
      </c>
      <c r="G70" s="191">
        <v>0</v>
      </c>
      <c r="H70" s="186" t="s">
        <v>430</v>
      </c>
    </row>
    <row r="71" spans="1:9" ht="17.850000000000001" customHeight="1">
      <c r="A71" s="667" t="s">
        <v>395</v>
      </c>
      <c r="B71" s="667"/>
      <c r="C71" s="667"/>
      <c r="D71" s="667"/>
      <c r="E71" s="186">
        <f>G71*25</f>
        <v>36</v>
      </c>
      <c r="F71" s="186" t="s">
        <v>353</v>
      </c>
      <c r="G71" s="191">
        <f>D6-G70-G63</f>
        <v>1.44</v>
      </c>
      <c r="H71" s="186" t="s">
        <v>430</v>
      </c>
    </row>
    <row r="72" spans="1:9" ht="10.35" customHeight="1"/>
    <row r="75" spans="1:9">
      <c r="A75" s="107" t="s">
        <v>396</v>
      </c>
    </row>
    <row r="76" spans="1:9" ht="16.2">
      <c r="A76" s="631" t="s">
        <v>431</v>
      </c>
      <c r="B76" s="631"/>
      <c r="C76" s="631"/>
      <c r="D76" s="631"/>
      <c r="E76" s="631"/>
      <c r="F76" s="631"/>
      <c r="G76" s="631"/>
      <c r="H76" s="631"/>
      <c r="I76" s="631"/>
    </row>
    <row r="77" spans="1:9">
      <c r="A77" s="107" t="s">
        <v>397</v>
      </c>
    </row>
    <row r="79" spans="1:9">
      <c r="A79" s="663" t="s">
        <v>398</v>
      </c>
      <c r="B79" s="663"/>
      <c r="C79" s="663"/>
      <c r="D79" s="663"/>
      <c r="E79" s="663"/>
      <c r="F79" s="663"/>
      <c r="G79" s="663"/>
      <c r="H79" s="663"/>
      <c r="I79" s="663"/>
    </row>
    <row r="80" spans="1:9">
      <c r="A80" s="663"/>
      <c r="B80" s="663"/>
      <c r="C80" s="663"/>
      <c r="D80" s="663"/>
      <c r="E80" s="663"/>
      <c r="F80" s="663"/>
      <c r="G80" s="663"/>
      <c r="H80" s="663"/>
      <c r="I80" s="663"/>
    </row>
    <row r="81" spans="1:9">
      <c r="A81" s="663"/>
      <c r="B81" s="663"/>
      <c r="C81" s="663"/>
      <c r="D81" s="663"/>
      <c r="E81" s="663"/>
      <c r="F81" s="663"/>
      <c r="G81" s="663"/>
      <c r="H81" s="663"/>
      <c r="I81" s="663"/>
    </row>
  </sheetData>
  <mergeCells count="77">
    <mergeCell ref="B69:D69"/>
    <mergeCell ref="A70:D70"/>
    <mergeCell ref="A71:D71"/>
    <mergeCell ref="A76:I76"/>
    <mergeCell ref="A79:I81"/>
    <mergeCell ref="B68:D68"/>
    <mergeCell ref="A55:B56"/>
    <mergeCell ref="C55:H55"/>
    <mergeCell ref="C56:H56"/>
    <mergeCell ref="A59:F59"/>
    <mergeCell ref="A60:F60"/>
    <mergeCell ref="A62:F62"/>
    <mergeCell ref="A63:D63"/>
    <mergeCell ref="B64:D64"/>
    <mergeCell ref="B65:D65"/>
    <mergeCell ref="B66:D66"/>
    <mergeCell ref="B67:D67"/>
    <mergeCell ref="A48:C48"/>
    <mergeCell ref="D48:H48"/>
    <mergeCell ref="A49:C49"/>
    <mergeCell ref="D49:H49"/>
    <mergeCell ref="A52:B54"/>
    <mergeCell ref="C52:H52"/>
    <mergeCell ref="C53:H53"/>
    <mergeCell ref="C54:H54"/>
    <mergeCell ref="A41:C41"/>
    <mergeCell ref="D41:H41"/>
    <mergeCell ref="A42:C42"/>
    <mergeCell ref="D42:H42"/>
    <mergeCell ref="A43:F43"/>
    <mergeCell ref="A44:A47"/>
    <mergeCell ref="B44:H44"/>
    <mergeCell ref="B45:H45"/>
    <mergeCell ref="B46:H46"/>
    <mergeCell ref="B47:H47"/>
    <mergeCell ref="A35:F35"/>
    <mergeCell ref="A36:A40"/>
    <mergeCell ref="B36:H36"/>
    <mergeCell ref="B37:H37"/>
    <mergeCell ref="B38:H38"/>
    <mergeCell ref="B39:H39"/>
    <mergeCell ref="B40:H40"/>
    <mergeCell ref="B32:F32"/>
    <mergeCell ref="A21:D21"/>
    <mergeCell ref="A22:A23"/>
    <mergeCell ref="B22:F23"/>
    <mergeCell ref="G22:H22"/>
    <mergeCell ref="A24:H24"/>
    <mergeCell ref="B25:F25"/>
    <mergeCell ref="B26:F26"/>
    <mergeCell ref="A27:H27"/>
    <mergeCell ref="B28:F28"/>
    <mergeCell ref="B29:F29"/>
    <mergeCell ref="A31:H31"/>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83"/>
  <sheetViews>
    <sheetView topLeftCell="A28" zoomScaleNormal="100" workbookViewId="0"/>
  </sheetViews>
  <sheetFormatPr defaultColWidth="8.77734375" defaultRowHeight="14.4"/>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018" width="8.77734375" style="102"/>
    <col min="1019" max="16384" width="8.77734375" style="217"/>
  </cols>
  <sheetData>
    <row r="1" spans="1:9" ht="10.35" customHeight="1"/>
    <row r="2" spans="1:9" s="149" customFormat="1" ht="13.8">
      <c r="A2" s="1008" t="s">
        <v>320</v>
      </c>
      <c r="B2" s="1008"/>
      <c r="C2" s="1008"/>
      <c r="D2" s="1008"/>
      <c r="E2" s="1008"/>
      <c r="F2" s="1008"/>
      <c r="G2" s="1008"/>
      <c r="H2" s="1008"/>
      <c r="I2" s="1008"/>
    </row>
    <row r="3" spans="1:9" ht="10.35" customHeight="1"/>
    <row r="4" spans="1:9" ht="15" customHeight="1">
      <c r="A4" s="149" t="s">
        <v>321</v>
      </c>
    </row>
    <row r="5" spans="1:9" s="102" customFormat="1" ht="17.850000000000001" customHeight="1">
      <c r="A5" s="886" t="s">
        <v>216</v>
      </c>
      <c r="B5" s="886"/>
      <c r="C5" s="886"/>
      <c r="D5" s="886"/>
      <c r="E5" s="886"/>
      <c r="F5" s="886"/>
      <c r="G5" s="886"/>
      <c r="H5" s="886"/>
    </row>
    <row r="6" spans="1:9" ht="17.55" customHeight="1">
      <c r="A6" s="879" t="s">
        <v>143</v>
      </c>
      <c r="B6" s="879"/>
      <c r="C6" s="879"/>
      <c r="D6" s="896">
        <v>5</v>
      </c>
      <c r="E6" s="896"/>
      <c r="F6" s="896"/>
      <c r="G6" s="896"/>
      <c r="H6" s="896"/>
    </row>
    <row r="7" spans="1:9" ht="17.55" customHeight="1">
      <c r="A7" s="879" t="s">
        <v>142</v>
      </c>
      <c r="B7" s="879"/>
      <c r="C7" s="879"/>
      <c r="D7" s="910" t="s">
        <v>1558</v>
      </c>
      <c r="E7" s="910"/>
      <c r="F7" s="910"/>
      <c r="G7" s="910"/>
      <c r="H7" s="910"/>
    </row>
    <row r="8" spans="1:9" ht="17.55" customHeight="1">
      <c r="A8" s="879" t="s">
        <v>146</v>
      </c>
      <c r="B8" s="879"/>
      <c r="C8" s="879"/>
      <c r="D8" s="876" t="s">
        <v>324</v>
      </c>
      <c r="E8" s="876"/>
      <c r="F8" s="876"/>
      <c r="G8" s="876"/>
      <c r="H8" s="876"/>
    </row>
    <row r="9" spans="1:9" ht="17.55" customHeight="1">
      <c r="A9" s="879" t="s">
        <v>325</v>
      </c>
      <c r="B9" s="879"/>
      <c r="C9" s="879"/>
      <c r="D9" s="876" t="s">
        <v>1559</v>
      </c>
      <c r="E9" s="876"/>
      <c r="F9" s="876"/>
      <c r="G9" s="876"/>
      <c r="H9" s="876"/>
    </row>
    <row r="10" spans="1:9" ht="10.35" customHeight="1"/>
    <row r="11" spans="1:9" ht="15" customHeight="1">
      <c r="A11" s="1009" t="s">
        <v>3</v>
      </c>
      <c r="B11" s="1009"/>
      <c r="C11" s="1009"/>
      <c r="D11" s="1009"/>
      <c r="E11" s="1009"/>
      <c r="F11" s="1009"/>
      <c r="G11" s="1009"/>
      <c r="H11" s="1009"/>
    </row>
    <row r="12" spans="1:9" s="102" customFormat="1" ht="17.850000000000001" customHeight="1">
      <c r="A12" s="884" t="s">
        <v>2631</v>
      </c>
      <c r="B12" s="884"/>
      <c r="C12" s="884"/>
      <c r="D12" s="884"/>
      <c r="E12" s="884"/>
      <c r="F12" s="884"/>
      <c r="G12" s="884"/>
      <c r="H12" s="884"/>
    </row>
    <row r="13" spans="1:9" ht="17.850000000000001" customHeight="1">
      <c r="A13" s="879" t="s">
        <v>8</v>
      </c>
      <c r="B13" s="879"/>
      <c r="C13" s="879"/>
      <c r="D13" s="879"/>
      <c r="E13" s="896" t="s">
        <v>9</v>
      </c>
      <c r="F13" s="896"/>
      <c r="G13" s="896"/>
      <c r="H13" s="896"/>
    </row>
    <row r="14" spans="1:9" ht="17.850000000000001" customHeight="1">
      <c r="A14" s="879" t="s">
        <v>327</v>
      </c>
      <c r="B14" s="879"/>
      <c r="C14" s="879"/>
      <c r="D14" s="879"/>
      <c r="E14" s="896" t="s">
        <v>328</v>
      </c>
      <c r="F14" s="896"/>
      <c r="G14" s="896"/>
      <c r="H14" s="896"/>
    </row>
    <row r="15" spans="1:9" ht="17.850000000000001" customHeight="1">
      <c r="A15" s="879" t="s">
        <v>329</v>
      </c>
      <c r="B15" s="879"/>
      <c r="C15" s="879"/>
      <c r="D15" s="879"/>
      <c r="E15" s="906" t="s">
        <v>1560</v>
      </c>
      <c r="F15" s="906"/>
      <c r="G15" s="906"/>
      <c r="H15" s="906"/>
    </row>
    <row r="16" spans="1:9" ht="17.850000000000001" customHeight="1">
      <c r="A16" s="879" t="s">
        <v>13</v>
      </c>
      <c r="B16" s="879"/>
      <c r="C16" s="879"/>
      <c r="D16" s="879"/>
      <c r="E16" s="896" t="s">
        <v>14</v>
      </c>
      <c r="F16" s="896"/>
      <c r="G16" s="896"/>
      <c r="H16" s="896"/>
    </row>
    <row r="17" spans="1:9" ht="10.35" customHeight="1"/>
    <row r="18" spans="1:9" ht="15" customHeight="1">
      <c r="A18" s="1009" t="s">
        <v>331</v>
      </c>
      <c r="B18" s="1009"/>
      <c r="C18" s="1009"/>
      <c r="D18" s="1009"/>
      <c r="E18" s="1009"/>
      <c r="F18" s="1009"/>
      <c r="G18" s="1009"/>
      <c r="H18" s="1009"/>
    </row>
    <row r="19" spans="1:9" ht="34.5" customHeight="1">
      <c r="A19" s="871" t="s">
        <v>332</v>
      </c>
      <c r="B19" s="871"/>
      <c r="C19" s="880" t="s">
        <v>560</v>
      </c>
      <c r="D19" s="880"/>
      <c r="E19" s="880"/>
      <c r="F19" s="880"/>
      <c r="G19" s="880"/>
      <c r="H19" s="880"/>
    </row>
    <row r="20" spans="1:9" ht="10.35" customHeight="1"/>
    <row r="21" spans="1:9" ht="15" customHeight="1">
      <c r="A21" s="1010" t="s">
        <v>334</v>
      </c>
      <c r="B21" s="1010"/>
      <c r="C21" s="1010"/>
      <c r="D21" s="1010"/>
    </row>
    <row r="22" spans="1:9" ht="14.1" customHeight="1">
      <c r="A22" s="901" t="s">
        <v>31</v>
      </c>
      <c r="B22" s="902" t="s">
        <v>32</v>
      </c>
      <c r="C22" s="902"/>
      <c r="D22" s="902"/>
      <c r="E22" s="902"/>
      <c r="F22" s="902"/>
      <c r="G22" s="903" t="s">
        <v>335</v>
      </c>
      <c r="H22" s="903"/>
    </row>
    <row r="23" spans="1:9" ht="27" customHeight="1">
      <c r="A23" s="901"/>
      <c r="B23" s="902"/>
      <c r="C23" s="902"/>
      <c r="D23" s="902"/>
      <c r="E23" s="902"/>
      <c r="F23" s="902"/>
      <c r="G23" s="155" t="s">
        <v>336</v>
      </c>
      <c r="H23" s="156" t="s">
        <v>35</v>
      </c>
    </row>
    <row r="24" spans="1:9" ht="17.850000000000001" customHeight="1">
      <c r="A24" s="968" t="s">
        <v>36</v>
      </c>
      <c r="B24" s="968"/>
      <c r="C24" s="968"/>
      <c r="D24" s="968"/>
      <c r="E24" s="968"/>
      <c r="F24" s="968"/>
      <c r="G24" s="968"/>
      <c r="H24" s="968"/>
    </row>
    <row r="25" spans="1:9" ht="49.5" customHeight="1">
      <c r="A25" s="155" t="s">
        <v>1561</v>
      </c>
      <c r="B25" s="881" t="s">
        <v>1562</v>
      </c>
      <c r="C25" s="881"/>
      <c r="D25" s="881"/>
      <c r="E25" s="881"/>
      <c r="F25" s="881"/>
      <c r="G25" s="155" t="s">
        <v>1345</v>
      </c>
      <c r="H25" s="158" t="s">
        <v>40</v>
      </c>
      <c r="I25" s="105"/>
    </row>
    <row r="26" spans="1:9" ht="17.850000000000001" customHeight="1">
      <c r="A26" s="968" t="s">
        <v>341</v>
      </c>
      <c r="B26" s="968"/>
      <c r="C26" s="968"/>
      <c r="D26" s="968"/>
      <c r="E26" s="968"/>
      <c r="F26" s="968"/>
      <c r="G26" s="968"/>
      <c r="H26" s="968"/>
      <c r="I26" s="105"/>
    </row>
    <row r="27" spans="1:9" ht="65.099999999999994" customHeight="1">
      <c r="A27" s="155" t="s">
        <v>1563</v>
      </c>
      <c r="B27" s="881" t="s">
        <v>1564</v>
      </c>
      <c r="C27" s="881"/>
      <c r="D27" s="881"/>
      <c r="E27" s="881"/>
      <c r="F27" s="881"/>
      <c r="G27" s="155" t="s">
        <v>1565</v>
      </c>
      <c r="H27" s="158" t="s">
        <v>40</v>
      </c>
      <c r="I27" s="105"/>
    </row>
    <row r="28" spans="1:9" ht="39" customHeight="1">
      <c r="A28" s="155" t="s">
        <v>1566</v>
      </c>
      <c r="B28" s="910" t="s">
        <v>1587</v>
      </c>
      <c r="C28" s="936"/>
      <c r="D28" s="936"/>
      <c r="E28" s="936"/>
      <c r="F28" s="877"/>
      <c r="G28" s="155" t="s">
        <v>86</v>
      </c>
      <c r="H28" s="158" t="s">
        <v>40</v>
      </c>
      <c r="I28" s="105"/>
    </row>
    <row r="29" spans="1:9" ht="19.05" customHeight="1">
      <c r="A29" s="968" t="s">
        <v>348</v>
      </c>
      <c r="B29" s="968"/>
      <c r="C29" s="968"/>
      <c r="D29" s="968"/>
      <c r="E29" s="968"/>
      <c r="F29" s="968"/>
      <c r="G29" s="968"/>
      <c r="H29" s="968"/>
      <c r="I29" s="105"/>
    </row>
    <row r="30" spans="1:9" ht="29.25" customHeight="1">
      <c r="A30" s="155" t="s">
        <v>1567</v>
      </c>
      <c r="B30" s="881" t="s">
        <v>2706</v>
      </c>
      <c r="C30" s="881"/>
      <c r="D30" s="881"/>
      <c r="E30" s="881"/>
      <c r="F30" s="881"/>
      <c r="G30" s="155" t="s">
        <v>124</v>
      </c>
      <c r="H30" s="158" t="s">
        <v>40</v>
      </c>
      <c r="I30" s="105"/>
    </row>
    <row r="31" spans="1:9" ht="10.35" customHeight="1">
      <c r="I31" s="105"/>
    </row>
    <row r="32" spans="1:9" ht="15" customHeight="1">
      <c r="A32" s="149" t="s">
        <v>351</v>
      </c>
      <c r="I32" s="105"/>
    </row>
    <row r="33" spans="1:9" s="149" customFormat="1" ht="17.850000000000001" customHeight="1">
      <c r="A33" s="894" t="s">
        <v>352</v>
      </c>
      <c r="B33" s="894"/>
      <c r="C33" s="894"/>
      <c r="D33" s="894"/>
      <c r="E33" s="894"/>
      <c r="F33" s="894"/>
      <c r="G33" s="176">
        <v>30</v>
      </c>
      <c r="H33" s="166" t="s">
        <v>353</v>
      </c>
      <c r="I33" s="109"/>
    </row>
    <row r="34" spans="1:9" ht="20.100000000000001" customHeight="1">
      <c r="A34" s="877" t="s">
        <v>354</v>
      </c>
      <c r="B34" s="896" t="s">
        <v>1568</v>
      </c>
      <c r="C34" s="896"/>
      <c r="D34" s="896"/>
      <c r="E34" s="896"/>
      <c r="F34" s="896"/>
      <c r="G34" s="896"/>
      <c r="H34" s="896"/>
      <c r="I34" s="105"/>
    </row>
    <row r="35" spans="1:9" ht="20.100000000000001" customHeight="1">
      <c r="A35" s="877"/>
      <c r="B35" s="880" t="s">
        <v>1569</v>
      </c>
      <c r="C35" s="880"/>
      <c r="D35" s="880"/>
      <c r="E35" s="880"/>
      <c r="F35" s="880"/>
      <c r="G35" s="880"/>
      <c r="H35" s="880"/>
      <c r="I35" s="105"/>
    </row>
    <row r="36" spans="1:9" ht="20.100000000000001" customHeight="1">
      <c r="A36" s="877"/>
      <c r="B36" s="880" t="s">
        <v>1570</v>
      </c>
      <c r="C36" s="880"/>
      <c r="D36" s="880"/>
      <c r="E36" s="880"/>
      <c r="F36" s="880"/>
      <c r="G36" s="880"/>
      <c r="H36" s="880"/>
      <c r="I36" s="105"/>
    </row>
    <row r="37" spans="1:9" ht="20.100000000000001" customHeight="1">
      <c r="A37" s="877"/>
      <c r="B37" s="880" t="s">
        <v>1571</v>
      </c>
      <c r="C37" s="880"/>
      <c r="D37" s="880"/>
      <c r="E37" s="880"/>
      <c r="F37" s="880"/>
      <c r="G37" s="880"/>
      <c r="H37" s="880"/>
      <c r="I37" s="105"/>
    </row>
    <row r="38" spans="1:9" ht="20.100000000000001" customHeight="1">
      <c r="A38" s="877"/>
      <c r="B38" s="880" t="s">
        <v>1572</v>
      </c>
      <c r="C38" s="880"/>
      <c r="D38" s="880"/>
      <c r="E38" s="880"/>
      <c r="F38" s="880"/>
      <c r="G38" s="880"/>
      <c r="H38" s="880"/>
      <c r="I38" s="105"/>
    </row>
    <row r="39" spans="1:9" ht="20.100000000000001" customHeight="1">
      <c r="A39" s="877"/>
      <c r="B39" s="880" t="s">
        <v>1573</v>
      </c>
      <c r="C39" s="880"/>
      <c r="D39" s="880"/>
      <c r="E39" s="880"/>
      <c r="F39" s="880"/>
      <c r="G39" s="880"/>
      <c r="H39" s="880"/>
      <c r="I39" s="105"/>
    </row>
    <row r="40" spans="1:9" ht="21.6" customHeight="1">
      <c r="A40" s="874" t="s">
        <v>361</v>
      </c>
      <c r="B40" s="874"/>
      <c r="C40" s="874"/>
      <c r="D40" s="876" t="s">
        <v>1574</v>
      </c>
      <c r="E40" s="876"/>
      <c r="F40" s="876"/>
      <c r="G40" s="876"/>
      <c r="H40" s="876"/>
      <c r="I40" s="105"/>
    </row>
    <row r="41" spans="1:9" ht="33.6" customHeight="1">
      <c r="A41" s="877" t="s">
        <v>363</v>
      </c>
      <c r="B41" s="877"/>
      <c r="C41" s="877"/>
      <c r="D41" s="880" t="s">
        <v>1575</v>
      </c>
      <c r="E41" s="871"/>
      <c r="F41" s="871"/>
      <c r="G41" s="871"/>
      <c r="H41" s="871"/>
      <c r="I41" s="105"/>
    </row>
    <row r="42" spans="1:9" s="149" customFormat="1" ht="17.850000000000001" customHeight="1">
      <c r="A42" s="894" t="s">
        <v>364</v>
      </c>
      <c r="B42" s="894"/>
      <c r="C42" s="894"/>
      <c r="D42" s="894"/>
      <c r="E42" s="894"/>
      <c r="F42" s="894"/>
      <c r="G42" s="176">
        <v>15</v>
      </c>
      <c r="H42" s="166" t="s">
        <v>353</v>
      </c>
      <c r="I42" s="105"/>
    </row>
    <row r="43" spans="1:9" ht="17.25" customHeight="1">
      <c r="A43" s="877" t="s">
        <v>354</v>
      </c>
      <c r="B43" s="900" t="s">
        <v>1576</v>
      </c>
      <c r="C43" s="900"/>
      <c r="D43" s="900"/>
      <c r="E43" s="900"/>
      <c r="F43" s="900"/>
      <c r="G43" s="900"/>
      <c r="H43" s="900"/>
      <c r="I43" s="105"/>
    </row>
    <row r="44" spans="1:9" ht="22.35" customHeight="1">
      <c r="A44" s="877"/>
      <c r="B44" s="880" t="s">
        <v>1577</v>
      </c>
      <c r="C44" s="880"/>
      <c r="D44" s="880"/>
      <c r="E44" s="880"/>
      <c r="F44" s="880"/>
      <c r="G44" s="880"/>
      <c r="H44" s="880"/>
      <c r="I44" s="105"/>
    </row>
    <row r="45" spans="1:9" ht="32.1" customHeight="1">
      <c r="A45" s="877"/>
      <c r="B45" s="880" t="s">
        <v>1578</v>
      </c>
      <c r="C45" s="880"/>
      <c r="D45" s="880"/>
      <c r="E45" s="880"/>
      <c r="F45" s="880"/>
      <c r="G45" s="880"/>
      <c r="H45" s="880"/>
      <c r="I45" s="105"/>
    </row>
    <row r="46" spans="1:9" ht="21.6" customHeight="1">
      <c r="A46" s="874" t="s">
        <v>361</v>
      </c>
      <c r="B46" s="874"/>
      <c r="C46" s="874"/>
      <c r="D46" s="876" t="s">
        <v>1588</v>
      </c>
      <c r="E46" s="876"/>
      <c r="F46" s="876"/>
      <c r="G46" s="876"/>
      <c r="H46" s="876"/>
      <c r="I46" s="105"/>
    </row>
    <row r="47" spans="1:9" ht="35.549999999999997" customHeight="1">
      <c r="A47" s="877" t="s">
        <v>363</v>
      </c>
      <c r="B47" s="877"/>
      <c r="C47" s="877"/>
      <c r="D47" s="880" t="s">
        <v>1579</v>
      </c>
      <c r="E47" s="871"/>
      <c r="F47" s="871"/>
      <c r="G47" s="871"/>
      <c r="H47" s="871"/>
      <c r="I47" s="105"/>
    </row>
    <row r="48" spans="1:9" s="149" customFormat="1" ht="17.850000000000001" customHeight="1">
      <c r="A48" s="894" t="s">
        <v>528</v>
      </c>
      <c r="B48" s="894"/>
      <c r="C48" s="894"/>
      <c r="D48" s="894"/>
      <c r="E48" s="894"/>
      <c r="F48" s="894"/>
      <c r="G48" s="176">
        <v>15</v>
      </c>
      <c r="H48" s="166" t="s">
        <v>353</v>
      </c>
      <c r="I48" s="105"/>
    </row>
    <row r="49" spans="1:9" ht="33" customHeight="1">
      <c r="A49" s="161" t="s">
        <v>354</v>
      </c>
      <c r="B49" s="896" t="s">
        <v>1580</v>
      </c>
      <c r="C49" s="896"/>
      <c r="D49" s="896"/>
      <c r="E49" s="896"/>
      <c r="F49" s="896"/>
      <c r="G49" s="896"/>
      <c r="H49" s="896"/>
      <c r="I49" s="105"/>
    </row>
    <row r="50" spans="1:9" ht="24.6" customHeight="1">
      <c r="A50" s="874" t="s">
        <v>361</v>
      </c>
      <c r="B50" s="874"/>
      <c r="C50" s="874"/>
      <c r="D50" s="876" t="s">
        <v>1589</v>
      </c>
      <c r="E50" s="876"/>
      <c r="F50" s="876"/>
      <c r="G50" s="876"/>
      <c r="H50" s="876"/>
      <c r="I50" s="105"/>
    </row>
    <row r="51" spans="1:9" ht="35.25" customHeight="1">
      <c r="A51" s="877" t="s">
        <v>363</v>
      </c>
      <c r="B51" s="877"/>
      <c r="C51" s="877"/>
      <c r="D51" s="880" t="s">
        <v>1581</v>
      </c>
      <c r="E51" s="871"/>
      <c r="F51" s="871"/>
      <c r="G51" s="871"/>
      <c r="H51" s="871"/>
      <c r="I51" s="105"/>
    </row>
    <row r="52" spans="1:9" ht="10.35" customHeight="1">
      <c r="I52" s="105"/>
    </row>
    <row r="53" spans="1:9" ht="15" customHeight="1">
      <c r="A53" s="149" t="s">
        <v>378</v>
      </c>
      <c r="C53" s="114"/>
      <c r="D53" s="114"/>
      <c r="E53" s="114"/>
      <c r="F53" s="114"/>
      <c r="G53" s="114"/>
      <c r="H53" s="114"/>
      <c r="I53" s="105"/>
    </row>
    <row r="54" spans="1:9" ht="27" customHeight="1">
      <c r="A54" s="879" t="s">
        <v>379</v>
      </c>
      <c r="B54" s="879"/>
      <c r="C54" s="1011" t="s">
        <v>1582</v>
      </c>
      <c r="D54" s="1011"/>
      <c r="E54" s="1011"/>
      <c r="F54" s="1011"/>
      <c r="G54" s="1011"/>
      <c r="H54" s="1011"/>
      <c r="I54" s="105"/>
    </row>
    <row r="55" spans="1:9" ht="36.75" customHeight="1">
      <c r="A55" s="879"/>
      <c r="B55" s="879"/>
      <c r="C55" s="1012" t="s">
        <v>1583</v>
      </c>
      <c r="D55" s="1012"/>
      <c r="E55" s="1012"/>
      <c r="F55" s="1012"/>
      <c r="G55" s="1012"/>
      <c r="H55" s="1012"/>
      <c r="I55" s="105"/>
    </row>
    <row r="56" spans="1:9" ht="36.75" customHeight="1">
      <c r="A56" s="879"/>
      <c r="B56" s="879"/>
      <c r="C56" s="880" t="s">
        <v>1584</v>
      </c>
      <c r="D56" s="880"/>
      <c r="E56" s="880"/>
      <c r="F56" s="880"/>
      <c r="G56" s="880"/>
      <c r="H56" s="880"/>
      <c r="I56" s="105"/>
    </row>
    <row r="57" spans="1:9" ht="35.25" customHeight="1">
      <c r="A57" s="879" t="s">
        <v>382</v>
      </c>
      <c r="B57" s="879"/>
      <c r="C57" s="880" t="s">
        <v>1585</v>
      </c>
      <c r="D57" s="880"/>
      <c r="E57" s="880"/>
      <c r="F57" s="880"/>
      <c r="G57" s="880"/>
      <c r="H57" s="880"/>
      <c r="I57" s="105"/>
    </row>
    <row r="58" spans="1:9" ht="27" customHeight="1">
      <c r="A58" s="879"/>
      <c r="B58" s="879"/>
      <c r="C58" s="880" t="s">
        <v>1586</v>
      </c>
      <c r="D58" s="880"/>
      <c r="E58" s="880"/>
      <c r="F58" s="880"/>
      <c r="G58" s="880"/>
      <c r="H58" s="880"/>
      <c r="I58" s="105"/>
    </row>
    <row r="59" spans="1:9" ht="10.35" customHeight="1"/>
    <row r="60" spans="1:9" ht="15" customHeight="1">
      <c r="A60" s="149" t="s">
        <v>384</v>
      </c>
      <c r="B60" s="149"/>
      <c r="C60" s="149"/>
      <c r="D60" s="149"/>
      <c r="E60" s="149"/>
      <c r="F60" s="149"/>
    </row>
    <row r="61" spans="1:9" ht="16.2">
      <c r="A61" s="872" t="s">
        <v>385</v>
      </c>
      <c r="B61" s="872"/>
      <c r="C61" s="872"/>
      <c r="D61" s="872"/>
      <c r="E61" s="872"/>
      <c r="F61" s="872"/>
      <c r="G61" s="162">
        <v>5</v>
      </c>
      <c r="H61" s="194" t="s">
        <v>430</v>
      </c>
    </row>
    <row r="62" spans="1:9" ht="16.2">
      <c r="A62" s="872" t="s">
        <v>386</v>
      </c>
      <c r="B62" s="872"/>
      <c r="C62" s="872"/>
      <c r="D62" s="872"/>
      <c r="E62" s="872"/>
      <c r="F62" s="872"/>
      <c r="G62" s="162">
        <v>0</v>
      </c>
      <c r="H62" s="194" t="s">
        <v>430</v>
      </c>
    </row>
    <row r="63" spans="1:9">
      <c r="A63" s="164"/>
      <c r="B63" s="164"/>
      <c r="C63" s="164"/>
      <c r="D63" s="164"/>
      <c r="E63" s="164"/>
      <c r="F63" s="164"/>
      <c r="G63" s="165"/>
      <c r="H63" s="194"/>
    </row>
    <row r="64" spans="1:9">
      <c r="A64" s="870" t="s">
        <v>387</v>
      </c>
      <c r="B64" s="870"/>
      <c r="C64" s="870"/>
      <c r="D64" s="870"/>
      <c r="E64" s="870"/>
      <c r="F64" s="870"/>
      <c r="G64" s="167"/>
      <c r="H64" s="165"/>
    </row>
    <row r="65" spans="1:9" ht="17.850000000000001" customHeight="1">
      <c r="A65" s="871" t="s">
        <v>388</v>
      </c>
      <c r="B65" s="871"/>
      <c r="C65" s="871"/>
      <c r="D65" s="871"/>
      <c r="E65" s="194">
        <f>SUM(E66:E71)</f>
        <v>66</v>
      </c>
      <c r="F65" s="194" t="s">
        <v>353</v>
      </c>
      <c r="G65" s="168">
        <f>E65/25</f>
        <v>2.64</v>
      </c>
      <c r="H65" s="194" t="s">
        <v>430</v>
      </c>
    </row>
    <row r="66" spans="1:9" ht="17.850000000000001" customHeight="1">
      <c r="A66" s="102" t="s">
        <v>145</v>
      </c>
      <c r="B66" s="872" t="s">
        <v>148</v>
      </c>
      <c r="C66" s="872"/>
      <c r="D66" s="872"/>
      <c r="E66" s="194">
        <v>30</v>
      </c>
      <c r="F66" s="194" t="s">
        <v>353</v>
      </c>
      <c r="G66" s="151"/>
      <c r="H66" s="111"/>
    </row>
    <row r="67" spans="1:9" ht="17.850000000000001" customHeight="1">
      <c r="B67" s="872" t="s">
        <v>389</v>
      </c>
      <c r="C67" s="872"/>
      <c r="D67" s="872"/>
      <c r="E67" s="194">
        <v>30</v>
      </c>
      <c r="F67" s="194" t="s">
        <v>353</v>
      </c>
      <c r="G67" s="151"/>
      <c r="H67" s="111"/>
    </row>
    <row r="68" spans="1:9" ht="17.850000000000001" customHeight="1">
      <c r="B68" s="872" t="s">
        <v>390</v>
      </c>
      <c r="C68" s="872"/>
      <c r="D68" s="872"/>
      <c r="E68" s="194">
        <v>3</v>
      </c>
      <c r="F68" s="194" t="s">
        <v>353</v>
      </c>
      <c r="G68" s="151"/>
      <c r="H68" s="111"/>
    </row>
    <row r="69" spans="1:9" ht="17.850000000000001" customHeight="1">
      <c r="B69" s="872" t="s">
        <v>391</v>
      </c>
      <c r="C69" s="872"/>
      <c r="D69" s="872"/>
      <c r="E69" s="194">
        <v>0</v>
      </c>
      <c r="F69" s="194" t="s">
        <v>353</v>
      </c>
      <c r="G69" s="151"/>
      <c r="H69" s="111"/>
    </row>
    <row r="70" spans="1:9" ht="17.850000000000001" customHeight="1">
      <c r="B70" s="872" t="s">
        <v>392</v>
      </c>
      <c r="C70" s="872"/>
      <c r="D70" s="872"/>
      <c r="E70" s="194">
        <v>0</v>
      </c>
      <c r="F70" s="194" t="s">
        <v>353</v>
      </c>
      <c r="G70" s="151"/>
      <c r="H70" s="111"/>
    </row>
    <row r="71" spans="1:9" ht="17.850000000000001" customHeight="1">
      <c r="B71" s="872" t="s">
        <v>393</v>
      </c>
      <c r="C71" s="872"/>
      <c r="D71" s="872"/>
      <c r="E71" s="194">
        <v>3</v>
      </c>
      <c r="F71" s="194" t="s">
        <v>353</v>
      </c>
      <c r="G71" s="151"/>
      <c r="H71" s="111"/>
    </row>
    <row r="72" spans="1:9" ht="31.35" customHeight="1">
      <c r="A72" s="871" t="s">
        <v>394</v>
      </c>
      <c r="B72" s="871"/>
      <c r="C72" s="871"/>
      <c r="D72" s="871"/>
      <c r="E72" s="194">
        <v>0</v>
      </c>
      <c r="F72" s="194" t="s">
        <v>353</v>
      </c>
      <c r="G72" s="168">
        <v>0</v>
      </c>
      <c r="H72" s="194" t="s">
        <v>430</v>
      </c>
    </row>
    <row r="73" spans="1:9" ht="17.850000000000001" customHeight="1">
      <c r="A73" s="872" t="s">
        <v>395</v>
      </c>
      <c r="B73" s="872"/>
      <c r="C73" s="872"/>
      <c r="D73" s="872"/>
      <c r="E73" s="194">
        <v>42</v>
      </c>
      <c r="F73" s="194" t="s">
        <v>353</v>
      </c>
      <c r="G73" s="168">
        <f>D6-G72-G65</f>
        <v>2.36</v>
      </c>
      <c r="H73" s="194" t="s">
        <v>430</v>
      </c>
    </row>
    <row r="74" spans="1:9" ht="10.35" customHeight="1"/>
    <row r="75" spans="1:9" s="102" customFormat="1" ht="13.8"/>
    <row r="77" spans="1:9">
      <c r="A77" s="102" t="s">
        <v>396</v>
      </c>
    </row>
    <row r="78" spans="1:9" ht="16.2">
      <c r="A78" s="884" t="s">
        <v>431</v>
      </c>
      <c r="B78" s="884"/>
      <c r="C78" s="884"/>
      <c r="D78" s="884"/>
      <c r="E78" s="884"/>
      <c r="F78" s="884"/>
      <c r="G78" s="884"/>
      <c r="H78" s="884"/>
      <c r="I78" s="884"/>
    </row>
    <row r="79" spans="1:9">
      <c r="A79" s="102" t="s">
        <v>397</v>
      </c>
    </row>
    <row r="81" spans="1:9" ht="14.1" customHeight="1">
      <c r="A81" s="1013" t="s">
        <v>398</v>
      </c>
      <c r="B81" s="1013"/>
      <c r="C81" s="1013"/>
      <c r="D81" s="1013"/>
      <c r="E81" s="1013"/>
      <c r="F81" s="1013"/>
      <c r="G81" s="1013"/>
      <c r="H81" s="1013"/>
      <c r="I81" s="1013"/>
    </row>
    <row r="82" spans="1:9">
      <c r="A82" s="1013"/>
      <c r="B82" s="1013"/>
      <c r="C82" s="1013"/>
      <c r="D82" s="1013"/>
      <c r="E82" s="1013"/>
      <c r="F82" s="1013"/>
      <c r="G82" s="1013"/>
      <c r="H82" s="1013"/>
      <c r="I82" s="1013"/>
    </row>
    <row r="83" spans="1:9">
      <c r="A83" s="1013"/>
      <c r="B83" s="1013"/>
      <c r="C83" s="1013"/>
      <c r="D83" s="1013"/>
      <c r="E83" s="1013"/>
      <c r="F83" s="1013"/>
      <c r="G83" s="1013"/>
      <c r="H83" s="1013"/>
      <c r="I83" s="1013"/>
    </row>
  </sheetData>
  <mergeCells count="82">
    <mergeCell ref="B71:D71"/>
    <mergeCell ref="A72:D72"/>
    <mergeCell ref="A73:D73"/>
    <mergeCell ref="A78:I78"/>
    <mergeCell ref="A81:I83"/>
    <mergeCell ref="A54:B56"/>
    <mergeCell ref="C54:H54"/>
    <mergeCell ref="C55:H55"/>
    <mergeCell ref="C56:H56"/>
    <mergeCell ref="B70:D70"/>
    <mergeCell ref="A57:B58"/>
    <mergeCell ref="C57:H57"/>
    <mergeCell ref="C58:H58"/>
    <mergeCell ref="A61:F61"/>
    <mergeCell ref="A62:F62"/>
    <mergeCell ref="A64:F64"/>
    <mergeCell ref="A65:D65"/>
    <mergeCell ref="B66:D66"/>
    <mergeCell ref="B67:D67"/>
    <mergeCell ref="B68:D68"/>
    <mergeCell ref="B69:D69"/>
    <mergeCell ref="A48:F48"/>
    <mergeCell ref="B49:H49"/>
    <mergeCell ref="A50:C50"/>
    <mergeCell ref="D50:H50"/>
    <mergeCell ref="A51:C51"/>
    <mergeCell ref="D51:H51"/>
    <mergeCell ref="A46:C46"/>
    <mergeCell ref="D46:H46"/>
    <mergeCell ref="A47:C47"/>
    <mergeCell ref="D47:H47"/>
    <mergeCell ref="A43:A45"/>
    <mergeCell ref="B43:H43"/>
    <mergeCell ref="B44:H44"/>
    <mergeCell ref="B45:H45"/>
    <mergeCell ref="A40:C40"/>
    <mergeCell ref="D40:H40"/>
    <mergeCell ref="A41:C41"/>
    <mergeCell ref="D41:H41"/>
    <mergeCell ref="A42:F42"/>
    <mergeCell ref="A34:A39"/>
    <mergeCell ref="B34:H34"/>
    <mergeCell ref="B35:H35"/>
    <mergeCell ref="B36:H36"/>
    <mergeCell ref="B37:H37"/>
    <mergeCell ref="B38:H38"/>
    <mergeCell ref="B39:H39"/>
    <mergeCell ref="A33:F33"/>
    <mergeCell ref="A21:D21"/>
    <mergeCell ref="A22:A23"/>
    <mergeCell ref="B22:F23"/>
    <mergeCell ref="G22:H22"/>
    <mergeCell ref="A24:H24"/>
    <mergeCell ref="B25:F25"/>
    <mergeCell ref="A26:H26"/>
    <mergeCell ref="B27:F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3"/>
  <sheetViews>
    <sheetView topLeftCell="A25" zoomScaleNormal="100" workbookViewId="0"/>
  </sheetViews>
  <sheetFormatPr defaultColWidth="9.218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9.21875" style="169"/>
  </cols>
  <sheetData>
    <row r="2" spans="1:9">
      <c r="A2" s="909" t="s">
        <v>320</v>
      </c>
      <c r="B2" s="909"/>
      <c r="C2" s="909"/>
      <c r="D2" s="909"/>
      <c r="E2" s="909"/>
      <c r="F2" s="909"/>
      <c r="G2" s="909"/>
      <c r="H2" s="909"/>
      <c r="I2" s="909"/>
    </row>
    <row r="4" spans="1:9">
      <c r="A4" s="149" t="s">
        <v>321</v>
      </c>
    </row>
    <row r="5" spans="1:9">
      <c r="A5" s="886" t="s">
        <v>217</v>
      </c>
      <c r="B5" s="886"/>
      <c r="C5" s="886"/>
      <c r="D5" s="886"/>
      <c r="E5" s="886"/>
      <c r="F5" s="886"/>
      <c r="G5" s="886"/>
      <c r="H5" s="886"/>
    </row>
    <row r="6" spans="1:9" ht="17.55" customHeight="1">
      <c r="A6" s="879" t="s">
        <v>143</v>
      </c>
      <c r="B6" s="895"/>
      <c r="C6" s="895"/>
      <c r="D6" s="895">
        <v>3</v>
      </c>
      <c r="E6" s="895"/>
      <c r="F6" s="895"/>
      <c r="G6" s="895"/>
      <c r="H6" s="896"/>
    </row>
    <row r="7" spans="1:9" ht="17.55" customHeight="1">
      <c r="A7" s="879" t="s">
        <v>142</v>
      </c>
      <c r="B7" s="895"/>
      <c r="C7" s="895"/>
      <c r="D7" s="878" t="s">
        <v>1590</v>
      </c>
      <c r="E7" s="878"/>
      <c r="F7" s="878"/>
      <c r="G7" s="878"/>
      <c r="H7" s="910"/>
    </row>
    <row r="8" spans="1:9" ht="17.55" customHeight="1">
      <c r="A8" s="879" t="s">
        <v>146</v>
      </c>
      <c r="B8" s="895"/>
      <c r="C8" s="895"/>
      <c r="D8" s="875" t="s">
        <v>324</v>
      </c>
      <c r="E8" s="875"/>
      <c r="F8" s="875"/>
      <c r="G8" s="875"/>
      <c r="H8" s="876"/>
    </row>
    <row r="9" spans="1:9" ht="17.55" customHeight="1">
      <c r="A9" s="879" t="s">
        <v>325</v>
      </c>
      <c r="B9" s="895"/>
      <c r="C9" s="895"/>
      <c r="D9" s="875" t="s">
        <v>1591</v>
      </c>
      <c r="E9" s="875"/>
      <c r="F9" s="875"/>
      <c r="G9" s="875"/>
      <c r="H9" s="876"/>
    </row>
    <row r="11" spans="1:9">
      <c r="A11" s="907" t="s">
        <v>3</v>
      </c>
      <c r="B11" s="907"/>
      <c r="C11" s="907"/>
      <c r="D11" s="907"/>
      <c r="E11" s="907"/>
      <c r="F11" s="907"/>
      <c r="G11" s="907"/>
      <c r="H11" s="907"/>
    </row>
    <row r="12" spans="1:9" ht="17.55" customHeight="1">
      <c r="A12" s="631" t="s">
        <v>2631</v>
      </c>
      <c r="B12" s="631"/>
      <c r="C12" s="631"/>
      <c r="D12" s="631"/>
      <c r="E12" s="631"/>
      <c r="F12" s="631"/>
      <c r="G12" s="631"/>
      <c r="H12" s="631"/>
    </row>
    <row r="13" spans="1:9" ht="17.55" customHeight="1">
      <c r="A13" s="879" t="s">
        <v>8</v>
      </c>
      <c r="B13" s="895"/>
      <c r="C13" s="895"/>
      <c r="D13" s="895"/>
      <c r="E13" s="895" t="s">
        <v>9</v>
      </c>
      <c r="F13" s="895"/>
      <c r="G13" s="895"/>
      <c r="H13" s="896"/>
    </row>
    <row r="14" spans="1:9" ht="17.55" customHeight="1">
      <c r="A14" s="879" t="s">
        <v>327</v>
      </c>
      <c r="B14" s="895"/>
      <c r="C14" s="895"/>
      <c r="D14" s="895"/>
      <c r="E14" s="895" t="s">
        <v>328</v>
      </c>
      <c r="F14" s="895"/>
      <c r="G14" s="895"/>
      <c r="H14" s="896"/>
    </row>
    <row r="15" spans="1:9" ht="17.55" customHeight="1">
      <c r="A15" s="879" t="s">
        <v>329</v>
      </c>
      <c r="B15" s="895"/>
      <c r="C15" s="895"/>
      <c r="D15" s="895"/>
      <c r="E15" s="905" t="s">
        <v>1448</v>
      </c>
      <c r="F15" s="905"/>
      <c r="G15" s="905"/>
      <c r="H15" s="906"/>
    </row>
    <row r="16" spans="1:9" ht="17.55" customHeight="1">
      <c r="A16" s="879" t="s">
        <v>13</v>
      </c>
      <c r="B16" s="895"/>
      <c r="C16" s="895"/>
      <c r="D16" s="895"/>
      <c r="E16" s="895" t="s">
        <v>14</v>
      </c>
      <c r="F16" s="895"/>
      <c r="G16" s="895"/>
      <c r="H16" s="896"/>
    </row>
    <row r="18" spans="1:18">
      <c r="A18" s="907" t="s">
        <v>331</v>
      </c>
      <c r="B18" s="907"/>
      <c r="C18" s="907"/>
      <c r="D18" s="907"/>
      <c r="E18" s="907"/>
      <c r="F18" s="907"/>
      <c r="G18" s="907"/>
      <c r="H18" s="907"/>
    </row>
    <row r="19" spans="1:18" ht="45.75" customHeight="1">
      <c r="A19" s="871" t="s">
        <v>332</v>
      </c>
      <c r="B19" s="871"/>
      <c r="C19" s="881" t="s">
        <v>333</v>
      </c>
      <c r="D19" s="881"/>
      <c r="E19" s="881"/>
      <c r="F19" s="881"/>
      <c r="G19" s="881"/>
      <c r="H19" s="880"/>
    </row>
    <row r="21" spans="1:18">
      <c r="A21" s="904" t="s">
        <v>334</v>
      </c>
      <c r="B21" s="904"/>
      <c r="C21" s="904"/>
      <c r="D21" s="904"/>
    </row>
    <row r="22" spans="1:18">
      <c r="A22" s="901" t="s">
        <v>31</v>
      </c>
      <c r="B22" s="902" t="s">
        <v>32</v>
      </c>
      <c r="C22" s="902"/>
      <c r="D22" s="902"/>
      <c r="E22" s="902"/>
      <c r="F22" s="902"/>
      <c r="G22" s="902" t="s">
        <v>335</v>
      </c>
      <c r="H22" s="903"/>
    </row>
    <row r="23" spans="1:18" ht="27.6">
      <c r="A23" s="901"/>
      <c r="B23" s="902"/>
      <c r="C23" s="902"/>
      <c r="D23" s="902"/>
      <c r="E23" s="902"/>
      <c r="F23" s="902"/>
      <c r="G23" s="155" t="s">
        <v>336</v>
      </c>
      <c r="H23" s="156" t="s">
        <v>35</v>
      </c>
    </row>
    <row r="24" spans="1:18">
      <c r="A24" s="901" t="s">
        <v>36</v>
      </c>
      <c r="B24" s="902"/>
      <c r="C24" s="902"/>
      <c r="D24" s="902"/>
      <c r="E24" s="902"/>
      <c r="F24" s="902"/>
      <c r="G24" s="902"/>
      <c r="H24" s="903"/>
    </row>
    <row r="25" spans="1:18" ht="38.1" customHeight="1">
      <c r="A25" s="155" t="s">
        <v>1592</v>
      </c>
      <c r="B25" s="675" t="s">
        <v>1617</v>
      </c>
      <c r="C25" s="675"/>
      <c r="D25" s="675"/>
      <c r="E25" s="675"/>
      <c r="F25" s="675"/>
      <c r="G25" s="218" t="s">
        <v>64</v>
      </c>
      <c r="H25" s="158" t="s">
        <v>52</v>
      </c>
      <c r="I25" s="105"/>
      <c r="J25" s="219"/>
      <c r="K25" s="219"/>
      <c r="L25" s="219"/>
      <c r="M25" s="219"/>
      <c r="N25" s="219"/>
      <c r="O25" s="219"/>
      <c r="P25" s="219"/>
      <c r="Q25" s="219"/>
      <c r="R25" s="219"/>
    </row>
    <row r="26" spans="1:18" ht="24" customHeight="1">
      <c r="A26" s="155" t="s">
        <v>1593</v>
      </c>
      <c r="B26" s="881" t="s">
        <v>1618</v>
      </c>
      <c r="C26" s="881"/>
      <c r="D26" s="881"/>
      <c r="E26" s="881"/>
      <c r="F26" s="881"/>
      <c r="G26" s="218" t="s">
        <v>53</v>
      </c>
      <c r="H26" s="158" t="s">
        <v>40</v>
      </c>
      <c r="I26" s="105"/>
      <c r="J26" s="115"/>
      <c r="K26" s="115"/>
      <c r="L26" s="115"/>
      <c r="M26" s="115"/>
      <c r="N26" s="115"/>
      <c r="O26" s="115"/>
      <c r="P26" s="113"/>
      <c r="Q26" s="113"/>
      <c r="R26" s="219"/>
    </row>
    <row r="27" spans="1:18">
      <c r="A27" s="901" t="s">
        <v>341</v>
      </c>
      <c r="B27" s="902"/>
      <c r="C27" s="902"/>
      <c r="D27" s="902"/>
      <c r="E27" s="902"/>
      <c r="F27" s="902"/>
      <c r="G27" s="902"/>
      <c r="H27" s="903"/>
      <c r="I27" s="105"/>
      <c r="J27" s="219"/>
      <c r="K27" s="219"/>
      <c r="L27" s="219"/>
      <c r="M27" s="219"/>
      <c r="N27" s="219"/>
      <c r="O27" s="219"/>
      <c r="P27" s="219"/>
      <c r="Q27" s="219"/>
      <c r="R27" s="219"/>
    </row>
    <row r="28" spans="1:18" ht="39.75" customHeight="1">
      <c r="A28" s="155" t="s">
        <v>1594</v>
      </c>
      <c r="B28" s="675" t="s">
        <v>1619</v>
      </c>
      <c r="C28" s="675"/>
      <c r="D28" s="675"/>
      <c r="E28" s="675"/>
      <c r="F28" s="675"/>
      <c r="G28" s="218" t="s">
        <v>102</v>
      </c>
      <c r="H28" s="158" t="s">
        <v>40</v>
      </c>
      <c r="I28" s="105"/>
      <c r="J28" s="115"/>
      <c r="K28" s="115"/>
      <c r="L28" s="115"/>
      <c r="M28" s="115"/>
      <c r="N28" s="219"/>
      <c r="O28" s="219"/>
      <c r="P28" s="219"/>
      <c r="Q28" s="219"/>
      <c r="R28" s="219"/>
    </row>
    <row r="29" spans="1:18" ht="53.25" customHeight="1">
      <c r="A29" s="155" t="s">
        <v>1595</v>
      </c>
      <c r="B29" s="881" t="s">
        <v>1596</v>
      </c>
      <c r="C29" s="881"/>
      <c r="D29" s="881"/>
      <c r="E29" s="881"/>
      <c r="F29" s="881"/>
      <c r="G29" s="218" t="s">
        <v>100</v>
      </c>
      <c r="H29" s="158" t="s">
        <v>52</v>
      </c>
      <c r="I29" s="105"/>
      <c r="J29" s="219"/>
      <c r="K29" s="219"/>
      <c r="L29" s="219"/>
      <c r="M29" s="219"/>
      <c r="N29" s="219"/>
      <c r="O29" s="219"/>
      <c r="P29" s="219"/>
      <c r="Q29" s="219"/>
      <c r="R29" s="219"/>
    </row>
    <row r="30" spans="1:18">
      <c r="A30" s="901" t="s">
        <v>348</v>
      </c>
      <c r="B30" s="902"/>
      <c r="C30" s="902"/>
      <c r="D30" s="902"/>
      <c r="E30" s="902"/>
      <c r="F30" s="902"/>
      <c r="G30" s="902"/>
      <c r="H30" s="903"/>
      <c r="I30" s="105"/>
    </row>
    <row r="31" spans="1:18" ht="42.75" customHeight="1">
      <c r="A31" s="155" t="s">
        <v>1597</v>
      </c>
      <c r="B31" s="880" t="s">
        <v>1620</v>
      </c>
      <c r="C31" s="871"/>
      <c r="D31" s="871"/>
      <c r="E31" s="871"/>
      <c r="F31" s="937"/>
      <c r="G31" s="180" t="s">
        <v>121</v>
      </c>
      <c r="H31" s="156" t="s">
        <v>52</v>
      </c>
      <c r="I31" s="105"/>
    </row>
    <row r="32" spans="1:18">
      <c r="I32" s="105"/>
    </row>
    <row r="33" spans="1:18">
      <c r="A33" s="149" t="s">
        <v>351</v>
      </c>
      <c r="I33" s="105"/>
    </row>
    <row r="34" spans="1:18">
      <c r="A34" s="894" t="s">
        <v>352</v>
      </c>
      <c r="B34" s="894"/>
      <c r="C34" s="894"/>
      <c r="D34" s="894"/>
      <c r="E34" s="894"/>
      <c r="F34" s="894"/>
      <c r="G34" s="159">
        <v>15</v>
      </c>
      <c r="H34" s="166" t="s">
        <v>353</v>
      </c>
      <c r="I34" s="109"/>
      <c r="K34" s="219"/>
      <c r="L34" s="219"/>
      <c r="M34" s="219"/>
      <c r="N34" s="219"/>
      <c r="O34" s="219"/>
      <c r="P34" s="219"/>
      <c r="Q34" s="219"/>
      <c r="R34" s="219"/>
    </row>
    <row r="35" spans="1:18" ht="35.1" customHeight="1">
      <c r="A35" s="889" t="s">
        <v>354</v>
      </c>
      <c r="B35" s="880" t="s">
        <v>1598</v>
      </c>
      <c r="C35" s="871"/>
      <c r="D35" s="871"/>
      <c r="E35" s="871"/>
      <c r="F35" s="871"/>
      <c r="G35" s="871"/>
      <c r="H35" s="871"/>
      <c r="I35" s="115"/>
      <c r="K35" s="115"/>
      <c r="L35" s="115"/>
      <c r="M35" s="115"/>
      <c r="N35" s="115"/>
      <c r="O35" s="115"/>
      <c r="P35" s="115"/>
      <c r="Q35" s="115"/>
      <c r="R35" s="115"/>
    </row>
    <row r="36" spans="1:18" ht="35.1" customHeight="1">
      <c r="A36" s="890"/>
      <c r="B36" s="880" t="s">
        <v>1599</v>
      </c>
      <c r="C36" s="871"/>
      <c r="D36" s="871"/>
      <c r="E36" s="871"/>
      <c r="F36" s="871"/>
      <c r="G36" s="871"/>
      <c r="H36" s="871"/>
      <c r="I36" s="115"/>
      <c r="K36" s="115"/>
      <c r="L36" s="115"/>
      <c r="M36" s="115"/>
      <c r="N36" s="115"/>
      <c r="O36" s="115"/>
      <c r="P36" s="115"/>
      <c r="Q36" s="115"/>
      <c r="R36" s="115"/>
    </row>
    <row r="37" spans="1:18" ht="35.1" customHeight="1">
      <c r="A37" s="890"/>
      <c r="B37" s="880" t="s">
        <v>1600</v>
      </c>
      <c r="C37" s="871"/>
      <c r="D37" s="871"/>
      <c r="E37" s="871"/>
      <c r="F37" s="871"/>
      <c r="G37" s="871"/>
      <c r="H37" s="871"/>
      <c r="I37" s="115"/>
      <c r="K37" s="105"/>
      <c r="L37" s="105"/>
      <c r="M37" s="105"/>
      <c r="N37" s="105"/>
      <c r="O37" s="105"/>
      <c r="P37" s="105"/>
      <c r="Q37" s="105"/>
      <c r="R37" s="105"/>
    </row>
    <row r="38" spans="1:18" ht="35.1" customHeight="1">
      <c r="A38" s="890"/>
      <c r="B38" s="880" t="s">
        <v>1601</v>
      </c>
      <c r="C38" s="871"/>
      <c r="D38" s="871"/>
      <c r="E38" s="871"/>
      <c r="F38" s="871"/>
      <c r="G38" s="871"/>
      <c r="H38" s="871"/>
      <c r="I38" s="105"/>
      <c r="K38" s="115"/>
      <c r="L38" s="105"/>
      <c r="M38" s="105"/>
      <c r="N38" s="105"/>
      <c r="O38" s="105"/>
      <c r="P38" s="105"/>
      <c r="Q38" s="105"/>
      <c r="R38" s="105"/>
    </row>
    <row r="39" spans="1:18" ht="35.1" customHeight="1">
      <c r="A39" s="890"/>
      <c r="B39" s="880" t="s">
        <v>1602</v>
      </c>
      <c r="C39" s="871"/>
      <c r="D39" s="871"/>
      <c r="E39" s="871"/>
      <c r="F39" s="871"/>
      <c r="G39" s="871"/>
      <c r="H39" s="871"/>
      <c r="I39" s="115"/>
      <c r="K39" s="115"/>
      <c r="L39" s="105"/>
      <c r="M39" s="105"/>
      <c r="N39" s="105"/>
      <c r="O39" s="105"/>
      <c r="P39" s="105"/>
      <c r="Q39" s="105"/>
      <c r="R39" s="105"/>
    </row>
    <row r="40" spans="1:18" ht="18.600000000000001" customHeight="1">
      <c r="A40" s="891"/>
      <c r="B40" s="880" t="s">
        <v>1603</v>
      </c>
      <c r="C40" s="871"/>
      <c r="D40" s="871"/>
      <c r="E40" s="871"/>
      <c r="F40" s="871"/>
      <c r="G40" s="871"/>
      <c r="H40" s="871"/>
      <c r="I40" s="115"/>
      <c r="K40" s="115"/>
      <c r="L40" s="115"/>
      <c r="M40" s="115"/>
      <c r="N40" s="115"/>
      <c r="O40" s="115"/>
      <c r="P40" s="115"/>
      <c r="Q40" s="115"/>
      <c r="R40" s="115"/>
    </row>
    <row r="41" spans="1:18" ht="19.05" customHeight="1">
      <c r="A41" s="874" t="s">
        <v>361</v>
      </c>
      <c r="B41" s="875"/>
      <c r="C41" s="875"/>
      <c r="D41" s="1014" t="s">
        <v>1604</v>
      </c>
      <c r="E41" s="882"/>
      <c r="F41" s="882"/>
      <c r="G41" s="882"/>
      <c r="H41" s="882"/>
      <c r="I41" s="884"/>
      <c r="K41" s="115"/>
      <c r="L41" s="105"/>
      <c r="M41" s="105"/>
      <c r="N41" s="105"/>
      <c r="O41" s="105"/>
      <c r="P41" s="105"/>
      <c r="Q41" s="105"/>
      <c r="R41" s="105"/>
    </row>
    <row r="42" spans="1:18" ht="33.75" customHeight="1">
      <c r="A42" s="877" t="s">
        <v>363</v>
      </c>
      <c r="B42" s="878"/>
      <c r="C42" s="878"/>
      <c r="D42" s="880" t="s">
        <v>1605</v>
      </c>
      <c r="E42" s="871"/>
      <c r="F42" s="871"/>
      <c r="G42" s="871"/>
      <c r="H42" s="871"/>
      <c r="I42" s="115"/>
      <c r="K42" s="105"/>
      <c r="L42" s="105"/>
      <c r="M42" s="105"/>
      <c r="N42" s="105"/>
      <c r="O42" s="105"/>
      <c r="P42" s="105"/>
      <c r="Q42" s="105"/>
      <c r="R42" s="105"/>
    </row>
    <row r="43" spans="1:18">
      <c r="A43" s="679" t="s">
        <v>528</v>
      </c>
      <c r="B43" s="679"/>
      <c r="C43" s="679"/>
      <c r="D43" s="1015"/>
      <c r="E43" s="1015"/>
      <c r="F43" s="1015"/>
      <c r="G43" s="220">
        <v>20</v>
      </c>
      <c r="H43" s="150" t="s">
        <v>353</v>
      </c>
      <c r="I43" s="109"/>
      <c r="J43" s="219"/>
      <c r="K43" s="105"/>
      <c r="L43" s="105"/>
      <c r="M43" s="105"/>
      <c r="N43" s="105"/>
      <c r="O43" s="105"/>
      <c r="P43" s="105"/>
      <c r="Q43" s="105"/>
      <c r="R43" s="105"/>
    </row>
    <row r="44" spans="1:18" ht="30" customHeight="1">
      <c r="A44" s="890" t="s">
        <v>354</v>
      </c>
      <c r="B44" s="880" t="s">
        <v>1606</v>
      </c>
      <c r="C44" s="871"/>
      <c r="D44" s="871"/>
      <c r="E44" s="871"/>
      <c r="F44" s="871"/>
      <c r="G44" s="871"/>
      <c r="H44" s="871"/>
      <c r="I44" s="115"/>
      <c r="J44" s="115"/>
      <c r="K44" s="115"/>
      <c r="L44" s="115"/>
      <c r="M44" s="115"/>
      <c r="N44" s="115"/>
      <c r="O44" s="115"/>
      <c r="P44" s="115"/>
      <c r="Q44" s="115"/>
      <c r="R44" s="219"/>
    </row>
    <row r="45" spans="1:18" ht="30" customHeight="1">
      <c r="A45" s="890"/>
      <c r="B45" s="880" t="s">
        <v>1607</v>
      </c>
      <c r="C45" s="871"/>
      <c r="D45" s="871"/>
      <c r="E45" s="871"/>
      <c r="F45" s="871"/>
      <c r="G45" s="871"/>
      <c r="H45" s="871"/>
      <c r="I45" s="115"/>
      <c r="J45" s="115"/>
      <c r="K45" s="115"/>
      <c r="L45" s="115"/>
      <c r="M45" s="115"/>
      <c r="N45" s="115"/>
      <c r="O45" s="115"/>
      <c r="P45" s="115"/>
      <c r="Q45" s="115"/>
      <c r="R45" s="219"/>
    </row>
    <row r="46" spans="1:18" ht="30" customHeight="1">
      <c r="A46" s="890"/>
      <c r="B46" s="880" t="s">
        <v>1608</v>
      </c>
      <c r="C46" s="871"/>
      <c r="D46" s="871"/>
      <c r="E46" s="871"/>
      <c r="F46" s="871"/>
      <c r="G46" s="871"/>
      <c r="H46" s="871"/>
      <c r="I46" s="115"/>
      <c r="J46" s="115"/>
      <c r="K46" s="115"/>
      <c r="L46" s="115"/>
      <c r="M46" s="115"/>
      <c r="N46" s="115"/>
      <c r="O46" s="115"/>
      <c r="P46" s="115"/>
      <c r="Q46" s="115"/>
    </row>
    <row r="47" spans="1:18" ht="20.100000000000001" customHeight="1">
      <c r="A47" s="890"/>
      <c r="B47" s="880" t="s">
        <v>1609</v>
      </c>
      <c r="C47" s="871"/>
      <c r="D47" s="871"/>
      <c r="E47" s="871"/>
      <c r="F47" s="871"/>
      <c r="G47" s="871"/>
      <c r="H47" s="871"/>
      <c r="I47" s="115"/>
      <c r="J47" s="115"/>
      <c r="K47" s="115"/>
      <c r="L47" s="115"/>
      <c r="M47" s="115"/>
      <c r="N47" s="115"/>
      <c r="O47" s="115"/>
      <c r="P47" s="115"/>
      <c r="Q47" s="115"/>
    </row>
    <row r="48" spans="1:18" ht="20.100000000000001" customHeight="1">
      <c r="A48" s="890"/>
      <c r="B48" s="880" t="s">
        <v>1610</v>
      </c>
      <c r="C48" s="871"/>
      <c r="D48" s="871"/>
      <c r="E48" s="871"/>
      <c r="F48" s="871"/>
      <c r="G48" s="871"/>
      <c r="H48" s="871"/>
      <c r="I48" s="115"/>
      <c r="J48" s="115"/>
      <c r="K48" s="115"/>
      <c r="L48" s="115"/>
      <c r="M48" s="115"/>
      <c r="N48" s="115"/>
      <c r="O48" s="115"/>
      <c r="P48" s="115"/>
      <c r="Q48" s="115"/>
    </row>
    <row r="49" spans="1:17" ht="30" customHeight="1">
      <c r="A49" s="890"/>
      <c r="B49" s="880" t="s">
        <v>1611</v>
      </c>
      <c r="C49" s="871"/>
      <c r="D49" s="871"/>
      <c r="E49" s="871"/>
      <c r="F49" s="871"/>
      <c r="G49" s="871"/>
      <c r="H49" s="871"/>
      <c r="I49" s="115"/>
      <c r="J49" s="115"/>
      <c r="K49" s="115"/>
      <c r="L49" s="115"/>
      <c r="M49" s="115"/>
      <c r="N49" s="115"/>
      <c r="O49" s="115"/>
      <c r="P49" s="115"/>
      <c r="Q49" s="115"/>
    </row>
    <row r="50" spans="1:17" ht="20.100000000000001" customHeight="1">
      <c r="A50" s="890"/>
      <c r="B50" s="880" t="s">
        <v>1612</v>
      </c>
      <c r="C50" s="871"/>
      <c r="D50" s="871"/>
      <c r="E50" s="871"/>
      <c r="F50" s="871"/>
      <c r="G50" s="871"/>
      <c r="H50" s="871"/>
      <c r="I50" s="115"/>
      <c r="J50" s="115"/>
      <c r="K50" s="115"/>
      <c r="L50" s="115"/>
      <c r="M50" s="115"/>
      <c r="N50" s="115"/>
      <c r="O50" s="115"/>
      <c r="P50" s="115"/>
      <c r="Q50" s="115"/>
    </row>
    <row r="51" spans="1:17" ht="19.5" customHeight="1">
      <c r="A51" s="874" t="s">
        <v>361</v>
      </c>
      <c r="B51" s="875"/>
      <c r="C51" s="875"/>
      <c r="D51" s="896" t="s">
        <v>1621</v>
      </c>
      <c r="E51" s="872"/>
      <c r="F51" s="872"/>
      <c r="G51" s="872"/>
      <c r="H51" s="872"/>
      <c r="I51" s="105"/>
      <c r="J51" s="219"/>
      <c r="K51" s="219"/>
      <c r="L51" s="219"/>
      <c r="M51" s="219"/>
      <c r="N51" s="219"/>
      <c r="O51" s="219"/>
      <c r="P51" s="219"/>
      <c r="Q51" s="219"/>
    </row>
    <row r="52" spans="1:17" ht="41.1" customHeight="1">
      <c r="A52" s="877" t="s">
        <v>363</v>
      </c>
      <c r="B52" s="878"/>
      <c r="C52" s="878"/>
      <c r="D52" s="668" t="s">
        <v>2615</v>
      </c>
      <c r="E52" s="669"/>
      <c r="F52" s="669"/>
      <c r="G52" s="669"/>
      <c r="H52" s="669"/>
      <c r="I52" s="110"/>
    </row>
    <row r="53" spans="1:17">
      <c r="I53" s="105"/>
    </row>
    <row r="54" spans="1:17">
      <c r="A54" s="149" t="s">
        <v>378</v>
      </c>
      <c r="I54" s="105"/>
    </row>
    <row r="55" spans="1:17" ht="33" customHeight="1">
      <c r="A55" s="872" t="s">
        <v>379</v>
      </c>
      <c r="B55" s="879"/>
      <c r="C55" s="910" t="s">
        <v>1613</v>
      </c>
      <c r="D55" s="936"/>
      <c r="E55" s="936"/>
      <c r="F55" s="936"/>
      <c r="G55" s="936"/>
      <c r="H55" s="936"/>
      <c r="I55" s="105"/>
    </row>
    <row r="56" spans="1:17" ht="39" customHeight="1">
      <c r="A56" s="872"/>
      <c r="B56" s="879"/>
      <c r="C56" s="881" t="s">
        <v>1614</v>
      </c>
      <c r="D56" s="881"/>
      <c r="E56" s="881"/>
      <c r="F56" s="881"/>
      <c r="G56" s="881"/>
      <c r="H56" s="880"/>
      <c r="I56" s="105"/>
    </row>
    <row r="57" spans="1:17" ht="35.25" customHeight="1">
      <c r="A57" s="882" t="s">
        <v>382</v>
      </c>
      <c r="B57" s="883"/>
      <c r="C57" s="881" t="s">
        <v>1615</v>
      </c>
      <c r="D57" s="881"/>
      <c r="E57" s="881"/>
      <c r="F57" s="881"/>
      <c r="G57" s="881"/>
      <c r="H57" s="880"/>
      <c r="I57" s="105"/>
    </row>
    <row r="58" spans="1:17" ht="40.5" customHeight="1">
      <c r="A58" s="886"/>
      <c r="B58" s="887"/>
      <c r="C58" s="880" t="s">
        <v>1616</v>
      </c>
      <c r="D58" s="871"/>
      <c r="E58" s="871"/>
      <c r="F58" s="871"/>
      <c r="G58" s="871"/>
      <c r="H58" s="871"/>
      <c r="I58" s="105"/>
    </row>
    <row r="59" spans="1:17" ht="15" customHeight="1"/>
    <row r="60" spans="1:17">
      <c r="A60" s="149" t="s">
        <v>384</v>
      </c>
      <c r="B60" s="149"/>
      <c r="C60" s="149"/>
      <c r="D60" s="149"/>
      <c r="E60" s="149"/>
      <c r="F60" s="149"/>
    </row>
    <row r="61" spans="1:17" ht="16.2">
      <c r="A61" s="872" t="s">
        <v>385</v>
      </c>
      <c r="B61" s="872"/>
      <c r="C61" s="872"/>
      <c r="D61" s="872"/>
      <c r="E61" s="872"/>
      <c r="F61" s="872"/>
      <c r="G61" s="162">
        <v>2</v>
      </c>
      <c r="H61" s="194" t="s">
        <v>430</v>
      </c>
    </row>
    <row r="62" spans="1:17" ht="16.2">
      <c r="A62" s="872" t="s">
        <v>386</v>
      </c>
      <c r="B62" s="872"/>
      <c r="C62" s="872"/>
      <c r="D62" s="872"/>
      <c r="E62" s="872"/>
      <c r="F62" s="872"/>
      <c r="G62" s="162">
        <v>1</v>
      </c>
      <c r="H62" s="194" t="s">
        <v>430</v>
      </c>
    </row>
    <row r="63" spans="1:17">
      <c r="A63" s="164"/>
      <c r="B63" s="164"/>
      <c r="C63" s="164"/>
      <c r="D63" s="164"/>
      <c r="E63" s="164"/>
      <c r="F63" s="164"/>
      <c r="G63" s="165"/>
      <c r="H63" s="194"/>
    </row>
    <row r="64" spans="1:17">
      <c r="A64" s="870" t="s">
        <v>387</v>
      </c>
      <c r="B64" s="870"/>
      <c r="C64" s="870"/>
      <c r="D64" s="870"/>
      <c r="E64" s="870"/>
      <c r="F64" s="870"/>
      <c r="G64" s="167"/>
      <c r="H64" s="165"/>
    </row>
    <row r="65" spans="1:9" ht="16.2">
      <c r="A65" s="871" t="s">
        <v>388</v>
      </c>
      <c r="B65" s="871"/>
      <c r="C65" s="871"/>
      <c r="D65" s="871"/>
      <c r="E65" s="194">
        <f>SUM(E66:E71)</f>
        <v>39</v>
      </c>
      <c r="F65" s="194" t="s">
        <v>353</v>
      </c>
      <c r="G65" s="168">
        <f>E65/25</f>
        <v>1.56</v>
      </c>
      <c r="H65" s="194" t="s">
        <v>430</v>
      </c>
    </row>
    <row r="66" spans="1:9">
      <c r="A66" s="102" t="s">
        <v>145</v>
      </c>
      <c r="B66" s="872" t="s">
        <v>148</v>
      </c>
      <c r="C66" s="872"/>
      <c r="D66" s="872"/>
      <c r="E66" s="194">
        <v>15</v>
      </c>
      <c r="F66" s="194" t="s">
        <v>353</v>
      </c>
      <c r="G66" s="151"/>
      <c r="H66" s="111"/>
    </row>
    <row r="67" spans="1:9">
      <c r="B67" s="872" t="s">
        <v>389</v>
      </c>
      <c r="C67" s="872"/>
      <c r="D67" s="872"/>
      <c r="E67" s="194">
        <v>20</v>
      </c>
      <c r="F67" s="194" t="s">
        <v>353</v>
      </c>
      <c r="G67" s="151"/>
      <c r="H67" s="111"/>
    </row>
    <row r="68" spans="1:9">
      <c r="B68" s="872" t="s">
        <v>390</v>
      </c>
      <c r="C68" s="872"/>
      <c r="D68" s="872"/>
      <c r="E68" s="194">
        <v>2</v>
      </c>
      <c r="F68" s="194" t="s">
        <v>353</v>
      </c>
      <c r="G68" s="151"/>
      <c r="H68" s="111"/>
    </row>
    <row r="69" spans="1:9">
      <c r="B69" s="872" t="s">
        <v>391</v>
      </c>
      <c r="C69" s="872"/>
      <c r="D69" s="872"/>
      <c r="E69" s="194">
        <v>0</v>
      </c>
      <c r="F69" s="194" t="s">
        <v>353</v>
      </c>
      <c r="G69" s="151"/>
      <c r="H69" s="111"/>
    </row>
    <row r="70" spans="1:9">
      <c r="B70" s="872" t="s">
        <v>392</v>
      </c>
      <c r="C70" s="872"/>
      <c r="D70" s="872"/>
      <c r="E70" s="194">
        <v>0</v>
      </c>
      <c r="F70" s="194" t="s">
        <v>353</v>
      </c>
      <c r="G70" s="151"/>
      <c r="H70" s="111"/>
    </row>
    <row r="71" spans="1:9">
      <c r="B71" s="872" t="s">
        <v>393</v>
      </c>
      <c r="C71" s="872"/>
      <c r="D71" s="872"/>
      <c r="E71" s="194">
        <v>2</v>
      </c>
      <c r="F71" s="194" t="s">
        <v>353</v>
      </c>
      <c r="G71" s="151"/>
      <c r="H71" s="111"/>
    </row>
    <row r="72" spans="1:9" ht="28.5" customHeight="1">
      <c r="A72" s="871" t="s">
        <v>394</v>
      </c>
      <c r="B72" s="871"/>
      <c r="C72" s="871"/>
      <c r="D72" s="871"/>
      <c r="E72" s="194">
        <v>0</v>
      </c>
      <c r="F72" s="194" t="s">
        <v>353</v>
      </c>
      <c r="G72" s="168">
        <v>0</v>
      </c>
      <c r="H72" s="194" t="s">
        <v>430</v>
      </c>
    </row>
    <row r="73" spans="1:9" ht="16.2">
      <c r="A73" s="872" t="s">
        <v>395</v>
      </c>
      <c r="B73" s="872"/>
      <c r="C73" s="872"/>
      <c r="D73" s="872"/>
      <c r="E73" s="194">
        <f>G73*25</f>
        <v>36</v>
      </c>
      <c r="F73" s="194" t="s">
        <v>353</v>
      </c>
      <c r="G73" s="168">
        <f>D6-G72-G65</f>
        <v>1.44</v>
      </c>
      <c r="H73" s="194" t="s">
        <v>430</v>
      </c>
    </row>
    <row r="77" spans="1:9">
      <c r="A77" s="102" t="s">
        <v>396</v>
      </c>
    </row>
    <row r="78" spans="1:9" ht="16.2">
      <c r="A78" s="873" t="s">
        <v>431</v>
      </c>
      <c r="B78" s="873"/>
      <c r="C78" s="873"/>
      <c r="D78" s="873"/>
      <c r="E78" s="873"/>
      <c r="F78" s="873"/>
      <c r="G78" s="873"/>
      <c r="H78" s="873"/>
      <c r="I78" s="873"/>
    </row>
    <row r="79" spans="1:9">
      <c r="A79" s="102" t="s">
        <v>397</v>
      </c>
    </row>
    <row r="81" spans="1:9">
      <c r="A81" s="869" t="s">
        <v>398</v>
      </c>
      <c r="B81" s="869"/>
      <c r="C81" s="869"/>
      <c r="D81" s="869"/>
      <c r="E81" s="869"/>
      <c r="F81" s="869"/>
      <c r="G81" s="869"/>
      <c r="H81" s="869"/>
      <c r="I81" s="869"/>
    </row>
    <row r="82" spans="1:9">
      <c r="A82" s="869"/>
      <c r="B82" s="869"/>
      <c r="C82" s="869"/>
      <c r="D82" s="869"/>
      <c r="E82" s="869"/>
      <c r="F82" s="869"/>
      <c r="G82" s="869"/>
      <c r="H82" s="869"/>
      <c r="I82" s="869"/>
    </row>
    <row r="83" spans="1:9">
      <c r="A83" s="869"/>
      <c r="B83" s="869"/>
      <c r="C83" s="869"/>
      <c r="D83" s="869"/>
      <c r="E83" s="869"/>
      <c r="F83" s="869"/>
      <c r="G83" s="869"/>
      <c r="H83" s="869"/>
      <c r="I83" s="869"/>
    </row>
  </sheetData>
  <mergeCells count="80">
    <mergeCell ref="A78:I78"/>
    <mergeCell ref="A81:I83"/>
    <mergeCell ref="B68:D68"/>
    <mergeCell ref="B69:D69"/>
    <mergeCell ref="B70:D70"/>
    <mergeCell ref="B71:D71"/>
    <mergeCell ref="A72:D72"/>
    <mergeCell ref="A73:D73"/>
    <mergeCell ref="D51:H51"/>
    <mergeCell ref="B67:D67"/>
    <mergeCell ref="A55:B56"/>
    <mergeCell ref="C55:H55"/>
    <mergeCell ref="C56:H56"/>
    <mergeCell ref="A57:B58"/>
    <mergeCell ref="C57:H57"/>
    <mergeCell ref="C58:H58"/>
    <mergeCell ref="A61:F61"/>
    <mergeCell ref="A62:F62"/>
    <mergeCell ref="A64:F64"/>
    <mergeCell ref="A65:D65"/>
    <mergeCell ref="B66:D66"/>
    <mergeCell ref="A52:C52"/>
    <mergeCell ref="D52:H52"/>
    <mergeCell ref="A51:C51"/>
    <mergeCell ref="A41:C41"/>
    <mergeCell ref="D41:I41"/>
    <mergeCell ref="A42:C42"/>
    <mergeCell ref="D42:H42"/>
    <mergeCell ref="A43:F43"/>
    <mergeCell ref="A44:A50"/>
    <mergeCell ref="B44:H44"/>
    <mergeCell ref="B45:H45"/>
    <mergeCell ref="B46:H46"/>
    <mergeCell ref="B47:H47"/>
    <mergeCell ref="B48:H48"/>
    <mergeCell ref="B49:H49"/>
    <mergeCell ref="B50:H50"/>
    <mergeCell ref="A34:F34"/>
    <mergeCell ref="A35:A40"/>
    <mergeCell ref="B35:H35"/>
    <mergeCell ref="B36:H36"/>
    <mergeCell ref="B37:H37"/>
    <mergeCell ref="B38:H38"/>
    <mergeCell ref="B39:H39"/>
    <mergeCell ref="B40:H40"/>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724" t="s">
        <v>218</v>
      </c>
      <c r="B5" s="724"/>
      <c r="C5" s="724"/>
      <c r="D5" s="724"/>
      <c r="E5" s="724"/>
      <c r="F5" s="724"/>
      <c r="G5" s="724"/>
      <c r="H5" s="724"/>
    </row>
    <row r="6" spans="1:9" ht="17.55" customHeight="1">
      <c r="A6" s="972" t="s">
        <v>143</v>
      </c>
      <c r="B6" s="988"/>
      <c r="C6" s="988"/>
      <c r="D6" s="989">
        <v>5</v>
      </c>
      <c r="E6" s="989"/>
      <c r="F6" s="989"/>
      <c r="G6" s="989"/>
      <c r="H6" s="955"/>
    </row>
    <row r="7" spans="1:9" ht="17.55" customHeight="1">
      <c r="A7" s="972" t="s">
        <v>142</v>
      </c>
      <c r="B7" s="988"/>
      <c r="C7" s="988"/>
      <c r="D7" s="991" t="s">
        <v>1590</v>
      </c>
      <c r="E7" s="991"/>
      <c r="F7" s="991"/>
      <c r="G7" s="991"/>
      <c r="H7" s="965"/>
    </row>
    <row r="8" spans="1:9" ht="17.55" customHeight="1">
      <c r="A8" s="972" t="s">
        <v>146</v>
      </c>
      <c r="B8" s="988"/>
      <c r="C8" s="988"/>
      <c r="D8" s="978" t="s">
        <v>399</v>
      </c>
      <c r="E8" s="978"/>
      <c r="F8" s="978"/>
      <c r="G8" s="978"/>
      <c r="H8" s="942"/>
    </row>
    <row r="9" spans="1:9" ht="17.55" customHeight="1">
      <c r="A9" s="972" t="s">
        <v>325</v>
      </c>
      <c r="B9" s="988"/>
      <c r="C9" s="988"/>
      <c r="D9" s="978" t="s">
        <v>326</v>
      </c>
      <c r="E9" s="978"/>
      <c r="F9" s="978"/>
      <c r="G9" s="978"/>
      <c r="H9" s="942"/>
    </row>
    <row r="10" spans="1:9" ht="10.35" customHeight="1"/>
    <row r="11" spans="1:9" ht="15" customHeight="1">
      <c r="A11" s="783" t="s">
        <v>3</v>
      </c>
      <c r="B11" s="783"/>
      <c r="C11" s="783"/>
      <c r="D11" s="783"/>
      <c r="E11" s="783"/>
      <c r="F11" s="783"/>
      <c r="G11" s="783"/>
      <c r="H11" s="783"/>
    </row>
    <row r="12" spans="1:9" s="310" customFormat="1" ht="17.850000000000001" customHeight="1">
      <c r="A12" s="722" t="s">
        <v>2631</v>
      </c>
      <c r="B12" s="722"/>
      <c r="C12" s="722"/>
      <c r="D12" s="722"/>
      <c r="E12" s="722"/>
      <c r="F12" s="722"/>
      <c r="G12" s="722"/>
      <c r="H12" s="722"/>
    </row>
    <row r="13" spans="1:9" ht="17.850000000000001" customHeight="1">
      <c r="A13" s="972" t="s">
        <v>8</v>
      </c>
      <c r="B13" s="988"/>
      <c r="C13" s="988"/>
      <c r="D13" s="988"/>
      <c r="E13" s="989" t="s">
        <v>9</v>
      </c>
      <c r="F13" s="989"/>
      <c r="G13" s="989"/>
      <c r="H13" s="955"/>
    </row>
    <row r="14" spans="1:9" ht="17.850000000000001" customHeight="1">
      <c r="A14" s="972" t="s">
        <v>327</v>
      </c>
      <c r="B14" s="988"/>
      <c r="C14" s="988"/>
      <c r="D14" s="988"/>
      <c r="E14" s="989" t="s">
        <v>328</v>
      </c>
      <c r="F14" s="989"/>
      <c r="G14" s="989"/>
      <c r="H14" s="955"/>
    </row>
    <row r="15" spans="1:9" ht="17.850000000000001" customHeight="1">
      <c r="A15" s="972" t="s">
        <v>329</v>
      </c>
      <c r="B15" s="988"/>
      <c r="C15" s="988"/>
      <c r="D15" s="988"/>
      <c r="E15" s="990" t="s">
        <v>1448</v>
      </c>
      <c r="F15" s="990"/>
      <c r="G15" s="990"/>
      <c r="H15" s="963"/>
    </row>
    <row r="16" spans="1:9" ht="17.850000000000001" customHeight="1">
      <c r="A16" s="972" t="s">
        <v>13</v>
      </c>
      <c r="B16" s="988"/>
      <c r="C16" s="988"/>
      <c r="D16" s="988"/>
      <c r="E16" s="989" t="s">
        <v>14</v>
      </c>
      <c r="F16" s="989"/>
      <c r="G16" s="989"/>
      <c r="H16" s="955"/>
    </row>
    <row r="17" spans="1:8" ht="10.35" customHeight="1"/>
    <row r="18" spans="1:8" ht="15" customHeight="1">
      <c r="A18" s="783" t="s">
        <v>331</v>
      </c>
      <c r="B18" s="783"/>
      <c r="C18" s="783"/>
      <c r="D18" s="783"/>
      <c r="E18" s="783"/>
      <c r="F18" s="783"/>
      <c r="G18" s="783"/>
      <c r="H18" s="783"/>
    </row>
    <row r="19" spans="1:8" ht="40.5" customHeight="1">
      <c r="A19" s="865" t="s">
        <v>332</v>
      </c>
      <c r="B19" s="865"/>
      <c r="C19" s="692" t="s">
        <v>333</v>
      </c>
      <c r="D19" s="692"/>
      <c r="E19" s="692"/>
      <c r="F19" s="692"/>
      <c r="G19" s="692"/>
      <c r="H19" s="864"/>
    </row>
    <row r="20" spans="1:8" ht="10.35" customHeight="1"/>
    <row r="21" spans="1:8" ht="15" customHeight="1">
      <c r="A21" s="789" t="s">
        <v>334</v>
      </c>
      <c r="B21" s="789"/>
      <c r="C21" s="789"/>
      <c r="D21" s="789"/>
    </row>
    <row r="22" spans="1:8">
      <c r="A22" s="983" t="s">
        <v>31</v>
      </c>
      <c r="B22" s="984" t="s">
        <v>32</v>
      </c>
      <c r="C22" s="984"/>
      <c r="D22" s="984"/>
      <c r="E22" s="984"/>
      <c r="F22" s="984"/>
      <c r="G22" s="984" t="s">
        <v>335</v>
      </c>
      <c r="H22" s="985"/>
    </row>
    <row r="23" spans="1:8" ht="27" customHeight="1">
      <c r="A23" s="983"/>
      <c r="B23" s="984"/>
      <c r="C23" s="984"/>
      <c r="D23" s="984"/>
      <c r="E23" s="984"/>
      <c r="F23" s="984"/>
      <c r="G23" s="221" t="s">
        <v>336</v>
      </c>
      <c r="H23" s="344" t="s">
        <v>35</v>
      </c>
    </row>
    <row r="24" spans="1:8" ht="17.850000000000001" customHeight="1">
      <c r="A24" s="983" t="s">
        <v>36</v>
      </c>
      <c r="B24" s="984"/>
      <c r="C24" s="984"/>
      <c r="D24" s="984"/>
      <c r="E24" s="984"/>
      <c r="F24" s="984"/>
      <c r="G24" s="984"/>
      <c r="H24" s="985"/>
    </row>
    <row r="25" spans="1:8" ht="37.5" customHeight="1">
      <c r="A25" s="221" t="s">
        <v>1622</v>
      </c>
      <c r="B25" s="749" t="s">
        <v>1623</v>
      </c>
      <c r="C25" s="750"/>
      <c r="D25" s="750"/>
      <c r="E25" s="750"/>
      <c r="F25" s="951"/>
      <c r="G25" s="269" t="s">
        <v>50</v>
      </c>
      <c r="H25" s="208" t="s">
        <v>52</v>
      </c>
    </row>
    <row r="26" spans="1:8" ht="44.55" customHeight="1">
      <c r="A26" s="221" t="s">
        <v>1624</v>
      </c>
      <c r="B26" s="749" t="s">
        <v>1650</v>
      </c>
      <c r="C26" s="750"/>
      <c r="D26" s="750"/>
      <c r="E26" s="750"/>
      <c r="F26" s="951"/>
      <c r="G26" s="269" t="s">
        <v>73</v>
      </c>
      <c r="H26" s="208" t="s">
        <v>40</v>
      </c>
    </row>
    <row r="27" spans="1:8" ht="17.850000000000001" customHeight="1">
      <c r="A27" s="983" t="s">
        <v>341</v>
      </c>
      <c r="B27" s="984"/>
      <c r="C27" s="984"/>
      <c r="D27" s="984"/>
      <c r="E27" s="984"/>
      <c r="F27" s="984"/>
      <c r="G27" s="984"/>
      <c r="H27" s="985"/>
    </row>
    <row r="28" spans="1:8" ht="60" customHeight="1">
      <c r="A28" s="221" t="s">
        <v>1625</v>
      </c>
      <c r="B28" s="986" t="s">
        <v>1651</v>
      </c>
      <c r="C28" s="987"/>
      <c r="D28" s="987"/>
      <c r="E28" s="987"/>
      <c r="F28" s="974"/>
      <c r="G28" s="269" t="s">
        <v>84</v>
      </c>
      <c r="H28" s="208" t="s">
        <v>40</v>
      </c>
    </row>
    <row r="29" spans="1:8" ht="35.1" customHeight="1">
      <c r="A29" s="221" t="s">
        <v>1626</v>
      </c>
      <c r="B29" s="864" t="s">
        <v>1627</v>
      </c>
      <c r="C29" s="865"/>
      <c r="D29" s="865"/>
      <c r="E29" s="865"/>
      <c r="F29" s="999"/>
      <c r="G29" s="269" t="s">
        <v>90</v>
      </c>
      <c r="H29" s="208" t="s">
        <v>40</v>
      </c>
    </row>
    <row r="30" spans="1:8" ht="36" customHeight="1">
      <c r="A30" s="221" t="s">
        <v>1628</v>
      </c>
      <c r="B30" s="986" t="s">
        <v>1629</v>
      </c>
      <c r="C30" s="987"/>
      <c r="D30" s="987"/>
      <c r="E30" s="987"/>
      <c r="F30" s="974"/>
      <c r="G30" s="269" t="s">
        <v>98</v>
      </c>
      <c r="H30" s="208" t="s">
        <v>52</v>
      </c>
    </row>
    <row r="31" spans="1:8" ht="17.850000000000001" customHeight="1">
      <c r="A31" s="983" t="s">
        <v>348</v>
      </c>
      <c r="B31" s="984"/>
      <c r="C31" s="984"/>
      <c r="D31" s="984"/>
      <c r="E31" s="984"/>
      <c r="F31" s="984"/>
      <c r="G31" s="984"/>
      <c r="H31" s="985"/>
    </row>
    <row r="32" spans="1:8" ht="32.25" customHeight="1">
      <c r="A32" s="221" t="s">
        <v>1630</v>
      </c>
      <c r="B32" s="692" t="s">
        <v>1652</v>
      </c>
      <c r="C32" s="692"/>
      <c r="D32" s="692"/>
      <c r="E32" s="692"/>
      <c r="F32" s="692"/>
      <c r="G32" s="269" t="s">
        <v>127</v>
      </c>
      <c r="H32" s="208" t="s">
        <v>52</v>
      </c>
    </row>
    <row r="33" spans="1:9" ht="37.049999999999997" customHeight="1">
      <c r="A33" s="221" t="s">
        <v>1631</v>
      </c>
      <c r="B33" s="692" t="s">
        <v>1632</v>
      </c>
      <c r="C33" s="692"/>
      <c r="D33" s="692"/>
      <c r="E33" s="692"/>
      <c r="F33" s="692"/>
      <c r="G33" s="269" t="s">
        <v>129</v>
      </c>
      <c r="H33" s="208" t="s">
        <v>52</v>
      </c>
    </row>
    <row r="34" spans="1:9" ht="10.35" customHeight="1"/>
    <row r="35" spans="1:9" ht="15" customHeight="1">
      <c r="A35" s="309" t="s">
        <v>351</v>
      </c>
    </row>
    <row r="36" spans="1:9" s="270" customFormat="1" ht="17.850000000000001" customHeight="1">
      <c r="A36" s="979" t="s">
        <v>352</v>
      </c>
      <c r="B36" s="979"/>
      <c r="C36" s="979"/>
      <c r="D36" s="979"/>
      <c r="E36" s="979"/>
      <c r="F36" s="979"/>
      <c r="G36" s="222">
        <v>25</v>
      </c>
      <c r="H36" s="345" t="s">
        <v>353</v>
      </c>
      <c r="I36" s="210"/>
    </row>
    <row r="37" spans="1:9" ht="30" customHeight="1">
      <c r="A37" s="836" t="s">
        <v>354</v>
      </c>
      <c r="B37" s="864" t="s">
        <v>1633</v>
      </c>
      <c r="C37" s="865"/>
      <c r="D37" s="865"/>
      <c r="E37" s="865"/>
      <c r="F37" s="865"/>
      <c r="G37" s="865"/>
      <c r="H37" s="865"/>
      <c r="I37" s="216"/>
    </row>
    <row r="38" spans="1:9" ht="30" customHeight="1">
      <c r="A38" s="836"/>
      <c r="B38" s="864" t="s">
        <v>1634</v>
      </c>
      <c r="C38" s="865"/>
      <c r="D38" s="865"/>
      <c r="E38" s="865"/>
      <c r="F38" s="865"/>
      <c r="G38" s="865"/>
      <c r="H38" s="865"/>
      <c r="I38" s="216"/>
    </row>
    <row r="39" spans="1:9" ht="30" customHeight="1">
      <c r="A39" s="836"/>
      <c r="B39" s="864" t="s">
        <v>1635</v>
      </c>
      <c r="C39" s="865"/>
      <c r="D39" s="865"/>
      <c r="E39" s="865"/>
      <c r="F39" s="865"/>
      <c r="G39" s="865"/>
      <c r="H39" s="865"/>
      <c r="I39" s="216"/>
    </row>
    <row r="40" spans="1:9" ht="30" customHeight="1">
      <c r="A40" s="836"/>
      <c r="B40" s="864" t="s">
        <v>1636</v>
      </c>
      <c r="C40" s="865"/>
      <c r="D40" s="865"/>
      <c r="E40" s="865"/>
      <c r="F40" s="865"/>
      <c r="G40" s="865"/>
      <c r="H40" s="865"/>
      <c r="I40" s="216"/>
    </row>
    <row r="41" spans="1:9" ht="30" customHeight="1">
      <c r="A41" s="836"/>
      <c r="B41" s="995" t="s">
        <v>1637</v>
      </c>
      <c r="C41" s="1016"/>
      <c r="D41" s="1016"/>
      <c r="E41" s="1016"/>
      <c r="F41" s="1016"/>
      <c r="G41" s="1016"/>
      <c r="H41" s="1016"/>
      <c r="I41" s="216"/>
    </row>
    <row r="42" spans="1:9" ht="30" customHeight="1">
      <c r="A42" s="836"/>
      <c r="B42" s="749" t="s">
        <v>1638</v>
      </c>
      <c r="C42" s="939"/>
      <c r="D42" s="939"/>
      <c r="E42" s="939"/>
      <c r="F42" s="939"/>
      <c r="G42" s="939"/>
      <c r="H42" s="939"/>
      <c r="I42" s="216"/>
    </row>
    <row r="43" spans="1:9" ht="19.5" customHeight="1">
      <c r="A43" s="976" t="s">
        <v>361</v>
      </c>
      <c r="B43" s="977"/>
      <c r="C43" s="977"/>
      <c r="D43" s="978" t="s">
        <v>1639</v>
      </c>
      <c r="E43" s="978"/>
      <c r="F43" s="978"/>
      <c r="G43" s="978"/>
      <c r="H43" s="942"/>
    </row>
    <row r="44" spans="1:9" ht="38.1" customHeight="1">
      <c r="A44" s="974" t="s">
        <v>363</v>
      </c>
      <c r="B44" s="975"/>
      <c r="C44" s="975"/>
      <c r="D44" s="864" t="s">
        <v>1252</v>
      </c>
      <c r="E44" s="865"/>
      <c r="F44" s="865"/>
      <c r="G44" s="865"/>
      <c r="H44" s="865"/>
      <c r="I44" s="216"/>
    </row>
    <row r="45" spans="1:9" s="270" customFormat="1" ht="17.850000000000001" customHeight="1">
      <c r="A45" s="979" t="s">
        <v>528</v>
      </c>
      <c r="B45" s="979"/>
      <c r="C45" s="979"/>
      <c r="D45" s="979"/>
      <c r="E45" s="979"/>
      <c r="F45" s="979"/>
      <c r="G45" s="222">
        <v>30</v>
      </c>
      <c r="H45" s="345" t="s">
        <v>353</v>
      </c>
      <c r="I45" s="210"/>
    </row>
    <row r="46" spans="1:9" ht="21.75" customHeight="1">
      <c r="A46" s="980" t="s">
        <v>354</v>
      </c>
      <c r="B46" s="864" t="s">
        <v>1640</v>
      </c>
      <c r="C46" s="865"/>
      <c r="D46" s="865"/>
      <c r="E46" s="865"/>
      <c r="F46" s="865"/>
      <c r="G46" s="865"/>
      <c r="H46" s="865"/>
      <c r="I46" s="216"/>
    </row>
    <row r="47" spans="1:9" ht="21.75" customHeight="1">
      <c r="A47" s="981"/>
      <c r="B47" s="864" t="s">
        <v>1641</v>
      </c>
      <c r="C47" s="865"/>
      <c r="D47" s="865"/>
      <c r="E47" s="865"/>
      <c r="F47" s="865"/>
      <c r="G47" s="865"/>
      <c r="H47" s="865"/>
      <c r="I47" s="216"/>
    </row>
    <row r="48" spans="1:9" ht="21.75" customHeight="1">
      <c r="A48" s="981"/>
      <c r="B48" s="864" t="s">
        <v>1642</v>
      </c>
      <c r="C48" s="865"/>
      <c r="D48" s="865"/>
      <c r="E48" s="865"/>
      <c r="F48" s="865"/>
      <c r="G48" s="865"/>
      <c r="H48" s="865"/>
      <c r="I48" s="216"/>
    </row>
    <row r="49" spans="1:9" ht="21.75" customHeight="1">
      <c r="A49" s="981"/>
      <c r="B49" s="864" t="s">
        <v>1643</v>
      </c>
      <c r="C49" s="865"/>
      <c r="D49" s="865"/>
      <c r="E49" s="865"/>
      <c r="F49" s="865"/>
      <c r="G49" s="865"/>
      <c r="H49" s="865"/>
      <c r="I49" s="216"/>
    </row>
    <row r="50" spans="1:9" ht="21.75" customHeight="1">
      <c r="A50" s="981"/>
      <c r="B50" s="864" t="s">
        <v>1644</v>
      </c>
      <c r="C50" s="865"/>
      <c r="D50" s="865"/>
      <c r="E50" s="865"/>
      <c r="F50" s="865"/>
      <c r="G50" s="865"/>
      <c r="H50" s="865"/>
      <c r="I50" s="216"/>
    </row>
    <row r="51" spans="1:9" ht="21.75" customHeight="1">
      <c r="A51" s="982"/>
      <c r="B51" s="864" t="s">
        <v>1645</v>
      </c>
      <c r="C51" s="865"/>
      <c r="D51" s="865"/>
      <c r="E51" s="865"/>
      <c r="F51" s="865"/>
      <c r="G51" s="865"/>
      <c r="H51" s="865"/>
      <c r="I51" s="216"/>
    </row>
    <row r="52" spans="1:9" ht="19.05" customHeight="1">
      <c r="A52" s="976" t="s">
        <v>361</v>
      </c>
      <c r="B52" s="837"/>
      <c r="C52" s="837"/>
      <c r="D52" s="970" t="s">
        <v>1653</v>
      </c>
      <c r="E52" s="970"/>
      <c r="F52" s="970"/>
      <c r="G52" s="970"/>
      <c r="H52" s="971"/>
    </row>
    <row r="53" spans="1:9" ht="45.75" customHeight="1">
      <c r="A53" s="974" t="s">
        <v>363</v>
      </c>
      <c r="B53" s="975"/>
      <c r="C53" s="975"/>
      <c r="D53" s="864" t="s">
        <v>1654</v>
      </c>
      <c r="E53" s="865"/>
      <c r="F53" s="865"/>
      <c r="G53" s="865"/>
      <c r="H53" s="865"/>
      <c r="I53" s="216"/>
    </row>
    <row r="54" spans="1:9" ht="10.35" customHeight="1"/>
    <row r="55" spans="1:9" ht="15" customHeight="1">
      <c r="A55" s="309" t="s">
        <v>378</v>
      </c>
    </row>
    <row r="56" spans="1:9" ht="25.05" customHeight="1">
      <c r="A56" s="969" t="s">
        <v>379</v>
      </c>
      <c r="B56" s="972"/>
      <c r="C56" s="868" t="s">
        <v>1646</v>
      </c>
      <c r="D56" s="868"/>
      <c r="E56" s="868"/>
      <c r="F56" s="868"/>
      <c r="G56" s="868"/>
      <c r="H56" s="749"/>
    </row>
    <row r="57" spans="1:9" ht="31.5" customHeight="1">
      <c r="A57" s="969"/>
      <c r="B57" s="972"/>
      <c r="C57" s="868" t="s">
        <v>1647</v>
      </c>
      <c r="D57" s="868"/>
      <c r="E57" s="868"/>
      <c r="F57" s="868"/>
      <c r="G57" s="868"/>
      <c r="H57" s="749"/>
    </row>
    <row r="58" spans="1:9" ht="25.05" customHeight="1">
      <c r="A58" s="969"/>
      <c r="B58" s="972"/>
      <c r="C58" s="955" t="s">
        <v>1648</v>
      </c>
      <c r="D58" s="939"/>
      <c r="E58" s="939"/>
      <c r="F58" s="939"/>
      <c r="G58" s="939"/>
      <c r="H58" s="939"/>
    </row>
    <row r="59" spans="1:9" ht="27" customHeight="1">
      <c r="A59" s="993" t="s">
        <v>382</v>
      </c>
      <c r="B59" s="843"/>
      <c r="C59" s="868" t="s">
        <v>2714</v>
      </c>
      <c r="D59" s="868"/>
      <c r="E59" s="868"/>
      <c r="F59" s="868"/>
      <c r="G59" s="868"/>
      <c r="H59" s="749"/>
    </row>
    <row r="60" spans="1:9" ht="25.05" customHeight="1">
      <c r="A60" s="819"/>
      <c r="B60" s="820"/>
      <c r="C60" s="868" t="s">
        <v>1649</v>
      </c>
      <c r="D60" s="868"/>
      <c r="E60" s="868"/>
      <c r="F60" s="868"/>
      <c r="G60" s="868"/>
      <c r="H60" s="749"/>
    </row>
    <row r="61" spans="1:9" ht="10.35" customHeight="1"/>
    <row r="62" spans="1:9" ht="15" customHeight="1">
      <c r="A62" s="270" t="s">
        <v>384</v>
      </c>
      <c r="B62" s="270"/>
      <c r="C62" s="270"/>
      <c r="D62" s="270"/>
      <c r="E62" s="270"/>
      <c r="F62" s="270"/>
    </row>
    <row r="63" spans="1:9" ht="16.2">
      <c r="A63" s="939" t="s">
        <v>385</v>
      </c>
      <c r="B63" s="939"/>
      <c r="C63" s="939"/>
      <c r="D63" s="939"/>
      <c r="E63" s="939"/>
      <c r="F63" s="939"/>
      <c r="G63" s="340">
        <v>2.8</v>
      </c>
      <c r="H63" s="266" t="s">
        <v>497</v>
      </c>
    </row>
    <row r="64" spans="1:9" ht="16.2">
      <c r="A64" s="939" t="s">
        <v>386</v>
      </c>
      <c r="B64" s="939"/>
      <c r="C64" s="939"/>
      <c r="D64" s="939"/>
      <c r="E64" s="939"/>
      <c r="F64" s="939"/>
      <c r="G64" s="340">
        <v>2.2000000000000002</v>
      </c>
      <c r="H64" s="266" t="s">
        <v>497</v>
      </c>
    </row>
    <row r="65" spans="1:9">
      <c r="A65" s="262"/>
      <c r="B65" s="262"/>
      <c r="C65" s="262"/>
      <c r="D65" s="262"/>
      <c r="E65" s="262"/>
      <c r="F65" s="262"/>
      <c r="G65" s="212"/>
      <c r="H65" s="266"/>
    </row>
    <row r="66" spans="1:9">
      <c r="A66" s="973" t="s">
        <v>387</v>
      </c>
      <c r="B66" s="973"/>
      <c r="C66" s="973"/>
      <c r="D66" s="973"/>
      <c r="E66" s="973"/>
      <c r="F66" s="973"/>
      <c r="G66" s="263"/>
      <c r="H66" s="212"/>
    </row>
    <row r="67" spans="1:9" ht="17.850000000000001" customHeight="1">
      <c r="A67" s="865" t="s">
        <v>388</v>
      </c>
      <c r="B67" s="865"/>
      <c r="C67" s="865"/>
      <c r="D67" s="865"/>
      <c r="E67" s="186">
        <f>SUM(E68:E73)</f>
        <v>61</v>
      </c>
      <c r="F67" s="346" t="s">
        <v>353</v>
      </c>
      <c r="G67" s="347">
        <f>E67/25</f>
        <v>2.44</v>
      </c>
      <c r="H67" s="266" t="s">
        <v>497</v>
      </c>
    </row>
    <row r="68" spans="1:9" ht="17.850000000000001" customHeight="1">
      <c r="A68" s="319" t="s">
        <v>145</v>
      </c>
      <c r="B68" s="969" t="s">
        <v>148</v>
      </c>
      <c r="C68" s="969"/>
      <c r="D68" s="969"/>
      <c r="E68" s="346">
        <v>25</v>
      </c>
      <c r="F68" s="346" t="s">
        <v>353</v>
      </c>
      <c r="G68" s="320"/>
      <c r="H68" s="321"/>
    </row>
    <row r="69" spans="1:9" ht="17.850000000000001" customHeight="1">
      <c r="B69" s="969" t="s">
        <v>389</v>
      </c>
      <c r="C69" s="969"/>
      <c r="D69" s="969"/>
      <c r="E69" s="346">
        <v>30</v>
      </c>
      <c r="F69" s="346" t="s">
        <v>353</v>
      </c>
      <c r="G69" s="214"/>
      <c r="H69" s="215"/>
    </row>
    <row r="70" spans="1:9" ht="17.850000000000001" customHeight="1">
      <c r="B70" s="969" t="s">
        <v>390</v>
      </c>
      <c r="C70" s="969"/>
      <c r="D70" s="969"/>
      <c r="E70" s="346">
        <v>2</v>
      </c>
      <c r="F70" s="346" t="s">
        <v>353</v>
      </c>
      <c r="G70" s="214"/>
      <c r="H70" s="215"/>
    </row>
    <row r="71" spans="1:9" ht="17.850000000000001" customHeight="1">
      <c r="B71" s="969" t="s">
        <v>391</v>
      </c>
      <c r="C71" s="969"/>
      <c r="D71" s="969"/>
      <c r="E71" s="346">
        <v>0</v>
      </c>
      <c r="F71" s="346" t="s">
        <v>353</v>
      </c>
      <c r="G71" s="214"/>
      <c r="H71" s="215"/>
    </row>
    <row r="72" spans="1:9" ht="17.850000000000001" customHeight="1">
      <c r="B72" s="969" t="s">
        <v>392</v>
      </c>
      <c r="C72" s="969"/>
      <c r="D72" s="969"/>
      <c r="E72" s="346">
        <v>0</v>
      </c>
      <c r="F72" s="346" t="s">
        <v>353</v>
      </c>
      <c r="G72" s="214"/>
      <c r="H72" s="215"/>
    </row>
    <row r="73" spans="1:9" ht="17.850000000000001" customHeight="1">
      <c r="B73" s="969" t="s">
        <v>393</v>
      </c>
      <c r="C73" s="969"/>
      <c r="D73" s="969"/>
      <c r="E73" s="346">
        <v>4</v>
      </c>
      <c r="F73" s="346" t="s">
        <v>353</v>
      </c>
      <c r="G73" s="320"/>
      <c r="H73" s="321"/>
    </row>
    <row r="74" spans="1:9" ht="31.35" customHeight="1">
      <c r="A74" s="865" t="s">
        <v>394</v>
      </c>
      <c r="B74" s="865"/>
      <c r="C74" s="865"/>
      <c r="D74" s="865"/>
      <c r="E74" s="346">
        <v>0</v>
      </c>
      <c r="F74" s="346" t="s">
        <v>353</v>
      </c>
      <c r="G74" s="191">
        <f>E74/25</f>
        <v>0</v>
      </c>
      <c r="H74" s="266" t="s">
        <v>497</v>
      </c>
    </row>
    <row r="75" spans="1:9" ht="17.850000000000001" customHeight="1">
      <c r="A75" s="969" t="s">
        <v>395</v>
      </c>
      <c r="B75" s="969"/>
      <c r="C75" s="969"/>
      <c r="D75" s="969"/>
      <c r="E75" s="346">
        <f>G75*25</f>
        <v>64</v>
      </c>
      <c r="F75" s="346" t="s">
        <v>353</v>
      </c>
      <c r="G75" s="347">
        <f>D6-G74-G67</f>
        <v>2.56</v>
      </c>
      <c r="H75" s="266" t="s">
        <v>497</v>
      </c>
    </row>
    <row r="76" spans="1:9" ht="10.35" customHeight="1"/>
    <row r="79" spans="1:9">
      <c r="A79" s="127" t="s">
        <v>396</v>
      </c>
    </row>
    <row r="80" spans="1:9" ht="16.2">
      <c r="A80" s="722" t="s">
        <v>722</v>
      </c>
      <c r="B80" s="722"/>
      <c r="C80" s="722"/>
      <c r="D80" s="722"/>
      <c r="E80" s="722"/>
      <c r="F80" s="722"/>
      <c r="G80" s="722"/>
      <c r="H80" s="722"/>
      <c r="I80" s="722"/>
    </row>
    <row r="81" spans="1:9">
      <c r="A81" s="127" t="s">
        <v>397</v>
      </c>
    </row>
    <row r="83" spans="1:9">
      <c r="A83" s="759" t="s">
        <v>398</v>
      </c>
      <c r="B83" s="759"/>
      <c r="C83" s="759"/>
      <c r="D83" s="759"/>
      <c r="E83" s="759"/>
      <c r="F83" s="759"/>
      <c r="G83" s="759"/>
      <c r="H83" s="759"/>
      <c r="I83" s="759"/>
    </row>
    <row r="84" spans="1:9">
      <c r="A84" s="759"/>
      <c r="B84" s="759"/>
      <c r="C84" s="759"/>
      <c r="D84" s="759"/>
      <c r="E84" s="759"/>
      <c r="F84" s="759"/>
      <c r="G84" s="759"/>
      <c r="H84" s="759"/>
      <c r="I84" s="759"/>
    </row>
    <row r="85" spans="1:9">
      <c r="A85" s="759"/>
      <c r="B85" s="759"/>
      <c r="C85" s="759"/>
      <c r="D85" s="759"/>
      <c r="E85" s="759"/>
      <c r="F85" s="759"/>
      <c r="G85" s="759"/>
      <c r="H85" s="759"/>
      <c r="I85" s="759"/>
    </row>
  </sheetData>
  <mergeCells count="82">
    <mergeCell ref="A80:I80"/>
    <mergeCell ref="A83:I85"/>
    <mergeCell ref="B70:D70"/>
    <mergeCell ref="B71:D71"/>
    <mergeCell ref="B72:D72"/>
    <mergeCell ref="B73:D73"/>
    <mergeCell ref="A74:D74"/>
    <mergeCell ref="A75:D75"/>
    <mergeCell ref="B69:D69"/>
    <mergeCell ref="A56:B58"/>
    <mergeCell ref="C56:H56"/>
    <mergeCell ref="C57:H57"/>
    <mergeCell ref="C58:H58"/>
    <mergeCell ref="A59:B60"/>
    <mergeCell ref="C59:H59"/>
    <mergeCell ref="C60:H60"/>
    <mergeCell ref="A63:F63"/>
    <mergeCell ref="A64:F64"/>
    <mergeCell ref="A66:F66"/>
    <mergeCell ref="A67:D67"/>
    <mergeCell ref="B68:D68"/>
    <mergeCell ref="B50:H50"/>
    <mergeCell ref="B51:H51"/>
    <mergeCell ref="A52:C52"/>
    <mergeCell ref="D52:H52"/>
    <mergeCell ref="A53:C53"/>
    <mergeCell ref="D53:H53"/>
    <mergeCell ref="A46:A51"/>
    <mergeCell ref="B46:H46"/>
    <mergeCell ref="B47:H47"/>
    <mergeCell ref="B48:H48"/>
    <mergeCell ref="B49:H49"/>
    <mergeCell ref="A43:C43"/>
    <mergeCell ref="D43:H43"/>
    <mergeCell ref="A44:C44"/>
    <mergeCell ref="D44:H44"/>
    <mergeCell ref="A45:F45"/>
    <mergeCell ref="B32:F32"/>
    <mergeCell ref="B33:F33"/>
    <mergeCell ref="A36:F36"/>
    <mergeCell ref="A37:A42"/>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opLeftCell="A13" zoomScaleNormal="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8.77734375" style="102"/>
  </cols>
  <sheetData>
    <row r="1" spans="1:9" ht="10.35" customHeight="1"/>
    <row r="2" spans="1:9" s="149" customFormat="1">
      <c r="A2" s="909" t="s">
        <v>320</v>
      </c>
      <c r="B2" s="909"/>
      <c r="C2" s="909"/>
      <c r="D2" s="909"/>
      <c r="E2" s="909"/>
      <c r="F2" s="909"/>
      <c r="G2" s="909"/>
      <c r="H2" s="909"/>
      <c r="I2" s="909"/>
    </row>
    <row r="3" spans="1:9" ht="10.35" customHeight="1"/>
    <row r="4" spans="1:9" ht="15" customHeight="1">
      <c r="A4" s="149" t="s">
        <v>321</v>
      </c>
    </row>
    <row r="5" spans="1:9" ht="17.850000000000001" customHeight="1">
      <c r="A5" s="886" t="s">
        <v>219</v>
      </c>
      <c r="B5" s="886"/>
      <c r="C5" s="886"/>
      <c r="D5" s="886"/>
      <c r="E5" s="886"/>
      <c r="F5" s="886"/>
      <c r="G5" s="886"/>
      <c r="H5" s="886"/>
    </row>
    <row r="6" spans="1:9" ht="17.55" customHeight="1">
      <c r="A6" s="879" t="s">
        <v>143</v>
      </c>
      <c r="B6" s="895"/>
      <c r="C6" s="895"/>
      <c r="D6" s="895">
        <v>5</v>
      </c>
      <c r="E6" s="895"/>
      <c r="F6" s="895"/>
      <c r="G6" s="895"/>
      <c r="H6" s="896"/>
    </row>
    <row r="7" spans="1:9" ht="17.55" customHeight="1">
      <c r="A7" s="879" t="s">
        <v>142</v>
      </c>
      <c r="B7" s="895"/>
      <c r="C7" s="895"/>
      <c r="D7" s="878" t="s">
        <v>1590</v>
      </c>
      <c r="E7" s="878"/>
      <c r="F7" s="878"/>
      <c r="G7" s="878"/>
      <c r="H7" s="910"/>
    </row>
    <row r="8" spans="1:9" ht="17.55" customHeight="1">
      <c r="A8" s="879" t="s">
        <v>146</v>
      </c>
      <c r="B8" s="895"/>
      <c r="C8" s="895"/>
      <c r="D8" s="875" t="s">
        <v>399</v>
      </c>
      <c r="E8" s="875"/>
      <c r="F8" s="875"/>
      <c r="G8" s="875"/>
      <c r="H8" s="876"/>
    </row>
    <row r="9" spans="1:9" ht="17.55" customHeight="1">
      <c r="A9" s="879" t="s">
        <v>325</v>
      </c>
      <c r="B9" s="895"/>
      <c r="C9" s="895"/>
      <c r="D9" s="875" t="s">
        <v>1655</v>
      </c>
      <c r="E9" s="875"/>
      <c r="F9" s="875"/>
      <c r="G9" s="875"/>
      <c r="H9" s="876"/>
    </row>
    <row r="10" spans="1:9" ht="10.35" customHeight="1"/>
    <row r="11" spans="1:9" ht="15" customHeight="1">
      <c r="A11" s="907" t="s">
        <v>3</v>
      </c>
      <c r="B11" s="907"/>
      <c r="C11" s="907"/>
      <c r="D11" s="907"/>
      <c r="E11" s="907"/>
      <c r="F11" s="907"/>
      <c r="G11" s="907"/>
      <c r="H11" s="907"/>
    </row>
    <row r="12" spans="1:9" ht="17.850000000000001" customHeight="1">
      <c r="A12" s="631" t="s">
        <v>2631</v>
      </c>
      <c r="B12" s="631"/>
      <c r="C12" s="631"/>
      <c r="D12" s="631"/>
      <c r="E12" s="631"/>
      <c r="F12" s="631"/>
      <c r="G12" s="631"/>
      <c r="H12" s="631"/>
    </row>
    <row r="13" spans="1:9" ht="17.850000000000001" customHeight="1">
      <c r="A13" s="879" t="s">
        <v>8</v>
      </c>
      <c r="B13" s="895"/>
      <c r="C13" s="895"/>
      <c r="D13" s="895"/>
      <c r="E13" s="895" t="s">
        <v>9</v>
      </c>
      <c r="F13" s="895"/>
      <c r="G13" s="895"/>
      <c r="H13" s="896"/>
    </row>
    <row r="14" spans="1:9" ht="17.850000000000001" customHeight="1">
      <c r="A14" s="879" t="s">
        <v>327</v>
      </c>
      <c r="B14" s="895"/>
      <c r="C14" s="895"/>
      <c r="D14" s="895"/>
      <c r="E14" s="895" t="s">
        <v>328</v>
      </c>
      <c r="F14" s="895"/>
      <c r="G14" s="895"/>
      <c r="H14" s="896"/>
    </row>
    <row r="15" spans="1:9" ht="17.850000000000001" customHeight="1">
      <c r="A15" s="879" t="s">
        <v>329</v>
      </c>
      <c r="B15" s="895"/>
      <c r="C15" s="895"/>
      <c r="D15" s="895"/>
      <c r="E15" s="905" t="s">
        <v>1448</v>
      </c>
      <c r="F15" s="905"/>
      <c r="G15" s="905"/>
      <c r="H15" s="906"/>
    </row>
    <row r="16" spans="1:9" ht="17.850000000000001" customHeight="1">
      <c r="A16" s="879" t="s">
        <v>13</v>
      </c>
      <c r="B16" s="895"/>
      <c r="C16" s="895"/>
      <c r="D16" s="895"/>
      <c r="E16" s="895" t="s">
        <v>14</v>
      </c>
      <c r="F16" s="895"/>
      <c r="G16" s="895"/>
      <c r="H16" s="896"/>
    </row>
    <row r="17" spans="1:8" ht="10.35" customHeight="1"/>
    <row r="18" spans="1:8" ht="15" customHeight="1">
      <c r="A18" s="907" t="s">
        <v>331</v>
      </c>
      <c r="B18" s="907"/>
      <c r="C18" s="907"/>
      <c r="D18" s="907"/>
      <c r="E18" s="907"/>
      <c r="F18" s="907"/>
      <c r="G18" s="907"/>
      <c r="H18" s="907"/>
    </row>
    <row r="19" spans="1:8" ht="34.049999999999997" customHeight="1">
      <c r="A19" s="871" t="s">
        <v>332</v>
      </c>
      <c r="B19" s="871"/>
      <c r="C19" s="881" t="s">
        <v>1656</v>
      </c>
      <c r="D19" s="881"/>
      <c r="E19" s="881"/>
      <c r="F19" s="881"/>
      <c r="G19" s="881"/>
      <c r="H19" s="880"/>
    </row>
    <row r="20" spans="1:8" ht="10.35" customHeight="1"/>
    <row r="21" spans="1:8" ht="15" customHeight="1">
      <c r="A21" s="904" t="s">
        <v>334</v>
      </c>
      <c r="B21" s="904"/>
      <c r="C21" s="904"/>
      <c r="D21" s="904"/>
    </row>
    <row r="22" spans="1:8">
      <c r="A22" s="901" t="s">
        <v>31</v>
      </c>
      <c r="B22" s="902" t="s">
        <v>32</v>
      </c>
      <c r="C22" s="902"/>
      <c r="D22" s="902"/>
      <c r="E22" s="902"/>
      <c r="F22" s="902"/>
      <c r="G22" s="902" t="s">
        <v>335</v>
      </c>
      <c r="H22" s="903"/>
    </row>
    <row r="23" spans="1:8" ht="27" customHeight="1">
      <c r="A23" s="901"/>
      <c r="B23" s="902"/>
      <c r="C23" s="902"/>
      <c r="D23" s="902"/>
      <c r="E23" s="902"/>
      <c r="F23" s="902"/>
      <c r="G23" s="155" t="s">
        <v>336</v>
      </c>
      <c r="H23" s="156" t="s">
        <v>35</v>
      </c>
    </row>
    <row r="24" spans="1:8" ht="17.850000000000001" customHeight="1">
      <c r="A24" s="901" t="s">
        <v>36</v>
      </c>
      <c r="B24" s="902"/>
      <c r="C24" s="902"/>
      <c r="D24" s="902"/>
      <c r="E24" s="902"/>
      <c r="F24" s="902"/>
      <c r="G24" s="902"/>
      <c r="H24" s="903"/>
    </row>
    <row r="25" spans="1:8" ht="35.1" customHeight="1">
      <c r="A25" s="170" t="s">
        <v>1657</v>
      </c>
      <c r="B25" s="881" t="s">
        <v>1702</v>
      </c>
      <c r="C25" s="881"/>
      <c r="D25" s="881"/>
      <c r="E25" s="881"/>
      <c r="F25" s="881"/>
      <c r="G25" s="171" t="s">
        <v>50</v>
      </c>
      <c r="H25" s="158" t="s">
        <v>52</v>
      </c>
    </row>
    <row r="26" spans="1:8" ht="35.1" customHeight="1">
      <c r="A26" s="170" t="s">
        <v>1658</v>
      </c>
      <c r="B26" s="880" t="s">
        <v>1659</v>
      </c>
      <c r="C26" s="871"/>
      <c r="D26" s="871"/>
      <c r="E26" s="871"/>
      <c r="F26" s="937"/>
      <c r="G26" s="171" t="s">
        <v>53</v>
      </c>
      <c r="H26" s="158" t="s">
        <v>40</v>
      </c>
    </row>
    <row r="27" spans="1:8" ht="35.1" customHeight="1">
      <c r="A27" s="170" t="s">
        <v>1660</v>
      </c>
      <c r="B27" s="880" t="s">
        <v>1661</v>
      </c>
      <c r="C27" s="871"/>
      <c r="D27" s="871"/>
      <c r="E27" s="871"/>
      <c r="F27" s="937"/>
      <c r="G27" s="171" t="s">
        <v>61</v>
      </c>
      <c r="H27" s="158" t="s">
        <v>40</v>
      </c>
    </row>
    <row r="28" spans="1:8" ht="17.850000000000001" customHeight="1">
      <c r="A28" s="901" t="s">
        <v>341</v>
      </c>
      <c r="B28" s="902"/>
      <c r="C28" s="902"/>
      <c r="D28" s="902"/>
      <c r="E28" s="902"/>
      <c r="F28" s="902"/>
      <c r="G28" s="902"/>
      <c r="H28" s="903"/>
    </row>
    <row r="29" spans="1:8" ht="35.1" customHeight="1">
      <c r="A29" s="170" t="s">
        <v>1662</v>
      </c>
      <c r="B29" s="881" t="s">
        <v>1663</v>
      </c>
      <c r="C29" s="881"/>
      <c r="D29" s="881"/>
      <c r="E29" s="881"/>
      <c r="F29" s="881"/>
      <c r="G29" s="171" t="s">
        <v>94</v>
      </c>
      <c r="H29" s="158" t="s">
        <v>52</v>
      </c>
    </row>
    <row r="30" spans="1:8" ht="35.1" customHeight="1">
      <c r="A30" s="170" t="s">
        <v>1664</v>
      </c>
      <c r="B30" s="881" t="s">
        <v>1703</v>
      </c>
      <c r="C30" s="881"/>
      <c r="D30" s="881"/>
      <c r="E30" s="881"/>
      <c r="F30" s="881"/>
      <c r="G30" s="171" t="s">
        <v>100</v>
      </c>
      <c r="H30" s="158" t="s">
        <v>52</v>
      </c>
    </row>
    <row r="31" spans="1:8" ht="35.1" customHeight="1">
      <c r="A31" s="170" t="s">
        <v>1665</v>
      </c>
      <c r="B31" s="880" t="s">
        <v>1666</v>
      </c>
      <c r="C31" s="871"/>
      <c r="D31" s="871"/>
      <c r="E31" s="871"/>
      <c r="F31" s="937"/>
      <c r="G31" s="171" t="s">
        <v>104</v>
      </c>
      <c r="H31" s="158" t="s">
        <v>40</v>
      </c>
    </row>
    <row r="32" spans="1:8" ht="17.850000000000001" customHeight="1">
      <c r="A32" s="901" t="s">
        <v>348</v>
      </c>
      <c r="B32" s="902"/>
      <c r="C32" s="902"/>
      <c r="D32" s="902"/>
      <c r="E32" s="902"/>
      <c r="F32" s="902"/>
      <c r="G32" s="902"/>
      <c r="H32" s="903"/>
    </row>
    <row r="33" spans="1:8" ht="47.1" customHeight="1">
      <c r="A33" s="170" t="s">
        <v>1667</v>
      </c>
      <c r="B33" s="881" t="s">
        <v>1668</v>
      </c>
      <c r="C33" s="881"/>
      <c r="D33" s="881"/>
      <c r="E33" s="881"/>
      <c r="F33" s="881"/>
      <c r="G33" s="171" t="s">
        <v>121</v>
      </c>
      <c r="H33" s="158" t="s">
        <v>52</v>
      </c>
    </row>
    <row r="34" spans="1:8" ht="34.049999999999997" customHeight="1">
      <c r="A34" s="170" t="s">
        <v>1669</v>
      </c>
      <c r="B34" s="881" t="s">
        <v>1670</v>
      </c>
      <c r="C34" s="881"/>
      <c r="D34" s="881"/>
      <c r="E34" s="881"/>
      <c r="F34" s="881"/>
      <c r="G34" s="171" t="s">
        <v>127</v>
      </c>
      <c r="H34" s="158" t="s">
        <v>52</v>
      </c>
    </row>
    <row r="35" spans="1:8" ht="10.35" customHeight="1"/>
    <row r="36" spans="1:8" ht="15" customHeight="1">
      <c r="A36" s="149" t="s">
        <v>351</v>
      </c>
    </row>
    <row r="37" spans="1:8" s="149" customFormat="1" ht="17.850000000000001" customHeight="1">
      <c r="A37" s="894" t="s">
        <v>352</v>
      </c>
      <c r="B37" s="894"/>
      <c r="C37" s="894"/>
      <c r="D37" s="894"/>
      <c r="E37" s="894"/>
      <c r="F37" s="894"/>
      <c r="G37" s="159">
        <v>15</v>
      </c>
      <c r="H37" s="166" t="s">
        <v>353</v>
      </c>
    </row>
    <row r="38" spans="1:8" ht="36" customHeight="1">
      <c r="A38" s="889" t="s">
        <v>354</v>
      </c>
      <c r="B38" s="881" t="s">
        <v>1671</v>
      </c>
      <c r="C38" s="881"/>
      <c r="D38" s="881"/>
      <c r="E38" s="881"/>
      <c r="F38" s="881"/>
      <c r="G38" s="881"/>
      <c r="H38" s="880"/>
    </row>
    <row r="39" spans="1:8" ht="17.25" customHeight="1">
      <c r="A39" s="890"/>
      <c r="B39" s="881" t="s">
        <v>1672</v>
      </c>
      <c r="C39" s="881"/>
      <c r="D39" s="881"/>
      <c r="E39" s="881"/>
      <c r="F39" s="881"/>
      <c r="G39" s="881"/>
      <c r="H39" s="880"/>
    </row>
    <row r="40" spans="1:8" ht="17.25" customHeight="1">
      <c r="A40" s="890"/>
      <c r="B40" s="881" t="s">
        <v>1673</v>
      </c>
      <c r="C40" s="881"/>
      <c r="D40" s="881"/>
      <c r="E40" s="881"/>
      <c r="F40" s="881"/>
      <c r="G40" s="881"/>
      <c r="H40" s="880"/>
    </row>
    <row r="41" spans="1:8" ht="48" customHeight="1">
      <c r="A41" s="890"/>
      <c r="B41" s="881" t="s">
        <v>1674</v>
      </c>
      <c r="C41" s="881"/>
      <c r="D41" s="881"/>
      <c r="E41" s="881"/>
      <c r="F41" s="881"/>
      <c r="G41" s="881"/>
      <c r="H41" s="880"/>
    </row>
    <row r="42" spans="1:8" ht="20.100000000000001" customHeight="1">
      <c r="A42" s="890"/>
      <c r="B42" s="881" t="s">
        <v>1675</v>
      </c>
      <c r="C42" s="881"/>
      <c r="D42" s="881"/>
      <c r="E42" s="881"/>
      <c r="F42" s="881"/>
      <c r="G42" s="881"/>
      <c r="H42" s="880"/>
    </row>
    <row r="43" spans="1:8" ht="20.100000000000001" customHeight="1">
      <c r="A43" s="890"/>
      <c r="B43" s="881" t="s">
        <v>1676</v>
      </c>
      <c r="C43" s="881"/>
      <c r="D43" s="881"/>
      <c r="E43" s="881"/>
      <c r="F43" s="881"/>
      <c r="G43" s="881"/>
      <c r="H43" s="880"/>
    </row>
    <row r="44" spans="1:8" ht="20.100000000000001" customHeight="1">
      <c r="A44" s="890"/>
      <c r="B44" s="881" t="s">
        <v>1677</v>
      </c>
      <c r="C44" s="881"/>
      <c r="D44" s="881"/>
      <c r="E44" s="881"/>
      <c r="F44" s="881"/>
      <c r="G44" s="881"/>
      <c r="H44" s="880"/>
    </row>
    <row r="45" spans="1:8" ht="20.100000000000001" customHeight="1">
      <c r="A45" s="890"/>
      <c r="B45" s="881" t="s">
        <v>1678</v>
      </c>
      <c r="C45" s="881"/>
      <c r="D45" s="881"/>
      <c r="E45" s="881"/>
      <c r="F45" s="881"/>
      <c r="G45" s="881"/>
      <c r="H45" s="880"/>
    </row>
    <row r="46" spans="1:8" ht="20.100000000000001" customHeight="1">
      <c r="A46" s="890"/>
      <c r="B46" s="881" t="s">
        <v>1679</v>
      </c>
      <c r="C46" s="881"/>
      <c r="D46" s="881"/>
      <c r="E46" s="881"/>
      <c r="F46" s="881"/>
      <c r="G46" s="881"/>
      <c r="H46" s="880"/>
    </row>
    <row r="47" spans="1:8" ht="20.100000000000001" customHeight="1">
      <c r="A47" s="890"/>
      <c r="B47" s="881" t="s">
        <v>1680</v>
      </c>
      <c r="C47" s="881"/>
      <c r="D47" s="881"/>
      <c r="E47" s="881"/>
      <c r="F47" s="881"/>
      <c r="G47" s="881"/>
      <c r="H47" s="880"/>
    </row>
    <row r="48" spans="1:8" ht="20.100000000000001" customHeight="1">
      <c r="A48" s="890"/>
      <c r="B48" s="881" t="s">
        <v>1681</v>
      </c>
      <c r="C48" s="881"/>
      <c r="D48" s="881"/>
      <c r="E48" s="881"/>
      <c r="F48" s="881"/>
      <c r="G48" s="881"/>
      <c r="H48" s="880"/>
    </row>
    <row r="49" spans="1:9" ht="20.100000000000001" customHeight="1">
      <c r="A49" s="890"/>
      <c r="B49" s="881" t="s">
        <v>1682</v>
      </c>
      <c r="C49" s="881"/>
      <c r="D49" s="881"/>
      <c r="E49" s="881"/>
      <c r="F49" s="881"/>
      <c r="G49" s="881"/>
      <c r="H49" s="880"/>
    </row>
    <row r="50" spans="1:9" ht="20.100000000000001" customHeight="1">
      <c r="A50" s="874" t="s">
        <v>361</v>
      </c>
      <c r="B50" s="875"/>
      <c r="C50" s="875"/>
      <c r="D50" s="875" t="s">
        <v>1683</v>
      </c>
      <c r="E50" s="875"/>
      <c r="F50" s="875"/>
      <c r="G50" s="875"/>
      <c r="H50" s="876"/>
    </row>
    <row r="51" spans="1:9" ht="42" customHeight="1">
      <c r="A51" s="877" t="s">
        <v>363</v>
      </c>
      <c r="B51" s="878"/>
      <c r="C51" s="878"/>
      <c r="D51" s="880" t="s">
        <v>1684</v>
      </c>
      <c r="E51" s="871"/>
      <c r="F51" s="871"/>
      <c r="G51" s="871"/>
      <c r="H51" s="871"/>
      <c r="I51" s="105"/>
    </row>
    <row r="52" spans="1:9" s="149" customFormat="1" ht="17.850000000000001" customHeight="1">
      <c r="A52" s="679" t="s">
        <v>364</v>
      </c>
      <c r="B52" s="679"/>
      <c r="C52" s="679"/>
      <c r="D52" s="679"/>
      <c r="E52" s="679"/>
      <c r="F52" s="679"/>
      <c r="G52" s="159">
        <v>10</v>
      </c>
      <c r="H52" s="189" t="s">
        <v>353</v>
      </c>
      <c r="I52" s="102"/>
    </row>
    <row r="53" spans="1:9" ht="17.25" customHeight="1">
      <c r="A53" s="889" t="s">
        <v>354</v>
      </c>
      <c r="B53" s="881" t="s">
        <v>1685</v>
      </c>
      <c r="C53" s="881"/>
      <c r="D53" s="881"/>
      <c r="E53" s="881"/>
      <c r="F53" s="881"/>
      <c r="G53" s="881"/>
      <c r="H53" s="880"/>
    </row>
    <row r="54" spans="1:9" ht="17.25" customHeight="1">
      <c r="A54" s="890"/>
      <c r="B54" s="881" t="s">
        <v>1686</v>
      </c>
      <c r="C54" s="881"/>
      <c r="D54" s="881"/>
      <c r="E54" s="881"/>
      <c r="F54" s="881"/>
      <c r="G54" s="881"/>
      <c r="H54" s="880"/>
    </row>
    <row r="55" spans="1:9" ht="17.25" customHeight="1">
      <c r="A55" s="890"/>
      <c r="B55" s="881" t="s">
        <v>1687</v>
      </c>
      <c r="C55" s="881"/>
      <c r="D55" s="881"/>
      <c r="E55" s="881"/>
      <c r="F55" s="881"/>
      <c r="G55" s="881"/>
      <c r="H55" s="880"/>
    </row>
    <row r="56" spans="1:9" ht="32.1" customHeight="1">
      <c r="A56" s="890"/>
      <c r="B56" s="881" t="s">
        <v>1688</v>
      </c>
      <c r="C56" s="881"/>
      <c r="D56" s="881"/>
      <c r="E56" s="881"/>
      <c r="F56" s="881"/>
      <c r="G56" s="881"/>
      <c r="H56" s="880"/>
    </row>
    <row r="57" spans="1:9" ht="17.25" customHeight="1">
      <c r="A57" s="890"/>
      <c r="B57" s="881" t="s">
        <v>1689</v>
      </c>
      <c r="C57" s="881"/>
      <c r="D57" s="881"/>
      <c r="E57" s="881"/>
      <c r="F57" s="881"/>
      <c r="G57" s="881"/>
      <c r="H57" s="880"/>
    </row>
    <row r="58" spans="1:9" ht="34.049999999999997" customHeight="1">
      <c r="A58" s="890"/>
      <c r="B58" s="881" t="s">
        <v>1690</v>
      </c>
      <c r="C58" s="881"/>
      <c r="D58" s="881"/>
      <c r="E58" s="881"/>
      <c r="F58" s="881"/>
      <c r="G58" s="881"/>
      <c r="H58" s="880"/>
    </row>
    <row r="59" spans="1:9" ht="19.5" customHeight="1">
      <c r="A59" s="874" t="s">
        <v>361</v>
      </c>
      <c r="B59" s="875"/>
      <c r="C59" s="875"/>
      <c r="D59" s="875" t="s">
        <v>1704</v>
      </c>
      <c r="E59" s="875"/>
      <c r="F59" s="875"/>
      <c r="G59" s="875"/>
      <c r="H59" s="876"/>
    </row>
    <row r="60" spans="1:9" ht="34.5" customHeight="1">
      <c r="A60" s="877" t="s">
        <v>363</v>
      </c>
      <c r="B60" s="878"/>
      <c r="C60" s="878"/>
      <c r="D60" s="880" t="s">
        <v>1691</v>
      </c>
      <c r="E60" s="871"/>
      <c r="F60" s="871"/>
      <c r="G60" s="871"/>
      <c r="H60" s="871"/>
      <c r="I60" s="115"/>
    </row>
    <row r="61" spans="1:9" s="149" customFormat="1" ht="17.850000000000001" customHeight="1">
      <c r="A61" s="894" t="s">
        <v>528</v>
      </c>
      <c r="B61" s="894"/>
      <c r="C61" s="894"/>
      <c r="D61" s="894"/>
      <c r="E61" s="894"/>
      <c r="F61" s="894"/>
      <c r="G61" s="176">
        <v>15</v>
      </c>
      <c r="H61" s="166" t="s">
        <v>353</v>
      </c>
    </row>
    <row r="62" spans="1:9" ht="20.100000000000001" customHeight="1">
      <c r="A62" s="889" t="s">
        <v>354</v>
      </c>
      <c r="B62" s="895" t="s">
        <v>1692</v>
      </c>
      <c r="C62" s="895"/>
      <c r="D62" s="895"/>
      <c r="E62" s="895"/>
      <c r="F62" s="895"/>
      <c r="G62" s="895"/>
      <c r="H62" s="896"/>
    </row>
    <row r="63" spans="1:9" ht="20.100000000000001" customHeight="1">
      <c r="A63" s="890"/>
      <c r="B63" s="895" t="s">
        <v>1693</v>
      </c>
      <c r="C63" s="895"/>
      <c r="D63" s="895"/>
      <c r="E63" s="895"/>
      <c r="F63" s="895"/>
      <c r="G63" s="895"/>
      <c r="H63" s="896"/>
    </row>
    <row r="64" spans="1:9" ht="20.100000000000001" customHeight="1">
      <c r="A64" s="890"/>
      <c r="B64" s="895" t="s">
        <v>1694</v>
      </c>
      <c r="C64" s="895"/>
      <c r="D64" s="895"/>
      <c r="E64" s="895"/>
      <c r="F64" s="895"/>
      <c r="G64" s="895"/>
      <c r="H64" s="896"/>
    </row>
    <row r="65" spans="1:9" ht="20.100000000000001" customHeight="1">
      <c r="A65" s="874" t="s">
        <v>361</v>
      </c>
      <c r="B65" s="875"/>
      <c r="C65" s="875"/>
      <c r="D65" s="875" t="s">
        <v>1704</v>
      </c>
      <c r="E65" s="875"/>
      <c r="F65" s="875"/>
      <c r="G65" s="875"/>
      <c r="H65" s="876"/>
    </row>
    <row r="66" spans="1:9" ht="39.75" customHeight="1">
      <c r="A66" s="877" t="s">
        <v>363</v>
      </c>
      <c r="B66" s="878"/>
      <c r="C66" s="878"/>
      <c r="D66" s="880" t="s">
        <v>1695</v>
      </c>
      <c r="E66" s="871"/>
      <c r="F66" s="871"/>
      <c r="G66" s="871"/>
      <c r="H66" s="871"/>
      <c r="I66" s="115"/>
    </row>
    <row r="67" spans="1:9" ht="10.35" customHeight="1"/>
    <row r="68" spans="1:9" ht="15" customHeight="1">
      <c r="A68" s="149" t="s">
        <v>378</v>
      </c>
    </row>
    <row r="69" spans="1:9" ht="28.05" customHeight="1">
      <c r="A69" s="872" t="s">
        <v>379</v>
      </c>
      <c r="B69" s="879"/>
      <c r="C69" s="880" t="s">
        <v>1696</v>
      </c>
      <c r="D69" s="871"/>
      <c r="E69" s="871"/>
      <c r="F69" s="871"/>
      <c r="G69" s="871"/>
      <c r="H69" s="871"/>
    </row>
    <row r="70" spans="1:9" ht="28.05" customHeight="1">
      <c r="A70" s="872"/>
      <c r="B70" s="879"/>
      <c r="C70" s="881" t="s">
        <v>1697</v>
      </c>
      <c r="D70" s="881"/>
      <c r="E70" s="881"/>
      <c r="F70" s="881"/>
      <c r="G70" s="881"/>
      <c r="H70" s="880"/>
    </row>
    <row r="71" spans="1:9" ht="28.05" customHeight="1">
      <c r="A71" s="872"/>
      <c r="B71" s="879"/>
      <c r="C71" s="881" t="s">
        <v>1698</v>
      </c>
      <c r="D71" s="881"/>
      <c r="E71" s="881"/>
      <c r="F71" s="881"/>
      <c r="G71" s="881"/>
      <c r="H71" s="880"/>
    </row>
    <row r="72" spans="1:9" ht="28.05" customHeight="1">
      <c r="A72" s="882" t="s">
        <v>382</v>
      </c>
      <c r="B72" s="883"/>
      <c r="C72" s="881" t="s">
        <v>1699</v>
      </c>
      <c r="D72" s="881"/>
      <c r="E72" s="881"/>
      <c r="F72" s="881"/>
      <c r="G72" s="881"/>
      <c r="H72" s="880"/>
    </row>
    <row r="73" spans="1:9" ht="56.1" customHeight="1">
      <c r="A73" s="884"/>
      <c r="B73" s="885"/>
      <c r="C73" s="881" t="s">
        <v>1700</v>
      </c>
      <c r="D73" s="881"/>
      <c r="E73" s="881"/>
      <c r="F73" s="881"/>
      <c r="G73" s="881"/>
      <c r="H73" s="880"/>
    </row>
    <row r="74" spans="1:9" ht="58.5" customHeight="1">
      <c r="A74" s="886"/>
      <c r="B74" s="887"/>
      <c r="C74" s="881" t="s">
        <v>1701</v>
      </c>
      <c r="D74" s="881"/>
      <c r="E74" s="881"/>
      <c r="F74" s="881"/>
      <c r="G74" s="881"/>
      <c r="H74" s="880"/>
    </row>
    <row r="75" spans="1:9" ht="10.35" customHeight="1"/>
    <row r="76" spans="1:9" ht="15" customHeight="1">
      <c r="A76" s="149" t="s">
        <v>384</v>
      </c>
      <c r="B76" s="149"/>
      <c r="C76" s="149"/>
      <c r="D76" s="149"/>
      <c r="E76" s="149"/>
      <c r="F76" s="149"/>
    </row>
    <row r="77" spans="1:9" ht="16.2">
      <c r="A77" s="872" t="s">
        <v>385</v>
      </c>
      <c r="B77" s="872"/>
      <c r="C77" s="872"/>
      <c r="D77" s="872"/>
      <c r="E77" s="872"/>
      <c r="F77" s="872"/>
      <c r="G77" s="162">
        <v>3.5</v>
      </c>
      <c r="H77" s="194" t="s">
        <v>430</v>
      </c>
    </row>
    <row r="78" spans="1:9" ht="16.2">
      <c r="A78" s="872" t="s">
        <v>386</v>
      </c>
      <c r="B78" s="872"/>
      <c r="C78" s="872"/>
      <c r="D78" s="872"/>
      <c r="E78" s="872"/>
      <c r="F78" s="872"/>
      <c r="G78" s="162">
        <v>1.5</v>
      </c>
      <c r="H78" s="194" t="s">
        <v>430</v>
      </c>
    </row>
    <row r="79" spans="1:9">
      <c r="A79" s="164"/>
      <c r="B79" s="164"/>
      <c r="C79" s="164"/>
      <c r="D79" s="164"/>
      <c r="E79" s="164"/>
      <c r="F79" s="164"/>
      <c r="G79" s="165"/>
      <c r="H79" s="194"/>
    </row>
    <row r="80" spans="1:9">
      <c r="A80" s="870" t="s">
        <v>387</v>
      </c>
      <c r="B80" s="870"/>
      <c r="C80" s="870"/>
      <c r="D80" s="870"/>
      <c r="E80" s="870"/>
      <c r="F80" s="870"/>
      <c r="G80" s="167"/>
      <c r="H80" s="165"/>
    </row>
    <row r="81" spans="1:9" ht="17.850000000000001" customHeight="1">
      <c r="A81" s="871" t="s">
        <v>388</v>
      </c>
      <c r="B81" s="871"/>
      <c r="C81" s="871"/>
      <c r="D81" s="871"/>
      <c r="E81" s="194">
        <f>SUM(E82:E87)</f>
        <v>44</v>
      </c>
      <c r="F81" s="194" t="s">
        <v>353</v>
      </c>
      <c r="G81" s="168">
        <f>E81/25</f>
        <v>1.76</v>
      </c>
      <c r="H81" s="194" t="s">
        <v>430</v>
      </c>
    </row>
    <row r="82" spans="1:9" ht="17.850000000000001" customHeight="1">
      <c r="A82" s="102" t="s">
        <v>145</v>
      </c>
      <c r="B82" s="872" t="s">
        <v>148</v>
      </c>
      <c r="C82" s="872"/>
      <c r="D82" s="872"/>
      <c r="E82" s="194">
        <v>15</v>
      </c>
      <c r="F82" s="194" t="s">
        <v>353</v>
      </c>
      <c r="G82" s="151"/>
      <c r="H82" s="111"/>
    </row>
    <row r="83" spans="1:9" ht="17.850000000000001" customHeight="1">
      <c r="B83" s="872" t="s">
        <v>389</v>
      </c>
      <c r="C83" s="872"/>
      <c r="D83" s="872"/>
      <c r="E83" s="194">
        <v>25</v>
      </c>
      <c r="F83" s="194" t="s">
        <v>353</v>
      </c>
      <c r="G83" s="151"/>
      <c r="H83" s="111"/>
    </row>
    <row r="84" spans="1:9" ht="17.850000000000001" customHeight="1">
      <c r="B84" s="872" t="s">
        <v>390</v>
      </c>
      <c r="C84" s="872"/>
      <c r="D84" s="872"/>
      <c r="E84" s="194">
        <v>2</v>
      </c>
      <c r="F84" s="194" t="s">
        <v>353</v>
      </c>
      <c r="G84" s="151"/>
      <c r="H84" s="111"/>
    </row>
    <row r="85" spans="1:9" ht="17.850000000000001" customHeight="1">
      <c r="B85" s="872" t="s">
        <v>391</v>
      </c>
      <c r="C85" s="872"/>
      <c r="D85" s="872"/>
      <c r="E85" s="194">
        <v>0</v>
      </c>
      <c r="F85" s="194" t="s">
        <v>353</v>
      </c>
      <c r="G85" s="151"/>
      <c r="H85" s="111"/>
    </row>
    <row r="86" spans="1:9" ht="17.850000000000001" customHeight="1">
      <c r="B86" s="872" t="s">
        <v>392</v>
      </c>
      <c r="C86" s="872"/>
      <c r="D86" s="872"/>
      <c r="E86" s="194">
        <v>0</v>
      </c>
      <c r="F86" s="194" t="s">
        <v>353</v>
      </c>
      <c r="G86" s="151"/>
      <c r="H86" s="111"/>
    </row>
    <row r="87" spans="1:9" ht="17.850000000000001" customHeight="1">
      <c r="B87" s="872" t="s">
        <v>393</v>
      </c>
      <c r="C87" s="872"/>
      <c r="D87" s="872"/>
      <c r="E87" s="194">
        <v>2</v>
      </c>
      <c r="F87" s="194" t="s">
        <v>353</v>
      </c>
      <c r="G87" s="151"/>
      <c r="H87" s="111"/>
    </row>
    <row r="88" spans="1:9" ht="31.35" customHeight="1">
      <c r="A88" s="871" t="s">
        <v>394</v>
      </c>
      <c r="B88" s="871"/>
      <c r="C88" s="871"/>
      <c r="D88" s="871"/>
      <c r="E88" s="194">
        <v>15</v>
      </c>
      <c r="F88" s="194" t="s">
        <v>353</v>
      </c>
      <c r="G88" s="168">
        <v>0</v>
      </c>
      <c r="H88" s="194" t="s">
        <v>430</v>
      </c>
    </row>
    <row r="89" spans="1:9" ht="17.850000000000001" customHeight="1">
      <c r="A89" s="872" t="s">
        <v>395</v>
      </c>
      <c r="B89" s="872"/>
      <c r="C89" s="872"/>
      <c r="D89" s="872"/>
      <c r="E89" s="194">
        <f>G89*25</f>
        <v>81</v>
      </c>
      <c r="F89" s="194" t="s">
        <v>353</v>
      </c>
      <c r="G89" s="168">
        <f>D6-G88-G81</f>
        <v>3.24</v>
      </c>
      <c r="H89" s="194" t="s">
        <v>430</v>
      </c>
    </row>
    <row r="90" spans="1:9" ht="10.35" customHeight="1"/>
    <row r="93" spans="1:9">
      <c r="A93" s="102" t="s">
        <v>396</v>
      </c>
    </row>
    <row r="94" spans="1:9" ht="16.2">
      <c r="A94" s="873" t="s">
        <v>431</v>
      </c>
      <c r="B94" s="873"/>
      <c r="C94" s="873"/>
      <c r="D94" s="873"/>
      <c r="E94" s="873"/>
      <c r="F94" s="873"/>
      <c r="G94" s="873"/>
      <c r="H94" s="873"/>
      <c r="I94" s="873"/>
    </row>
    <row r="95" spans="1:9">
      <c r="A95" s="102" t="s">
        <v>397</v>
      </c>
    </row>
    <row r="97" spans="1:9">
      <c r="A97" s="869" t="s">
        <v>398</v>
      </c>
      <c r="B97" s="869"/>
      <c r="C97" s="869"/>
      <c r="D97" s="869"/>
      <c r="E97" s="869"/>
      <c r="F97" s="869"/>
      <c r="G97" s="869"/>
      <c r="H97" s="869"/>
      <c r="I97" s="869"/>
    </row>
    <row r="98" spans="1:9">
      <c r="A98" s="869"/>
      <c r="B98" s="869"/>
      <c r="C98" s="869"/>
      <c r="D98" s="869"/>
      <c r="E98" s="869"/>
      <c r="F98" s="869"/>
      <c r="G98" s="869"/>
      <c r="H98" s="869"/>
      <c r="I98" s="869"/>
    </row>
    <row r="99" spans="1:9">
      <c r="A99" s="869"/>
      <c r="B99" s="869"/>
      <c r="C99" s="869"/>
      <c r="D99" s="869"/>
      <c r="E99" s="869"/>
      <c r="F99" s="869"/>
      <c r="G99" s="869"/>
      <c r="H99" s="869"/>
      <c r="I99" s="869"/>
    </row>
  </sheetData>
  <mergeCells count="99">
    <mergeCell ref="A97:I99"/>
    <mergeCell ref="A80:F80"/>
    <mergeCell ref="A81:D81"/>
    <mergeCell ref="B82:D82"/>
    <mergeCell ref="B83:D83"/>
    <mergeCell ref="B84:D84"/>
    <mergeCell ref="B85:D85"/>
    <mergeCell ref="B86:D86"/>
    <mergeCell ref="B87:D87"/>
    <mergeCell ref="A88:D88"/>
    <mergeCell ref="A89:D89"/>
    <mergeCell ref="A94:I94"/>
    <mergeCell ref="A78:F78"/>
    <mergeCell ref="A65:C65"/>
    <mergeCell ref="D65:H65"/>
    <mergeCell ref="A66:C66"/>
    <mergeCell ref="A69:B71"/>
    <mergeCell ref="C69:H69"/>
    <mergeCell ref="C70:H70"/>
    <mergeCell ref="C71:H71"/>
    <mergeCell ref="D66:H66"/>
    <mergeCell ref="A72:B74"/>
    <mergeCell ref="C72:H72"/>
    <mergeCell ref="C73:H73"/>
    <mergeCell ref="C74:H74"/>
    <mergeCell ref="A77:F77"/>
    <mergeCell ref="A62:A64"/>
    <mergeCell ref="B62:H62"/>
    <mergeCell ref="B63:H63"/>
    <mergeCell ref="B64:H64"/>
    <mergeCell ref="A53:A58"/>
    <mergeCell ref="B53:H53"/>
    <mergeCell ref="B54:H54"/>
    <mergeCell ref="B55:H55"/>
    <mergeCell ref="B56:H56"/>
    <mergeCell ref="B57:H57"/>
    <mergeCell ref="B58:H58"/>
    <mergeCell ref="A59:C59"/>
    <mergeCell ref="D59:H59"/>
    <mergeCell ref="A60:C60"/>
    <mergeCell ref="D60:H60"/>
    <mergeCell ref="A61:F61"/>
    <mergeCell ref="A52:F52"/>
    <mergeCell ref="B43:H43"/>
    <mergeCell ref="B44:H44"/>
    <mergeCell ref="B45:H45"/>
    <mergeCell ref="B46:H46"/>
    <mergeCell ref="B47:H47"/>
    <mergeCell ref="B48:H48"/>
    <mergeCell ref="B49:H49"/>
    <mergeCell ref="A50:C50"/>
    <mergeCell ref="D50:H50"/>
    <mergeCell ref="A51:C51"/>
    <mergeCell ref="D51:H51"/>
    <mergeCell ref="A32:H32"/>
    <mergeCell ref="B33:F33"/>
    <mergeCell ref="B34:F34"/>
    <mergeCell ref="A37:F37"/>
    <mergeCell ref="A38:A49"/>
    <mergeCell ref="B38:H38"/>
    <mergeCell ref="B39:H39"/>
    <mergeCell ref="B40:H40"/>
    <mergeCell ref="B41:H41"/>
    <mergeCell ref="B42:H42"/>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222</v>
      </c>
      <c r="B5" s="633"/>
      <c r="C5" s="633"/>
      <c r="D5" s="633"/>
      <c r="E5" s="633"/>
      <c r="F5" s="633"/>
      <c r="G5" s="633"/>
      <c r="H5" s="633"/>
    </row>
    <row r="6" spans="1:9" ht="17.55" customHeight="1">
      <c r="A6" s="665" t="s">
        <v>143</v>
      </c>
      <c r="B6" s="686"/>
      <c r="C6" s="686"/>
      <c r="D6" s="686">
        <v>5</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399</v>
      </c>
      <c r="E8" s="689"/>
      <c r="F8" s="689"/>
      <c r="G8" s="689"/>
      <c r="H8" s="690"/>
    </row>
    <row r="9" spans="1:9" ht="36" customHeight="1">
      <c r="A9" s="665" t="s">
        <v>325</v>
      </c>
      <c r="B9" s="686"/>
      <c r="C9" s="686"/>
      <c r="D9" s="687" t="s">
        <v>2707</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1448</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331</v>
      </c>
      <c r="B18" s="641"/>
      <c r="C18" s="641"/>
      <c r="D18" s="641"/>
      <c r="E18" s="641"/>
      <c r="F18" s="641"/>
      <c r="G18" s="641"/>
      <c r="H18" s="641"/>
    </row>
    <row r="19" spans="1:8" ht="40.5" customHeight="1">
      <c r="A19" s="669" t="s">
        <v>332</v>
      </c>
      <c r="B19" s="669"/>
      <c r="C19" s="675" t="s">
        <v>333</v>
      </c>
      <c r="D19" s="675"/>
      <c r="E19" s="675"/>
      <c r="F19" s="675"/>
      <c r="G19" s="675"/>
      <c r="H19" s="668"/>
    </row>
    <row r="20" spans="1:8" ht="10.35" customHeight="1"/>
    <row r="21" spans="1:8" ht="15" customHeight="1">
      <c r="A21" s="647" t="s">
        <v>334</v>
      </c>
      <c r="B21" s="647"/>
      <c r="C21" s="647"/>
      <c r="D21" s="647"/>
    </row>
    <row r="22" spans="1:8">
      <c r="A22" s="672" t="s">
        <v>31</v>
      </c>
      <c r="B22" s="673" t="s">
        <v>32</v>
      </c>
      <c r="C22" s="673"/>
      <c r="D22" s="673"/>
      <c r="E22" s="673"/>
      <c r="F22" s="673"/>
      <c r="G22" s="673" t="s">
        <v>335</v>
      </c>
      <c r="H22" s="674"/>
    </row>
    <row r="23" spans="1:8" ht="27" customHeight="1">
      <c r="A23" s="672"/>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28.05" customHeight="1">
      <c r="A25" s="245" t="s">
        <v>1705</v>
      </c>
      <c r="B25" s="675" t="s">
        <v>1706</v>
      </c>
      <c r="C25" s="675"/>
      <c r="D25" s="675"/>
      <c r="E25" s="675"/>
      <c r="F25" s="675"/>
      <c r="G25" s="245" t="s">
        <v>1707</v>
      </c>
      <c r="H25" s="183" t="s">
        <v>40</v>
      </c>
    </row>
    <row r="26" spans="1:8" ht="28.05" customHeight="1">
      <c r="A26" s="245" t="s">
        <v>1708</v>
      </c>
      <c r="B26" s="675" t="s">
        <v>1709</v>
      </c>
      <c r="C26" s="675"/>
      <c r="D26" s="675"/>
      <c r="E26" s="675"/>
      <c r="F26" s="675"/>
      <c r="G26" s="245" t="s">
        <v>1707</v>
      </c>
      <c r="H26" s="183" t="s">
        <v>40</v>
      </c>
    </row>
    <row r="27" spans="1:8" ht="28.05" customHeight="1">
      <c r="A27" s="245" t="s">
        <v>1710</v>
      </c>
      <c r="B27" s="668" t="s">
        <v>1711</v>
      </c>
      <c r="C27" s="669"/>
      <c r="D27" s="669"/>
      <c r="E27" s="669"/>
      <c r="F27" s="693"/>
      <c r="G27" s="245" t="s">
        <v>542</v>
      </c>
      <c r="H27" s="183" t="s">
        <v>52</v>
      </c>
    </row>
    <row r="28" spans="1:8" ht="30.75" customHeight="1">
      <c r="A28" s="672" t="s">
        <v>341</v>
      </c>
      <c r="B28" s="673"/>
      <c r="C28" s="673"/>
      <c r="D28" s="673"/>
      <c r="E28" s="673"/>
      <c r="F28" s="673"/>
      <c r="G28" s="673"/>
      <c r="H28" s="674"/>
    </row>
    <row r="29" spans="1:8" ht="48" customHeight="1">
      <c r="A29" s="245" t="s">
        <v>1712</v>
      </c>
      <c r="B29" s="675" t="s">
        <v>1745</v>
      </c>
      <c r="C29" s="675"/>
      <c r="D29" s="675"/>
      <c r="E29" s="675"/>
      <c r="F29" s="675"/>
      <c r="G29" s="245" t="s">
        <v>84</v>
      </c>
      <c r="H29" s="183" t="s">
        <v>52</v>
      </c>
    </row>
    <row r="30" spans="1:8" ht="50.1" customHeight="1">
      <c r="A30" s="245" t="s">
        <v>1713</v>
      </c>
      <c r="B30" s="675" t="s">
        <v>1746</v>
      </c>
      <c r="C30" s="675"/>
      <c r="D30" s="675"/>
      <c r="E30" s="675"/>
      <c r="F30" s="675"/>
      <c r="G30" s="245" t="s">
        <v>90</v>
      </c>
      <c r="H30" s="183" t="s">
        <v>40</v>
      </c>
    </row>
    <row r="31" spans="1:8" ht="56.55" customHeight="1">
      <c r="A31" s="245" t="s">
        <v>1714</v>
      </c>
      <c r="B31" s="675" t="s">
        <v>1747</v>
      </c>
      <c r="C31" s="675"/>
      <c r="D31" s="675"/>
      <c r="E31" s="675"/>
      <c r="F31" s="675"/>
      <c r="G31" s="245" t="s">
        <v>96</v>
      </c>
      <c r="H31" s="183" t="s">
        <v>40</v>
      </c>
    </row>
    <row r="32" spans="1:8" ht="17.850000000000001" customHeight="1">
      <c r="A32" s="672" t="s">
        <v>348</v>
      </c>
      <c r="B32" s="673"/>
      <c r="C32" s="673"/>
      <c r="D32" s="673"/>
      <c r="E32" s="673"/>
      <c r="F32" s="673"/>
      <c r="G32" s="673"/>
      <c r="H32" s="674"/>
    </row>
    <row r="33" spans="1:9" ht="44.55" customHeight="1">
      <c r="A33" s="245" t="s">
        <v>1715</v>
      </c>
      <c r="B33" s="675" t="s">
        <v>1716</v>
      </c>
      <c r="C33" s="675"/>
      <c r="D33" s="675"/>
      <c r="E33" s="675"/>
      <c r="F33" s="675"/>
      <c r="G33" s="245" t="s">
        <v>121</v>
      </c>
      <c r="H33" s="183" t="s">
        <v>52</v>
      </c>
    </row>
    <row r="34" spans="1:9" ht="10.35" customHeight="1"/>
    <row r="35" spans="1:9" ht="15" customHeight="1">
      <c r="A35" s="243" t="s">
        <v>351</v>
      </c>
    </row>
    <row r="36" spans="1:9" s="243" customFormat="1" ht="17.850000000000001" customHeight="1">
      <c r="A36" s="679" t="s">
        <v>352</v>
      </c>
      <c r="B36" s="679"/>
      <c r="C36" s="679"/>
      <c r="D36" s="679"/>
      <c r="E36" s="679"/>
      <c r="F36" s="679"/>
      <c r="G36" s="159">
        <v>30</v>
      </c>
      <c r="H36" s="251" t="s">
        <v>353</v>
      </c>
    </row>
    <row r="37" spans="1:9" ht="53.25" customHeight="1">
      <c r="A37" s="653" t="s">
        <v>354</v>
      </c>
      <c r="B37" s="675" t="s">
        <v>1717</v>
      </c>
      <c r="C37" s="675"/>
      <c r="D37" s="675"/>
      <c r="E37" s="675"/>
      <c r="F37" s="675"/>
      <c r="G37" s="675"/>
      <c r="H37" s="668"/>
    </row>
    <row r="38" spans="1:9" ht="17.25" customHeight="1">
      <c r="A38" s="654"/>
      <c r="B38" s="675" t="s">
        <v>1718</v>
      </c>
      <c r="C38" s="675"/>
      <c r="D38" s="675"/>
      <c r="E38" s="675"/>
      <c r="F38" s="675"/>
      <c r="G38" s="675"/>
      <c r="H38" s="668"/>
    </row>
    <row r="39" spans="1:9" ht="29.25" customHeight="1">
      <c r="A39" s="654"/>
      <c r="B39" s="675" t="s">
        <v>1719</v>
      </c>
      <c r="C39" s="675"/>
      <c r="D39" s="675"/>
      <c r="E39" s="675"/>
      <c r="F39" s="675"/>
      <c r="G39" s="675"/>
      <c r="H39" s="668"/>
    </row>
    <row r="40" spans="1:9" ht="20.100000000000001" customHeight="1">
      <c r="A40" s="654"/>
      <c r="B40" s="675" t="s">
        <v>1720</v>
      </c>
      <c r="C40" s="675"/>
      <c r="D40" s="675"/>
      <c r="E40" s="675"/>
      <c r="F40" s="675"/>
      <c r="G40" s="675"/>
      <c r="H40" s="668"/>
    </row>
    <row r="41" spans="1:9" ht="20.100000000000001" customHeight="1">
      <c r="A41" s="654"/>
      <c r="B41" s="675" t="s">
        <v>1721</v>
      </c>
      <c r="C41" s="675"/>
      <c r="D41" s="675"/>
      <c r="E41" s="675"/>
      <c r="F41" s="675"/>
      <c r="G41" s="675"/>
      <c r="H41" s="668"/>
    </row>
    <row r="42" spans="1:9" ht="20.100000000000001" customHeight="1">
      <c r="A42" s="654"/>
      <c r="B42" s="675" t="s">
        <v>1722</v>
      </c>
      <c r="C42" s="675"/>
      <c r="D42" s="675"/>
      <c r="E42" s="675"/>
      <c r="F42" s="675"/>
      <c r="G42" s="675"/>
      <c r="H42" s="668"/>
    </row>
    <row r="43" spans="1:9" ht="20.100000000000001" customHeight="1">
      <c r="A43" s="654"/>
      <c r="B43" s="668" t="s">
        <v>1723</v>
      </c>
      <c r="C43" s="669"/>
      <c r="D43" s="669"/>
      <c r="E43" s="669"/>
      <c r="F43" s="669"/>
      <c r="G43" s="669"/>
      <c r="H43" s="669"/>
    </row>
    <row r="44" spans="1:9" ht="20.100000000000001" customHeight="1">
      <c r="A44" s="655"/>
      <c r="B44" s="675" t="s">
        <v>1724</v>
      </c>
      <c r="C44" s="675"/>
      <c r="D44" s="675"/>
      <c r="E44" s="675"/>
      <c r="F44" s="675"/>
      <c r="G44" s="675"/>
      <c r="H44" s="668"/>
    </row>
    <row r="45" spans="1:9" ht="24.6" customHeight="1">
      <c r="A45" s="682" t="s">
        <v>361</v>
      </c>
      <c r="B45" s="689"/>
      <c r="C45" s="689"/>
      <c r="D45" s="689" t="s">
        <v>1725</v>
      </c>
      <c r="E45" s="689"/>
      <c r="F45" s="689"/>
      <c r="G45" s="689"/>
      <c r="H45" s="690"/>
    </row>
    <row r="46" spans="1:9" ht="52.5" customHeight="1">
      <c r="A46" s="681" t="s">
        <v>363</v>
      </c>
      <c r="B46" s="687"/>
      <c r="C46" s="687"/>
      <c r="D46" s="668" t="s">
        <v>1726</v>
      </c>
      <c r="E46" s="669"/>
      <c r="F46" s="669"/>
      <c r="G46" s="669"/>
      <c r="H46" s="669"/>
      <c r="I46" s="110"/>
    </row>
    <row r="47" spans="1:9" s="243" customFormat="1" ht="17.850000000000001" customHeight="1">
      <c r="A47" s="679" t="s">
        <v>416</v>
      </c>
      <c r="B47" s="679"/>
      <c r="C47" s="679"/>
      <c r="D47" s="679"/>
      <c r="E47" s="679"/>
      <c r="F47" s="679"/>
      <c r="G47" s="159">
        <v>30</v>
      </c>
      <c r="H47" s="251" t="s">
        <v>353</v>
      </c>
    </row>
    <row r="48" spans="1:9" ht="35.1" customHeight="1">
      <c r="A48" s="653" t="s">
        <v>354</v>
      </c>
      <c r="B48" s="700" t="s">
        <v>1727</v>
      </c>
      <c r="C48" s="700"/>
      <c r="D48" s="700"/>
      <c r="E48" s="700"/>
      <c r="F48" s="700"/>
      <c r="G48" s="700"/>
      <c r="H48" s="701"/>
    </row>
    <row r="49" spans="1:9" ht="28.05" customHeight="1">
      <c r="A49" s="654"/>
      <c r="B49" s="668" t="s">
        <v>1748</v>
      </c>
      <c r="C49" s="669"/>
      <c r="D49" s="669"/>
      <c r="E49" s="669"/>
      <c r="F49" s="669"/>
      <c r="G49" s="669"/>
      <c r="H49" s="669"/>
    </row>
    <row r="50" spans="1:9" ht="20.100000000000001" customHeight="1">
      <c r="A50" s="654"/>
      <c r="B50" s="668" t="s">
        <v>1728</v>
      </c>
      <c r="C50" s="669"/>
      <c r="D50" s="669"/>
      <c r="E50" s="669"/>
      <c r="F50" s="669"/>
      <c r="G50" s="669"/>
      <c r="H50" s="669"/>
    </row>
    <row r="51" spans="1:9" ht="28.05" customHeight="1">
      <c r="A51" s="654"/>
      <c r="B51" s="668" t="s">
        <v>1729</v>
      </c>
      <c r="C51" s="669"/>
      <c r="D51" s="669"/>
      <c r="E51" s="669"/>
      <c r="F51" s="669"/>
      <c r="G51" s="669"/>
      <c r="H51" s="669"/>
    </row>
    <row r="52" spans="1:9" ht="28.05" customHeight="1">
      <c r="A52" s="654"/>
      <c r="B52" s="668" t="s">
        <v>1730</v>
      </c>
      <c r="C52" s="669"/>
      <c r="D52" s="669"/>
      <c r="E52" s="669"/>
      <c r="F52" s="669"/>
      <c r="G52" s="669"/>
      <c r="H52" s="669"/>
    </row>
    <row r="53" spans="1:9" ht="20.100000000000001" customHeight="1">
      <c r="A53" s="654"/>
      <c r="B53" s="668" t="s">
        <v>1731</v>
      </c>
      <c r="C53" s="669"/>
      <c r="D53" s="669"/>
      <c r="E53" s="669"/>
      <c r="F53" s="669"/>
      <c r="G53" s="669"/>
      <c r="H53" s="669"/>
    </row>
    <row r="54" spans="1:9" ht="20.100000000000001" customHeight="1">
      <c r="A54" s="654"/>
      <c r="B54" s="668" t="s">
        <v>1732</v>
      </c>
      <c r="C54" s="669"/>
      <c r="D54" s="669"/>
      <c r="E54" s="669"/>
      <c r="F54" s="669"/>
      <c r="G54" s="669"/>
      <c r="H54" s="669"/>
    </row>
    <row r="55" spans="1:9" ht="20.100000000000001" customHeight="1">
      <c r="A55" s="654"/>
      <c r="B55" s="668" t="s">
        <v>1733</v>
      </c>
      <c r="C55" s="669"/>
      <c r="D55" s="669"/>
      <c r="E55" s="669"/>
      <c r="F55" s="669"/>
      <c r="G55" s="669"/>
      <c r="H55" s="669"/>
    </row>
    <row r="56" spans="1:9" ht="20.100000000000001" customHeight="1">
      <c r="A56" s="654"/>
      <c r="B56" s="668" t="s">
        <v>1734</v>
      </c>
      <c r="C56" s="669"/>
      <c r="D56" s="669"/>
      <c r="E56" s="669"/>
      <c r="F56" s="669"/>
      <c r="G56" s="669"/>
      <c r="H56" s="669"/>
    </row>
    <row r="57" spans="1:9" ht="20.100000000000001" customHeight="1">
      <c r="A57" s="654"/>
      <c r="B57" s="668" t="s">
        <v>1735</v>
      </c>
      <c r="C57" s="669"/>
      <c r="D57" s="669"/>
      <c r="E57" s="669"/>
      <c r="F57" s="669"/>
      <c r="G57" s="669"/>
      <c r="H57" s="669"/>
    </row>
    <row r="58" spans="1:9" ht="20.100000000000001" customHeight="1">
      <c r="A58" s="655"/>
      <c r="B58" s="850" t="s">
        <v>1736</v>
      </c>
      <c r="C58" s="850"/>
      <c r="D58" s="850"/>
      <c r="E58" s="850"/>
      <c r="F58" s="850"/>
      <c r="G58" s="850"/>
      <c r="H58" s="677"/>
    </row>
    <row r="59" spans="1:9" ht="23.55" customHeight="1">
      <c r="A59" s="682" t="s">
        <v>361</v>
      </c>
      <c r="B59" s="689"/>
      <c r="C59" s="689"/>
      <c r="D59" s="689" t="s">
        <v>1737</v>
      </c>
      <c r="E59" s="689"/>
      <c r="F59" s="689"/>
      <c r="G59" s="689"/>
      <c r="H59" s="690"/>
    </row>
    <row r="60" spans="1:9" ht="81" customHeight="1">
      <c r="A60" s="681" t="s">
        <v>363</v>
      </c>
      <c r="B60" s="687"/>
      <c r="C60" s="687"/>
      <c r="D60" s="668" t="s">
        <v>1738</v>
      </c>
      <c r="E60" s="669"/>
      <c r="F60" s="669"/>
      <c r="G60" s="669"/>
      <c r="H60" s="669"/>
      <c r="I60" s="110"/>
    </row>
    <row r="61" spans="1:9" ht="10.35" customHeight="1"/>
    <row r="62" spans="1:9" ht="15" customHeight="1">
      <c r="A62" s="243" t="s">
        <v>378</v>
      </c>
    </row>
    <row r="63" spans="1:9" ht="20.100000000000001" customHeight="1">
      <c r="A63" s="667" t="s">
        <v>379</v>
      </c>
      <c r="B63" s="665"/>
      <c r="C63" s="668" t="s">
        <v>1739</v>
      </c>
      <c r="D63" s="669"/>
      <c r="E63" s="669"/>
      <c r="F63" s="669"/>
      <c r="G63" s="669"/>
      <c r="H63" s="669"/>
    </row>
    <row r="64" spans="1:9" ht="20.100000000000001" customHeight="1">
      <c r="A64" s="667"/>
      <c r="B64" s="665"/>
      <c r="C64" s="675" t="s">
        <v>1740</v>
      </c>
      <c r="D64" s="675"/>
      <c r="E64" s="675"/>
      <c r="F64" s="675"/>
      <c r="G64" s="675"/>
      <c r="H64" s="668"/>
    </row>
    <row r="65" spans="1:8" ht="20.100000000000001" customHeight="1">
      <c r="A65" s="667"/>
      <c r="B65" s="665"/>
      <c r="C65" s="675" t="s">
        <v>1741</v>
      </c>
      <c r="D65" s="675"/>
      <c r="E65" s="675"/>
      <c r="F65" s="675"/>
      <c r="G65" s="675"/>
      <c r="H65" s="668"/>
    </row>
    <row r="66" spans="1:8" ht="30.6" customHeight="1">
      <c r="A66" s="702" t="s">
        <v>382</v>
      </c>
      <c r="B66" s="703"/>
      <c r="C66" s="668" t="s">
        <v>1742</v>
      </c>
      <c r="D66" s="669"/>
      <c r="E66" s="669"/>
      <c r="F66" s="669"/>
      <c r="G66" s="669"/>
      <c r="H66" s="669"/>
    </row>
    <row r="67" spans="1:8" ht="20.100000000000001" customHeight="1">
      <c r="A67" s="766"/>
      <c r="B67" s="767"/>
      <c r="C67" s="675" t="s">
        <v>1743</v>
      </c>
      <c r="D67" s="675"/>
      <c r="E67" s="675"/>
      <c r="F67" s="675"/>
      <c r="G67" s="675"/>
      <c r="H67" s="668"/>
    </row>
    <row r="68" spans="1:8" ht="20.100000000000001" customHeight="1">
      <c r="A68" s="633"/>
      <c r="B68" s="704"/>
      <c r="C68" s="675" t="s">
        <v>1744</v>
      </c>
      <c r="D68" s="675"/>
      <c r="E68" s="675"/>
      <c r="F68" s="675"/>
      <c r="G68" s="675"/>
      <c r="H68" s="668"/>
    </row>
    <row r="69" spans="1:8" ht="10.35" customHeight="1"/>
    <row r="70" spans="1:8" ht="15" customHeight="1">
      <c r="A70" s="243" t="s">
        <v>384</v>
      </c>
      <c r="B70" s="243"/>
      <c r="C70" s="243"/>
      <c r="D70" s="243"/>
      <c r="E70" s="243"/>
      <c r="F70" s="243"/>
    </row>
    <row r="71" spans="1:8" ht="16.2">
      <c r="A71" s="667" t="s">
        <v>385</v>
      </c>
      <c r="B71" s="667"/>
      <c r="C71" s="667"/>
      <c r="D71" s="667"/>
      <c r="E71" s="667"/>
      <c r="F71" s="667"/>
      <c r="G71" s="185">
        <v>4</v>
      </c>
      <c r="H71" s="186" t="s">
        <v>430</v>
      </c>
    </row>
    <row r="72" spans="1:8" ht="16.2">
      <c r="A72" s="667" t="s">
        <v>386</v>
      </c>
      <c r="B72" s="667"/>
      <c r="C72" s="667"/>
      <c r="D72" s="667"/>
      <c r="E72" s="667"/>
      <c r="F72" s="667"/>
      <c r="G72" s="185">
        <v>1</v>
      </c>
      <c r="H72" s="186" t="s">
        <v>430</v>
      </c>
    </row>
    <row r="73" spans="1:8">
      <c r="A73" s="249"/>
      <c r="B73" s="249"/>
      <c r="C73" s="249"/>
      <c r="D73" s="249"/>
      <c r="E73" s="249"/>
      <c r="F73" s="249"/>
      <c r="G73" s="188"/>
      <c r="H73" s="186"/>
    </row>
    <row r="74" spans="1:8">
      <c r="A74" s="685" t="s">
        <v>387</v>
      </c>
      <c r="B74" s="685"/>
      <c r="C74" s="685"/>
      <c r="D74" s="685"/>
      <c r="E74" s="685"/>
      <c r="F74" s="685"/>
      <c r="G74" s="190"/>
      <c r="H74" s="188"/>
    </row>
    <row r="75" spans="1:8" ht="17.850000000000001" customHeight="1">
      <c r="A75" s="669" t="s">
        <v>388</v>
      </c>
      <c r="B75" s="669"/>
      <c r="C75" s="669"/>
      <c r="D75" s="669"/>
      <c r="E75" s="186">
        <f>SUM(E76:E81)</f>
        <v>64</v>
      </c>
      <c r="F75" s="186" t="s">
        <v>353</v>
      </c>
      <c r="G75" s="191">
        <f>E75/25</f>
        <v>2.56</v>
      </c>
      <c r="H75" s="186" t="s">
        <v>430</v>
      </c>
    </row>
    <row r="76" spans="1:8" ht="17.850000000000001" customHeight="1">
      <c r="A76" s="107" t="s">
        <v>145</v>
      </c>
      <c r="B76" s="667" t="s">
        <v>148</v>
      </c>
      <c r="C76" s="667"/>
      <c r="D76" s="667"/>
      <c r="E76" s="186">
        <v>30</v>
      </c>
      <c r="F76" s="186" t="s">
        <v>353</v>
      </c>
      <c r="G76" s="192"/>
      <c r="H76" s="193"/>
    </row>
    <row r="77" spans="1:8" ht="17.850000000000001" customHeight="1">
      <c r="B77" s="667" t="s">
        <v>389</v>
      </c>
      <c r="C77" s="667"/>
      <c r="D77" s="667"/>
      <c r="E77" s="186">
        <v>30</v>
      </c>
      <c r="F77" s="186" t="s">
        <v>353</v>
      </c>
      <c r="G77" s="192"/>
      <c r="H77" s="193"/>
    </row>
    <row r="78" spans="1:8" ht="17.850000000000001" customHeight="1">
      <c r="B78" s="667" t="s">
        <v>390</v>
      </c>
      <c r="C78" s="667"/>
      <c r="D78" s="667"/>
      <c r="E78" s="186">
        <v>2</v>
      </c>
      <c r="F78" s="186" t="s">
        <v>353</v>
      </c>
      <c r="G78" s="192"/>
      <c r="H78" s="193"/>
    </row>
    <row r="79" spans="1:8" ht="17.850000000000001" customHeight="1">
      <c r="B79" s="667" t="s">
        <v>391</v>
      </c>
      <c r="C79" s="667"/>
      <c r="D79" s="667"/>
      <c r="E79" s="186">
        <v>0</v>
      </c>
      <c r="F79" s="186" t="s">
        <v>353</v>
      </c>
      <c r="G79" s="192"/>
      <c r="H79" s="193"/>
    </row>
    <row r="80" spans="1:8" ht="17.850000000000001" customHeight="1">
      <c r="B80" s="667" t="s">
        <v>392</v>
      </c>
      <c r="C80" s="667"/>
      <c r="D80" s="667"/>
      <c r="E80" s="186">
        <v>0</v>
      </c>
      <c r="F80" s="186" t="s">
        <v>353</v>
      </c>
      <c r="G80" s="192"/>
      <c r="H80" s="193"/>
    </row>
    <row r="81" spans="1:9" ht="17.850000000000001" customHeight="1">
      <c r="B81" s="667" t="s">
        <v>393</v>
      </c>
      <c r="C81" s="667"/>
      <c r="D81" s="667"/>
      <c r="E81" s="186">
        <v>2</v>
      </c>
      <c r="F81" s="186" t="s">
        <v>353</v>
      </c>
      <c r="G81" s="192"/>
      <c r="H81" s="193"/>
    </row>
    <row r="82" spans="1:9" ht="31.35" customHeight="1">
      <c r="A82" s="669" t="s">
        <v>394</v>
      </c>
      <c r="B82" s="669"/>
      <c r="C82" s="669"/>
      <c r="D82" s="669"/>
      <c r="E82" s="186">
        <v>0</v>
      </c>
      <c r="F82" s="186" t="s">
        <v>353</v>
      </c>
      <c r="G82" s="191">
        <v>0</v>
      </c>
      <c r="H82" s="186" t="s">
        <v>430</v>
      </c>
    </row>
    <row r="83" spans="1:9" ht="17.850000000000001" customHeight="1">
      <c r="A83" s="667" t="s">
        <v>395</v>
      </c>
      <c r="B83" s="667"/>
      <c r="C83" s="667"/>
      <c r="D83" s="667"/>
      <c r="E83" s="186">
        <f>G83*25</f>
        <v>61</v>
      </c>
      <c r="F83" s="186" t="s">
        <v>353</v>
      </c>
      <c r="G83" s="191">
        <f>D6-G82-G75</f>
        <v>2.44</v>
      </c>
      <c r="H83" s="186" t="s">
        <v>430</v>
      </c>
    </row>
    <row r="84" spans="1:9" ht="10.35" customHeight="1"/>
    <row r="87" spans="1:9">
      <c r="A87" s="107" t="s">
        <v>396</v>
      </c>
    </row>
    <row r="88" spans="1:9" ht="16.2">
      <c r="A88" s="631" t="s">
        <v>431</v>
      </c>
      <c r="B88" s="631"/>
      <c r="C88" s="631"/>
      <c r="D88" s="631"/>
      <c r="E88" s="631"/>
      <c r="F88" s="631"/>
      <c r="G88" s="631"/>
      <c r="H88" s="631"/>
      <c r="I88" s="631"/>
    </row>
    <row r="89" spans="1:9">
      <c r="A89" s="107" t="s">
        <v>397</v>
      </c>
    </row>
    <row r="91" spans="1:9">
      <c r="A91" s="663" t="s">
        <v>398</v>
      </c>
      <c r="B91" s="663"/>
      <c r="C91" s="663"/>
      <c r="D91" s="663"/>
      <c r="E91" s="663"/>
      <c r="F91" s="663"/>
      <c r="G91" s="663"/>
      <c r="H91" s="663"/>
      <c r="I91" s="663"/>
    </row>
    <row r="92" spans="1:9">
      <c r="A92" s="663"/>
      <c r="B92" s="663"/>
      <c r="C92" s="663"/>
      <c r="D92" s="663"/>
      <c r="E92" s="663"/>
      <c r="F92" s="663"/>
      <c r="G92" s="663"/>
      <c r="H92" s="663"/>
      <c r="I92" s="663"/>
    </row>
    <row r="93" spans="1:9">
      <c r="A93" s="663"/>
      <c r="B93" s="663"/>
      <c r="C93" s="663"/>
      <c r="D93" s="663"/>
      <c r="E93" s="663"/>
      <c r="F93" s="663"/>
      <c r="G93" s="663"/>
      <c r="H93" s="663"/>
      <c r="I93" s="663"/>
    </row>
  </sheetData>
  <mergeCells count="90">
    <mergeCell ref="A88:I88"/>
    <mergeCell ref="A91:I93"/>
    <mergeCell ref="B78:D78"/>
    <mergeCell ref="B79:D79"/>
    <mergeCell ref="B80:D80"/>
    <mergeCell ref="B81:D81"/>
    <mergeCell ref="A82:D82"/>
    <mergeCell ref="A83:D83"/>
    <mergeCell ref="B77:D77"/>
    <mergeCell ref="A63:B65"/>
    <mergeCell ref="C63:H63"/>
    <mergeCell ref="C64:H64"/>
    <mergeCell ref="C65:H65"/>
    <mergeCell ref="A66:B68"/>
    <mergeCell ref="C66:H66"/>
    <mergeCell ref="C67:H67"/>
    <mergeCell ref="C68:H68"/>
    <mergeCell ref="A71:F71"/>
    <mergeCell ref="A72:F72"/>
    <mergeCell ref="A74:F74"/>
    <mergeCell ref="A75:D75"/>
    <mergeCell ref="B76:D76"/>
    <mergeCell ref="B56:H56"/>
    <mergeCell ref="B57:H57"/>
    <mergeCell ref="B58:H58"/>
    <mergeCell ref="A59:C59"/>
    <mergeCell ref="D59:H59"/>
    <mergeCell ref="A45:C45"/>
    <mergeCell ref="D45:H45"/>
    <mergeCell ref="A46:C46"/>
    <mergeCell ref="D46:H46"/>
    <mergeCell ref="A60:C60"/>
    <mergeCell ref="D60:H60"/>
    <mergeCell ref="A47:F47"/>
    <mergeCell ref="A48:A58"/>
    <mergeCell ref="B48:H48"/>
    <mergeCell ref="B49:H49"/>
    <mergeCell ref="B50:H50"/>
    <mergeCell ref="B51:H51"/>
    <mergeCell ref="B52:H52"/>
    <mergeCell ref="B53:H53"/>
    <mergeCell ref="B54:H54"/>
    <mergeCell ref="B55:H55"/>
    <mergeCell ref="A32:H32"/>
    <mergeCell ref="B33:F33"/>
    <mergeCell ref="A36:F36"/>
    <mergeCell ref="A37:A44"/>
    <mergeCell ref="B37:H37"/>
    <mergeCell ref="B38:H38"/>
    <mergeCell ref="B39:H39"/>
    <mergeCell ref="B40:H40"/>
    <mergeCell ref="B41:H41"/>
    <mergeCell ref="B42:H42"/>
    <mergeCell ref="B43:H43"/>
    <mergeCell ref="B44:H44"/>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19"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223</v>
      </c>
      <c r="B5" s="633"/>
      <c r="C5" s="633"/>
      <c r="D5" s="633"/>
      <c r="E5" s="633"/>
      <c r="F5" s="633"/>
      <c r="G5" s="633"/>
      <c r="H5" s="633"/>
    </row>
    <row r="6" spans="1:9" ht="17.850000000000001" customHeight="1">
      <c r="A6" s="665" t="s">
        <v>143</v>
      </c>
      <c r="B6" s="686"/>
      <c r="C6" s="686"/>
      <c r="D6" s="686">
        <v>5</v>
      </c>
      <c r="E6" s="686"/>
      <c r="F6" s="686"/>
      <c r="G6" s="686"/>
      <c r="H6" s="666"/>
    </row>
    <row r="7" spans="1:9" ht="17.850000000000001" customHeight="1">
      <c r="A7" s="665" t="s">
        <v>142</v>
      </c>
      <c r="B7" s="686"/>
      <c r="C7" s="686"/>
      <c r="D7" s="687" t="s">
        <v>1590</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326</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1448</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1749</v>
      </c>
      <c r="B18" s="641"/>
      <c r="C18" s="641"/>
      <c r="D18" s="641"/>
      <c r="E18" s="641"/>
      <c r="F18" s="641"/>
      <c r="G18" s="641"/>
      <c r="H18" s="641"/>
    </row>
    <row r="19" spans="1:8" ht="42" customHeight="1">
      <c r="A19" s="669" t="s">
        <v>332</v>
      </c>
      <c r="B19" s="669"/>
      <c r="C19" s="675" t="s">
        <v>1750</v>
      </c>
      <c r="D19" s="675"/>
      <c r="E19" s="675"/>
      <c r="F19" s="675"/>
      <c r="G19" s="675"/>
      <c r="H19" s="668"/>
    </row>
    <row r="20" spans="1:8" ht="10.35" customHeight="1"/>
    <row r="21" spans="1:8" ht="15" customHeight="1">
      <c r="A21" s="647" t="s">
        <v>334</v>
      </c>
      <c r="B21" s="647"/>
      <c r="C21" s="647"/>
      <c r="D21" s="647"/>
    </row>
    <row r="22" spans="1:8">
      <c r="A22" s="672" t="s">
        <v>31</v>
      </c>
      <c r="B22" s="673" t="s">
        <v>32</v>
      </c>
      <c r="C22" s="673"/>
      <c r="D22" s="673"/>
      <c r="E22" s="673"/>
      <c r="F22" s="673"/>
      <c r="G22" s="673" t="s">
        <v>335</v>
      </c>
      <c r="H22" s="674"/>
    </row>
    <row r="23" spans="1:8" ht="27" customHeight="1">
      <c r="A23" s="672"/>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20.100000000000001" customHeight="1">
      <c r="A25" s="245" t="s">
        <v>1751</v>
      </c>
      <c r="B25" s="668" t="s">
        <v>1752</v>
      </c>
      <c r="C25" s="669"/>
      <c r="D25" s="669"/>
      <c r="E25" s="669"/>
      <c r="F25" s="693"/>
      <c r="G25" s="350" t="s">
        <v>46</v>
      </c>
      <c r="H25" s="183" t="s">
        <v>40</v>
      </c>
    </row>
    <row r="26" spans="1:8" ht="20.100000000000001" customHeight="1">
      <c r="A26" s="245" t="s">
        <v>1753</v>
      </c>
      <c r="B26" s="668" t="s">
        <v>1754</v>
      </c>
      <c r="C26" s="669"/>
      <c r="D26" s="669"/>
      <c r="E26" s="669"/>
      <c r="F26" s="693"/>
      <c r="G26" s="350" t="s">
        <v>59</v>
      </c>
      <c r="H26" s="183" t="s">
        <v>40</v>
      </c>
    </row>
    <row r="27" spans="1:8" ht="61.5" customHeight="1">
      <c r="A27" s="245" t="s">
        <v>1755</v>
      </c>
      <c r="B27" s="668" t="s">
        <v>1786</v>
      </c>
      <c r="C27" s="669"/>
      <c r="D27" s="669"/>
      <c r="E27" s="669"/>
      <c r="F27" s="693"/>
      <c r="G27" s="350" t="s">
        <v>59</v>
      </c>
      <c r="H27" s="183" t="s">
        <v>40</v>
      </c>
    </row>
    <row r="28" spans="1:8" ht="30.75" customHeight="1">
      <c r="A28" s="338" t="s">
        <v>1756</v>
      </c>
      <c r="B28" s="668" t="s">
        <v>1757</v>
      </c>
      <c r="C28" s="669"/>
      <c r="D28" s="669"/>
      <c r="E28" s="669"/>
      <c r="F28" s="693"/>
      <c r="G28" s="350" t="s">
        <v>59</v>
      </c>
      <c r="H28" s="183" t="s">
        <v>40</v>
      </c>
    </row>
    <row r="29" spans="1:8" ht="17.850000000000001" customHeight="1">
      <c r="A29" s="672" t="s">
        <v>341</v>
      </c>
      <c r="B29" s="673"/>
      <c r="C29" s="673"/>
      <c r="D29" s="673"/>
      <c r="E29" s="673"/>
      <c r="F29" s="673"/>
      <c r="G29" s="673"/>
      <c r="H29" s="674"/>
    </row>
    <row r="30" spans="1:8" ht="41.55" customHeight="1">
      <c r="A30" s="244" t="s">
        <v>1758</v>
      </c>
      <c r="B30" s="675" t="s">
        <v>1759</v>
      </c>
      <c r="C30" s="675"/>
      <c r="D30" s="675"/>
      <c r="E30" s="675"/>
      <c r="F30" s="675"/>
      <c r="G30" s="350" t="s">
        <v>86</v>
      </c>
      <c r="H30" s="183" t="s">
        <v>40</v>
      </c>
    </row>
    <row r="31" spans="1:8" ht="40.5" customHeight="1">
      <c r="A31" s="244" t="s">
        <v>1760</v>
      </c>
      <c r="B31" s="675" t="s">
        <v>1761</v>
      </c>
      <c r="C31" s="675"/>
      <c r="D31" s="675"/>
      <c r="E31" s="675"/>
      <c r="F31" s="675"/>
      <c r="G31" s="350" t="s">
        <v>90</v>
      </c>
      <c r="H31" s="183" t="s">
        <v>40</v>
      </c>
    </row>
    <row r="32" spans="1:8" ht="26.1" customHeight="1">
      <c r="A32" s="244" t="s">
        <v>1762</v>
      </c>
      <c r="B32" s="668" t="s">
        <v>1763</v>
      </c>
      <c r="C32" s="669"/>
      <c r="D32" s="669"/>
      <c r="E32" s="669"/>
      <c r="F32" s="693"/>
      <c r="G32" s="350" t="s">
        <v>90</v>
      </c>
      <c r="H32" s="183" t="s">
        <v>40</v>
      </c>
    </row>
    <row r="33" spans="1:9" ht="21.6" customHeight="1">
      <c r="A33" s="244" t="s">
        <v>1764</v>
      </c>
      <c r="B33" s="668" t="s">
        <v>1765</v>
      </c>
      <c r="C33" s="669"/>
      <c r="D33" s="669"/>
      <c r="E33" s="669"/>
      <c r="F33" s="693"/>
      <c r="G33" s="350" t="s">
        <v>96</v>
      </c>
      <c r="H33" s="183" t="s">
        <v>40</v>
      </c>
    </row>
    <row r="34" spans="1:9" ht="17.850000000000001" customHeight="1">
      <c r="A34" s="672" t="s">
        <v>348</v>
      </c>
      <c r="B34" s="673"/>
      <c r="C34" s="673"/>
      <c r="D34" s="673"/>
      <c r="E34" s="673"/>
      <c r="F34" s="673"/>
      <c r="G34" s="673"/>
      <c r="H34" s="674"/>
    </row>
    <row r="35" spans="1:9" ht="29.1" customHeight="1">
      <c r="A35" s="244" t="s">
        <v>1766</v>
      </c>
      <c r="B35" s="668" t="s">
        <v>1787</v>
      </c>
      <c r="C35" s="669"/>
      <c r="D35" s="669"/>
      <c r="E35" s="669"/>
      <c r="F35" s="693"/>
      <c r="G35" s="350" t="s">
        <v>121</v>
      </c>
      <c r="H35" s="183" t="s">
        <v>40</v>
      </c>
    </row>
    <row r="36" spans="1:9" ht="10.35" customHeight="1"/>
    <row r="37" spans="1:9" ht="15" customHeight="1">
      <c r="A37" s="243" t="s">
        <v>351</v>
      </c>
    </row>
    <row r="38" spans="1:9" s="243" customFormat="1" ht="17.850000000000001" customHeight="1">
      <c r="A38" s="679" t="s">
        <v>352</v>
      </c>
      <c r="B38" s="679"/>
      <c r="C38" s="679"/>
      <c r="D38" s="679"/>
      <c r="E38" s="679"/>
      <c r="F38" s="679"/>
      <c r="G38" s="159">
        <v>20</v>
      </c>
      <c r="H38" s="251" t="s">
        <v>353</v>
      </c>
    </row>
    <row r="39" spans="1:9" ht="41.1" customHeight="1">
      <c r="A39" s="653" t="s">
        <v>354</v>
      </c>
      <c r="B39" s="675" t="s">
        <v>1767</v>
      </c>
      <c r="C39" s="675"/>
      <c r="D39" s="675"/>
      <c r="E39" s="675"/>
      <c r="F39" s="675"/>
      <c r="G39" s="675"/>
      <c r="H39" s="668"/>
    </row>
    <row r="40" spans="1:9" ht="38.1" customHeight="1">
      <c r="A40" s="654"/>
      <c r="B40" s="675" t="s">
        <v>1767</v>
      </c>
      <c r="C40" s="675"/>
      <c r="D40" s="675"/>
      <c r="E40" s="675"/>
      <c r="F40" s="675"/>
      <c r="G40" s="675"/>
      <c r="H40" s="668"/>
    </row>
    <row r="41" spans="1:9" ht="34.35" customHeight="1">
      <c r="A41" s="654"/>
      <c r="B41" s="675" t="s">
        <v>1768</v>
      </c>
      <c r="C41" s="675"/>
      <c r="D41" s="675"/>
      <c r="E41" s="675"/>
      <c r="F41" s="675"/>
      <c r="G41" s="675"/>
      <c r="H41" s="668"/>
    </row>
    <row r="42" spans="1:9" ht="35.549999999999997" customHeight="1">
      <c r="A42" s="654"/>
      <c r="B42" s="675" t="s">
        <v>1769</v>
      </c>
      <c r="C42" s="675"/>
      <c r="D42" s="675"/>
      <c r="E42" s="675"/>
      <c r="F42" s="675"/>
      <c r="G42" s="675"/>
      <c r="H42" s="668"/>
    </row>
    <row r="43" spans="1:9" ht="17.25" customHeight="1">
      <c r="A43" s="654"/>
      <c r="B43" s="675" t="s">
        <v>1770</v>
      </c>
      <c r="C43" s="675"/>
      <c r="D43" s="675"/>
      <c r="E43" s="675"/>
      <c r="F43" s="675"/>
      <c r="G43" s="675"/>
      <c r="H43" s="668"/>
    </row>
    <row r="44" spans="1:9" ht="23.1" customHeight="1">
      <c r="A44" s="682" t="s">
        <v>361</v>
      </c>
      <c r="B44" s="689"/>
      <c r="C44" s="689"/>
      <c r="D44" s="689" t="s">
        <v>1771</v>
      </c>
      <c r="E44" s="689"/>
      <c r="F44" s="689"/>
      <c r="G44" s="689"/>
      <c r="H44" s="690"/>
    </row>
    <row r="45" spans="1:9" ht="42" customHeight="1">
      <c r="A45" s="681" t="s">
        <v>363</v>
      </c>
      <c r="B45" s="687"/>
      <c r="C45" s="687"/>
      <c r="D45" s="1017" t="s">
        <v>1772</v>
      </c>
      <c r="E45" s="1018"/>
      <c r="F45" s="1018"/>
      <c r="G45" s="1018"/>
      <c r="H45" s="1018"/>
      <c r="I45" s="110"/>
    </row>
    <row r="46" spans="1:9" s="243" customFormat="1" ht="17.850000000000001" customHeight="1">
      <c r="A46" s="679" t="s">
        <v>528</v>
      </c>
      <c r="B46" s="679"/>
      <c r="C46" s="679"/>
      <c r="D46" s="679"/>
      <c r="E46" s="679"/>
      <c r="F46" s="679"/>
      <c r="G46" s="159">
        <v>30</v>
      </c>
      <c r="H46" s="251" t="s">
        <v>353</v>
      </c>
    </row>
    <row r="47" spans="1:9" ht="17.25" customHeight="1">
      <c r="A47" s="653" t="s">
        <v>354</v>
      </c>
      <c r="B47" s="686" t="s">
        <v>1773</v>
      </c>
      <c r="C47" s="686"/>
      <c r="D47" s="686"/>
      <c r="E47" s="686"/>
      <c r="F47" s="686"/>
      <c r="G47" s="686"/>
      <c r="H47" s="666"/>
    </row>
    <row r="48" spans="1:9" ht="17.25" customHeight="1">
      <c r="A48" s="654"/>
      <c r="B48" s="686" t="s">
        <v>1774</v>
      </c>
      <c r="C48" s="686"/>
      <c r="D48" s="686"/>
      <c r="E48" s="686"/>
      <c r="F48" s="686"/>
      <c r="G48" s="686"/>
      <c r="H48" s="666"/>
    </row>
    <row r="49" spans="1:9" ht="17.25" customHeight="1">
      <c r="A49" s="654"/>
      <c r="B49" s="686" t="s">
        <v>1775</v>
      </c>
      <c r="C49" s="686"/>
      <c r="D49" s="686"/>
      <c r="E49" s="686"/>
      <c r="F49" s="686"/>
      <c r="G49" s="686"/>
      <c r="H49" s="666"/>
    </row>
    <row r="50" spans="1:9" ht="17.25" customHeight="1">
      <c r="A50" s="654"/>
      <c r="B50" s="686" t="s">
        <v>1776</v>
      </c>
      <c r="C50" s="686"/>
      <c r="D50" s="686"/>
      <c r="E50" s="686"/>
      <c r="F50" s="686"/>
      <c r="G50" s="686"/>
      <c r="H50" s="666"/>
    </row>
    <row r="51" spans="1:9" ht="39.6" customHeight="1">
      <c r="A51" s="655"/>
      <c r="B51" s="1019" t="s">
        <v>1777</v>
      </c>
      <c r="C51" s="850"/>
      <c r="D51" s="850"/>
      <c r="E51" s="850"/>
      <c r="F51" s="850"/>
      <c r="G51" s="850"/>
      <c r="H51" s="677"/>
    </row>
    <row r="52" spans="1:9" ht="19.05" customHeight="1">
      <c r="A52" s="682" t="s">
        <v>361</v>
      </c>
      <c r="B52" s="689"/>
      <c r="C52" s="689"/>
      <c r="D52" s="1020" t="s">
        <v>1778</v>
      </c>
      <c r="E52" s="689"/>
      <c r="F52" s="689"/>
      <c r="G52" s="689"/>
      <c r="H52" s="690"/>
    </row>
    <row r="53" spans="1:9" ht="34.049999999999997" customHeight="1">
      <c r="A53" s="681" t="s">
        <v>363</v>
      </c>
      <c r="B53" s="687"/>
      <c r="C53" s="687"/>
      <c r="D53" s="1017" t="s">
        <v>1779</v>
      </c>
      <c r="E53" s="1018"/>
      <c r="F53" s="1018"/>
      <c r="G53" s="1018"/>
      <c r="H53" s="1018"/>
      <c r="I53" s="110"/>
    </row>
    <row r="54" spans="1:9" ht="10.35" customHeight="1"/>
    <row r="55" spans="1:9" ht="15" customHeight="1">
      <c r="A55" s="243" t="s">
        <v>378</v>
      </c>
    </row>
    <row r="56" spans="1:9" ht="28.05" customHeight="1">
      <c r="A56" s="667" t="s">
        <v>379</v>
      </c>
      <c r="B56" s="665"/>
      <c r="C56" s="1017" t="s">
        <v>1780</v>
      </c>
      <c r="D56" s="669"/>
      <c r="E56" s="669"/>
      <c r="F56" s="669"/>
      <c r="G56" s="669"/>
      <c r="H56" s="669"/>
    </row>
    <row r="57" spans="1:9" ht="28.05" customHeight="1">
      <c r="A57" s="667"/>
      <c r="B57" s="665"/>
      <c r="C57" s="675" t="s">
        <v>1781</v>
      </c>
      <c r="D57" s="675"/>
      <c r="E57" s="675"/>
      <c r="F57" s="675"/>
      <c r="G57" s="675"/>
      <c r="H57" s="668"/>
    </row>
    <row r="58" spans="1:9" ht="28.05" customHeight="1">
      <c r="A58" s="667"/>
      <c r="B58" s="665"/>
      <c r="C58" s="675" t="s">
        <v>1782</v>
      </c>
      <c r="D58" s="675"/>
      <c r="E58" s="675"/>
      <c r="F58" s="675"/>
      <c r="G58" s="675"/>
      <c r="H58" s="668"/>
    </row>
    <row r="59" spans="1:9" ht="55.5" customHeight="1">
      <c r="A59" s="702" t="s">
        <v>382</v>
      </c>
      <c r="B59" s="703"/>
      <c r="C59" s="675" t="s">
        <v>1783</v>
      </c>
      <c r="D59" s="675"/>
      <c r="E59" s="675"/>
      <c r="F59" s="675"/>
      <c r="G59" s="675"/>
      <c r="H59" s="668"/>
    </row>
    <row r="60" spans="1:9" ht="33" customHeight="1">
      <c r="A60" s="633"/>
      <c r="B60" s="704"/>
      <c r="C60" s="675" t="s">
        <v>1784</v>
      </c>
      <c r="D60" s="675"/>
      <c r="E60" s="675"/>
      <c r="F60" s="675"/>
      <c r="G60" s="675"/>
      <c r="H60" s="668"/>
    </row>
    <row r="61" spans="1:9" ht="10.35" customHeight="1"/>
    <row r="62" spans="1:9" ht="15" customHeight="1">
      <c r="A62" s="243" t="s">
        <v>384</v>
      </c>
      <c r="B62" s="243"/>
      <c r="C62" s="243"/>
      <c r="D62" s="243"/>
      <c r="E62" s="243"/>
      <c r="F62" s="243"/>
    </row>
    <row r="63" spans="1:9" ht="16.2">
      <c r="A63" s="667" t="s">
        <v>385</v>
      </c>
      <c r="B63" s="667"/>
      <c r="C63" s="667"/>
      <c r="D63" s="667"/>
      <c r="E63" s="667"/>
      <c r="F63" s="667"/>
      <c r="G63" s="185">
        <v>5</v>
      </c>
      <c r="H63" s="186" t="s">
        <v>430</v>
      </c>
    </row>
    <row r="64" spans="1:9" ht="16.2">
      <c r="A64" s="667" t="s">
        <v>386</v>
      </c>
      <c r="B64" s="667"/>
      <c r="C64" s="667"/>
      <c r="D64" s="667"/>
      <c r="E64" s="667"/>
      <c r="F64" s="667"/>
      <c r="G64" s="185">
        <v>0</v>
      </c>
      <c r="H64" s="186" t="s">
        <v>430</v>
      </c>
    </row>
    <row r="65" spans="1:9">
      <c r="A65" s="249"/>
      <c r="B65" s="249"/>
      <c r="C65" s="249"/>
      <c r="D65" s="249"/>
      <c r="E65" s="249"/>
      <c r="F65" s="249"/>
      <c r="G65" s="188"/>
      <c r="H65" s="186"/>
    </row>
    <row r="66" spans="1:9">
      <c r="A66" s="685" t="s">
        <v>387</v>
      </c>
      <c r="B66" s="685"/>
      <c r="C66" s="685"/>
      <c r="D66" s="685"/>
      <c r="E66" s="685"/>
      <c r="F66" s="685"/>
      <c r="G66" s="190"/>
      <c r="H66" s="188"/>
    </row>
    <row r="67" spans="1:9" ht="17.850000000000001" customHeight="1">
      <c r="A67" s="669" t="s">
        <v>388</v>
      </c>
      <c r="B67" s="669"/>
      <c r="C67" s="669"/>
      <c r="D67" s="669"/>
      <c r="E67" s="186">
        <f>E68+E69+E70+E71+E72+E73</f>
        <v>54</v>
      </c>
      <c r="F67" s="186" t="s">
        <v>353</v>
      </c>
      <c r="G67" s="191">
        <f>E67/25</f>
        <v>2.16</v>
      </c>
      <c r="H67" s="186" t="s">
        <v>430</v>
      </c>
    </row>
    <row r="68" spans="1:9" ht="17.850000000000001" customHeight="1">
      <c r="A68" s="107" t="s">
        <v>145</v>
      </c>
      <c r="B68" s="667" t="s">
        <v>148</v>
      </c>
      <c r="C68" s="667"/>
      <c r="D68" s="667"/>
      <c r="E68" s="186">
        <v>20</v>
      </c>
      <c r="F68" s="186" t="s">
        <v>353</v>
      </c>
      <c r="G68" s="192"/>
      <c r="H68" s="193"/>
    </row>
    <row r="69" spans="1:9" ht="17.850000000000001" customHeight="1">
      <c r="B69" s="667" t="s">
        <v>389</v>
      </c>
      <c r="C69" s="667"/>
      <c r="D69" s="667"/>
      <c r="E69" s="186">
        <v>30</v>
      </c>
      <c r="F69" s="186" t="s">
        <v>353</v>
      </c>
      <c r="G69" s="192"/>
      <c r="H69" s="193"/>
    </row>
    <row r="70" spans="1:9" ht="17.850000000000001" customHeight="1">
      <c r="B70" s="667" t="s">
        <v>390</v>
      </c>
      <c r="C70" s="667"/>
      <c r="D70" s="667"/>
      <c r="E70" s="186">
        <v>2</v>
      </c>
      <c r="F70" s="186" t="s">
        <v>353</v>
      </c>
      <c r="G70" s="192"/>
      <c r="H70" s="193"/>
    </row>
    <row r="71" spans="1:9" ht="17.850000000000001" customHeight="1">
      <c r="B71" s="667" t="s">
        <v>391</v>
      </c>
      <c r="C71" s="667"/>
      <c r="D71" s="667"/>
      <c r="E71" s="186">
        <v>0</v>
      </c>
      <c r="F71" s="186" t="s">
        <v>353</v>
      </c>
      <c r="G71" s="192"/>
      <c r="H71" s="193"/>
    </row>
    <row r="72" spans="1:9" ht="17.850000000000001" customHeight="1">
      <c r="B72" s="667" t="s">
        <v>392</v>
      </c>
      <c r="C72" s="667"/>
      <c r="D72" s="667"/>
      <c r="E72" s="186">
        <v>0</v>
      </c>
      <c r="F72" s="186" t="s">
        <v>353</v>
      </c>
      <c r="G72" s="192"/>
      <c r="H72" s="193"/>
    </row>
    <row r="73" spans="1:9" ht="17.850000000000001" customHeight="1">
      <c r="B73" s="667" t="s">
        <v>393</v>
      </c>
      <c r="C73" s="667"/>
      <c r="D73" s="667"/>
      <c r="E73" s="186">
        <v>2</v>
      </c>
      <c r="F73" s="186" t="s">
        <v>353</v>
      </c>
      <c r="G73" s="192"/>
      <c r="H73" s="193"/>
    </row>
    <row r="74" spans="1:9" ht="31.35" customHeight="1">
      <c r="A74" s="669" t="s">
        <v>394</v>
      </c>
      <c r="B74" s="669"/>
      <c r="C74" s="669"/>
      <c r="D74" s="669"/>
      <c r="E74" s="186">
        <v>0</v>
      </c>
      <c r="F74" s="186" t="s">
        <v>353</v>
      </c>
      <c r="G74" s="191">
        <v>0</v>
      </c>
      <c r="H74" s="186" t="s">
        <v>430</v>
      </c>
    </row>
    <row r="75" spans="1:9" ht="17.850000000000001" customHeight="1">
      <c r="A75" s="667" t="s">
        <v>395</v>
      </c>
      <c r="B75" s="667"/>
      <c r="C75" s="667"/>
      <c r="D75" s="667"/>
      <c r="E75" s="186">
        <f>G75*25</f>
        <v>71</v>
      </c>
      <c r="F75" s="186" t="s">
        <v>353</v>
      </c>
      <c r="G75" s="191">
        <f>D6-G74-G67</f>
        <v>2.84</v>
      </c>
      <c r="H75" s="186" t="s">
        <v>430</v>
      </c>
    </row>
    <row r="76" spans="1:9" ht="10.35" customHeight="1"/>
    <row r="79" spans="1:9">
      <c r="A79" s="107" t="s">
        <v>396</v>
      </c>
    </row>
    <row r="80" spans="1:9" ht="16.2">
      <c r="A80" s="631" t="s">
        <v>431</v>
      </c>
      <c r="B80" s="631"/>
      <c r="C80" s="631"/>
      <c r="D80" s="631"/>
      <c r="E80" s="631"/>
      <c r="F80" s="631"/>
      <c r="G80" s="631"/>
      <c r="H80" s="631"/>
      <c r="I80" s="631"/>
    </row>
    <row r="81" spans="1:9">
      <c r="A81" s="107" t="s">
        <v>397</v>
      </c>
    </row>
    <row r="83" spans="1:9">
      <c r="A83" s="663" t="s">
        <v>398</v>
      </c>
      <c r="B83" s="663"/>
      <c r="C83" s="663"/>
      <c r="D83" s="663"/>
      <c r="E83" s="663"/>
      <c r="F83" s="663"/>
      <c r="G83" s="663"/>
      <c r="H83" s="663"/>
      <c r="I83" s="663"/>
    </row>
    <row r="84" spans="1:9">
      <c r="A84" s="663"/>
      <c r="B84" s="663"/>
      <c r="C84" s="663"/>
      <c r="D84" s="663"/>
      <c r="E84" s="663"/>
      <c r="F84" s="663"/>
      <c r="G84" s="663"/>
      <c r="H84" s="663"/>
      <c r="I84" s="663"/>
    </row>
    <row r="85" spans="1:9">
      <c r="A85" s="663"/>
      <c r="B85" s="663"/>
      <c r="C85" s="663"/>
      <c r="D85" s="663"/>
      <c r="E85" s="663"/>
      <c r="F85" s="663"/>
      <c r="G85" s="663"/>
      <c r="H85" s="663"/>
      <c r="I85" s="663"/>
    </row>
  </sheetData>
  <mergeCells count="82">
    <mergeCell ref="B73:D73"/>
    <mergeCell ref="A74:D74"/>
    <mergeCell ref="A75:D75"/>
    <mergeCell ref="A80:I80"/>
    <mergeCell ref="A83:I85"/>
    <mergeCell ref="B72:D72"/>
    <mergeCell ref="A59:B60"/>
    <mergeCell ref="C59:H59"/>
    <mergeCell ref="C60:H60"/>
    <mergeCell ref="A63:F63"/>
    <mergeCell ref="A64:F64"/>
    <mergeCell ref="A66:F66"/>
    <mergeCell ref="A67:D67"/>
    <mergeCell ref="B68:D68"/>
    <mergeCell ref="B69:D69"/>
    <mergeCell ref="B70:D70"/>
    <mergeCell ref="B71:D71"/>
    <mergeCell ref="A52:C52"/>
    <mergeCell ref="D52:H52"/>
    <mergeCell ref="A53:C53"/>
    <mergeCell ref="D53:H53"/>
    <mergeCell ref="A56:B58"/>
    <mergeCell ref="C56:H56"/>
    <mergeCell ref="C57:H57"/>
    <mergeCell ref="C58:H58"/>
    <mergeCell ref="A47:A51"/>
    <mergeCell ref="B47:H47"/>
    <mergeCell ref="B48:H48"/>
    <mergeCell ref="B49:H49"/>
    <mergeCell ref="B50:H50"/>
    <mergeCell ref="B51:H51"/>
    <mergeCell ref="A46:F46"/>
    <mergeCell ref="B32:F32"/>
    <mergeCell ref="B33:F33"/>
    <mergeCell ref="A34:H34"/>
    <mergeCell ref="B35:F35"/>
    <mergeCell ref="A38:F38"/>
    <mergeCell ref="A39:A43"/>
    <mergeCell ref="B39:H39"/>
    <mergeCell ref="B40:H40"/>
    <mergeCell ref="B41:H41"/>
    <mergeCell ref="B42:H42"/>
    <mergeCell ref="B43:H43"/>
    <mergeCell ref="A44:C44"/>
    <mergeCell ref="D44:H44"/>
    <mergeCell ref="A45:C45"/>
    <mergeCell ref="D45:H45"/>
    <mergeCell ref="B31:F31"/>
    <mergeCell ref="A21:D21"/>
    <mergeCell ref="A22:A23"/>
    <mergeCell ref="B22:F23"/>
    <mergeCell ref="G22:H22"/>
    <mergeCell ref="A24:H24"/>
    <mergeCell ref="B25:F25"/>
    <mergeCell ref="B26:F26"/>
    <mergeCell ref="B27:F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7"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224</v>
      </c>
      <c r="B5" s="633"/>
      <c r="C5" s="633"/>
      <c r="D5" s="633"/>
      <c r="E5" s="633"/>
      <c r="F5" s="633"/>
      <c r="G5" s="633"/>
      <c r="H5" s="633"/>
    </row>
    <row r="6" spans="1:9" ht="17.850000000000001" customHeight="1">
      <c r="A6" s="665" t="s">
        <v>143</v>
      </c>
      <c r="B6" s="686"/>
      <c r="C6" s="686"/>
      <c r="D6" s="686">
        <v>5</v>
      </c>
      <c r="E6" s="686"/>
      <c r="F6" s="686"/>
      <c r="G6" s="686"/>
      <c r="H6" s="666"/>
    </row>
    <row r="7" spans="1:9" ht="17.850000000000001" customHeight="1">
      <c r="A7" s="665" t="s">
        <v>142</v>
      </c>
      <c r="B7" s="686"/>
      <c r="C7" s="686"/>
      <c r="D7" s="687" t="s">
        <v>1590</v>
      </c>
      <c r="E7" s="687"/>
      <c r="F7" s="687"/>
      <c r="G7" s="687"/>
      <c r="H7" s="688"/>
    </row>
    <row r="8" spans="1:9" ht="17.850000000000001" customHeight="1">
      <c r="A8" s="665" t="s">
        <v>146</v>
      </c>
      <c r="B8" s="686"/>
      <c r="C8" s="686"/>
      <c r="D8" s="689" t="s">
        <v>1788</v>
      </c>
      <c r="E8" s="689"/>
      <c r="F8" s="689"/>
      <c r="G8" s="689"/>
      <c r="H8" s="690"/>
    </row>
    <row r="9" spans="1:9" ht="17.850000000000001" customHeight="1">
      <c r="A9" s="665" t="s">
        <v>325</v>
      </c>
      <c r="B9" s="686"/>
      <c r="C9" s="686"/>
      <c r="D9" s="689" t="s">
        <v>1341</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1560</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560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3.05" customHeight="1">
      <c r="A25" s="245" t="s">
        <v>1789</v>
      </c>
      <c r="B25" s="675" t="s">
        <v>1814</v>
      </c>
      <c r="C25" s="675"/>
      <c r="D25" s="675"/>
      <c r="E25" s="675"/>
      <c r="F25" s="675"/>
      <c r="G25" s="245" t="s">
        <v>48</v>
      </c>
      <c r="H25" s="183" t="s">
        <v>40</v>
      </c>
      <c r="I25" s="106"/>
    </row>
    <row r="26" spans="1:9" ht="34.049999999999997" customHeight="1">
      <c r="A26" s="245" t="s">
        <v>1790</v>
      </c>
      <c r="B26" s="675" t="s">
        <v>1815</v>
      </c>
      <c r="C26" s="675"/>
      <c r="D26" s="675"/>
      <c r="E26" s="675"/>
      <c r="F26" s="675"/>
      <c r="G26" s="245" t="s">
        <v>57</v>
      </c>
      <c r="H26" s="183" t="s">
        <v>40</v>
      </c>
      <c r="I26" s="106"/>
    </row>
    <row r="27" spans="1:9" ht="17.850000000000001" customHeight="1">
      <c r="A27" s="672" t="s">
        <v>341</v>
      </c>
      <c r="B27" s="673"/>
      <c r="C27" s="673"/>
      <c r="D27" s="673"/>
      <c r="E27" s="673"/>
      <c r="F27" s="673"/>
      <c r="G27" s="673"/>
      <c r="H27" s="674"/>
      <c r="I27" s="106"/>
    </row>
    <row r="28" spans="1:9" ht="51" customHeight="1">
      <c r="A28" s="245" t="s">
        <v>1791</v>
      </c>
      <c r="B28" s="675" t="s">
        <v>1816</v>
      </c>
      <c r="C28" s="675"/>
      <c r="D28" s="675"/>
      <c r="E28" s="675"/>
      <c r="F28" s="675"/>
      <c r="G28" s="245" t="s">
        <v>1348</v>
      </c>
      <c r="H28" s="183" t="s">
        <v>40</v>
      </c>
      <c r="I28" s="106"/>
    </row>
    <row r="29" spans="1:9" ht="17.850000000000001" customHeight="1">
      <c r="A29" s="672" t="s">
        <v>348</v>
      </c>
      <c r="B29" s="673"/>
      <c r="C29" s="673"/>
      <c r="D29" s="673"/>
      <c r="E29" s="673"/>
      <c r="F29" s="673"/>
      <c r="G29" s="673"/>
      <c r="H29" s="674"/>
      <c r="I29" s="106"/>
    </row>
    <row r="30" spans="1:9" ht="40.5" customHeight="1">
      <c r="A30" s="245" t="s">
        <v>1792</v>
      </c>
      <c r="B30" s="675" t="s">
        <v>1793</v>
      </c>
      <c r="C30" s="675"/>
      <c r="D30" s="675"/>
      <c r="E30" s="675"/>
      <c r="F30" s="675"/>
      <c r="G30" s="245" t="s">
        <v>121</v>
      </c>
      <c r="H30" s="183" t="s">
        <v>40</v>
      </c>
      <c r="I30" s="106"/>
    </row>
    <row r="31" spans="1:9" ht="10.35" customHeight="1">
      <c r="I31" s="106"/>
    </row>
    <row r="32" spans="1:9" ht="15" customHeight="1">
      <c r="A32" s="243" t="s">
        <v>351</v>
      </c>
      <c r="I32" s="106"/>
    </row>
    <row r="33" spans="1:9" s="243" customFormat="1" ht="17.850000000000001" customHeight="1">
      <c r="A33" s="679" t="s">
        <v>352</v>
      </c>
      <c r="B33" s="679"/>
      <c r="C33" s="679"/>
      <c r="D33" s="679"/>
      <c r="E33" s="679"/>
      <c r="F33" s="679"/>
      <c r="G33" s="159">
        <v>20</v>
      </c>
      <c r="H33" s="251" t="s">
        <v>353</v>
      </c>
      <c r="I33" s="135"/>
    </row>
    <row r="34" spans="1:9" ht="20.100000000000001" customHeight="1">
      <c r="A34" s="653" t="s">
        <v>354</v>
      </c>
      <c r="B34" s="686" t="s">
        <v>1794</v>
      </c>
      <c r="C34" s="686"/>
      <c r="D34" s="686"/>
      <c r="E34" s="686"/>
      <c r="F34" s="686"/>
      <c r="G34" s="686"/>
      <c r="H34" s="666"/>
      <c r="I34" s="106"/>
    </row>
    <row r="35" spans="1:9" ht="20.100000000000001" customHeight="1">
      <c r="A35" s="654"/>
      <c r="B35" s="675" t="s">
        <v>1795</v>
      </c>
      <c r="C35" s="675"/>
      <c r="D35" s="675"/>
      <c r="E35" s="675"/>
      <c r="F35" s="675"/>
      <c r="G35" s="675"/>
      <c r="H35" s="668"/>
      <c r="I35" s="106"/>
    </row>
    <row r="36" spans="1:9" ht="20.100000000000001" customHeight="1">
      <c r="A36" s="654"/>
      <c r="B36" s="675" t="s">
        <v>1795</v>
      </c>
      <c r="C36" s="675"/>
      <c r="D36" s="675"/>
      <c r="E36" s="675"/>
      <c r="F36" s="675"/>
      <c r="G36" s="675"/>
      <c r="H36" s="668"/>
      <c r="I36" s="106"/>
    </row>
    <row r="37" spans="1:9" ht="20.100000000000001" customHeight="1">
      <c r="A37" s="654"/>
      <c r="B37" s="675" t="s">
        <v>1796</v>
      </c>
      <c r="C37" s="675"/>
      <c r="D37" s="675"/>
      <c r="E37" s="675"/>
      <c r="F37" s="675"/>
      <c r="G37" s="675"/>
      <c r="H37" s="668"/>
      <c r="I37" s="106"/>
    </row>
    <row r="38" spans="1:9" ht="20.100000000000001" customHeight="1">
      <c r="A38" s="654"/>
      <c r="B38" s="675" t="s">
        <v>1797</v>
      </c>
      <c r="C38" s="675"/>
      <c r="D38" s="675"/>
      <c r="E38" s="675"/>
      <c r="F38" s="675"/>
      <c r="G38" s="675"/>
      <c r="H38" s="668"/>
      <c r="I38" s="106"/>
    </row>
    <row r="39" spans="1:9" ht="20.100000000000001" customHeight="1">
      <c r="A39" s="654"/>
      <c r="B39" s="675" t="s">
        <v>1798</v>
      </c>
      <c r="C39" s="675"/>
      <c r="D39" s="675"/>
      <c r="E39" s="675"/>
      <c r="F39" s="675"/>
      <c r="G39" s="675"/>
      <c r="H39" s="668"/>
      <c r="I39" s="106"/>
    </row>
    <row r="40" spans="1:9" ht="20.100000000000001" customHeight="1">
      <c r="A40" s="655"/>
      <c r="B40" s="675" t="s">
        <v>1799</v>
      </c>
      <c r="C40" s="675"/>
      <c r="D40" s="675"/>
      <c r="E40" s="675"/>
      <c r="F40" s="675"/>
      <c r="G40" s="675"/>
      <c r="H40" s="668"/>
      <c r="I40" s="106"/>
    </row>
    <row r="41" spans="1:9" ht="20.100000000000001" customHeight="1">
      <c r="A41" s="682" t="s">
        <v>361</v>
      </c>
      <c r="B41" s="689"/>
      <c r="C41" s="689"/>
      <c r="D41" s="689" t="s">
        <v>1800</v>
      </c>
      <c r="E41" s="689"/>
      <c r="F41" s="689"/>
      <c r="G41" s="689"/>
      <c r="H41" s="690"/>
      <c r="I41" s="106"/>
    </row>
    <row r="42" spans="1:9" ht="46.05" customHeight="1">
      <c r="A42" s="681" t="s">
        <v>363</v>
      </c>
      <c r="B42" s="687"/>
      <c r="C42" s="687"/>
      <c r="D42" s="668" t="s">
        <v>1801</v>
      </c>
      <c r="E42" s="669"/>
      <c r="F42" s="669"/>
      <c r="G42" s="669"/>
      <c r="H42" s="669"/>
      <c r="I42" s="110"/>
    </row>
    <row r="43" spans="1:9" s="243" customFormat="1" ht="17.850000000000001" customHeight="1">
      <c r="A43" s="679" t="s">
        <v>416</v>
      </c>
      <c r="B43" s="679"/>
      <c r="C43" s="679"/>
      <c r="D43" s="679"/>
      <c r="E43" s="679"/>
      <c r="F43" s="679"/>
      <c r="G43" s="159">
        <v>15</v>
      </c>
      <c r="H43" s="251" t="s">
        <v>353</v>
      </c>
      <c r="I43" s="135"/>
    </row>
    <row r="44" spans="1:9" ht="20.100000000000001" customHeight="1">
      <c r="A44" s="653" t="s">
        <v>354</v>
      </c>
      <c r="B44" s="695" t="s">
        <v>1802</v>
      </c>
      <c r="C44" s="695"/>
      <c r="D44" s="695"/>
      <c r="E44" s="695"/>
      <c r="F44" s="695"/>
      <c r="G44" s="695"/>
      <c r="H44" s="696"/>
      <c r="I44" s="106"/>
    </row>
    <row r="45" spans="1:9" ht="20.100000000000001" customHeight="1">
      <c r="A45" s="654"/>
      <c r="B45" s="688" t="s">
        <v>1803</v>
      </c>
      <c r="C45" s="676"/>
      <c r="D45" s="676"/>
      <c r="E45" s="676"/>
      <c r="F45" s="676"/>
      <c r="G45" s="676"/>
      <c r="H45" s="676"/>
      <c r="I45" s="106"/>
    </row>
    <row r="46" spans="1:9" ht="20.100000000000001" customHeight="1">
      <c r="A46" s="654"/>
      <c r="B46" s="688" t="s">
        <v>1804</v>
      </c>
      <c r="C46" s="676"/>
      <c r="D46" s="676"/>
      <c r="E46" s="676"/>
      <c r="F46" s="676"/>
      <c r="G46" s="676"/>
      <c r="H46" s="676"/>
      <c r="I46" s="106"/>
    </row>
    <row r="47" spans="1:9" ht="20.100000000000001" customHeight="1">
      <c r="A47" s="654"/>
      <c r="B47" s="687" t="s">
        <v>1805</v>
      </c>
      <c r="C47" s="687"/>
      <c r="D47" s="687"/>
      <c r="E47" s="687"/>
      <c r="F47" s="687"/>
      <c r="G47" s="687"/>
      <c r="H47" s="688"/>
      <c r="I47" s="106"/>
    </row>
    <row r="48" spans="1:9" ht="20.100000000000001" customHeight="1">
      <c r="A48" s="682" t="s">
        <v>361</v>
      </c>
      <c r="B48" s="689"/>
      <c r="C48" s="689"/>
      <c r="D48" s="689" t="s">
        <v>1817</v>
      </c>
      <c r="E48" s="689"/>
      <c r="F48" s="689"/>
      <c r="G48" s="689"/>
      <c r="H48" s="690"/>
      <c r="I48" s="106"/>
    </row>
    <row r="49" spans="1:9" ht="45" customHeight="1">
      <c r="A49" s="681" t="s">
        <v>363</v>
      </c>
      <c r="B49" s="687"/>
      <c r="C49" s="687"/>
      <c r="D49" s="687" t="s">
        <v>1806</v>
      </c>
      <c r="E49" s="687"/>
      <c r="F49" s="687"/>
      <c r="G49" s="687"/>
      <c r="H49" s="687"/>
      <c r="I49" s="694"/>
    </row>
    <row r="50" spans="1:9" s="243" customFormat="1" ht="17.850000000000001" customHeight="1">
      <c r="A50" s="679" t="s">
        <v>528</v>
      </c>
      <c r="B50" s="679"/>
      <c r="C50" s="679"/>
      <c r="D50" s="679"/>
      <c r="E50" s="679"/>
      <c r="F50" s="679"/>
      <c r="G50" s="159">
        <v>15</v>
      </c>
      <c r="H50" s="251" t="s">
        <v>353</v>
      </c>
      <c r="I50" s="135"/>
    </row>
    <row r="51" spans="1:9" ht="20.100000000000001" customHeight="1">
      <c r="A51" s="653" t="s">
        <v>354</v>
      </c>
      <c r="B51" s="686" t="s">
        <v>1360</v>
      </c>
      <c r="C51" s="686"/>
      <c r="D51" s="686"/>
      <c r="E51" s="686"/>
      <c r="F51" s="686"/>
      <c r="G51" s="686"/>
      <c r="H51" s="666"/>
      <c r="I51" s="106"/>
    </row>
    <row r="52" spans="1:9" ht="20.100000000000001" customHeight="1">
      <c r="A52" s="654"/>
      <c r="B52" s="686" t="s">
        <v>1807</v>
      </c>
      <c r="C52" s="686"/>
      <c r="D52" s="686"/>
      <c r="E52" s="686"/>
      <c r="F52" s="686"/>
      <c r="G52" s="686"/>
      <c r="H52" s="666"/>
      <c r="I52" s="106"/>
    </row>
    <row r="53" spans="1:9" ht="20.100000000000001" customHeight="1">
      <c r="A53" s="654"/>
      <c r="B53" s="686" t="s">
        <v>1808</v>
      </c>
      <c r="C53" s="686"/>
      <c r="D53" s="686"/>
      <c r="E53" s="686"/>
      <c r="F53" s="686"/>
      <c r="G53" s="686"/>
      <c r="H53" s="666"/>
      <c r="I53" s="106"/>
    </row>
    <row r="54" spans="1:9" ht="20.55" customHeight="1">
      <c r="A54" s="682" t="s">
        <v>361</v>
      </c>
      <c r="B54" s="689"/>
      <c r="C54" s="689"/>
      <c r="D54" s="689" t="s">
        <v>1817</v>
      </c>
      <c r="E54" s="689"/>
      <c r="F54" s="689"/>
      <c r="G54" s="689"/>
      <c r="H54" s="690"/>
      <c r="I54" s="106"/>
    </row>
    <row r="55" spans="1:9" ht="34.5" customHeight="1">
      <c r="A55" s="681" t="s">
        <v>363</v>
      </c>
      <c r="B55" s="687"/>
      <c r="C55" s="687"/>
      <c r="D55" s="687" t="s">
        <v>1809</v>
      </c>
      <c r="E55" s="687"/>
      <c r="F55" s="687"/>
      <c r="G55" s="687"/>
      <c r="H55" s="687"/>
      <c r="I55" s="694"/>
    </row>
    <row r="56" spans="1:9" ht="10.35" customHeight="1">
      <c r="I56" s="106"/>
    </row>
    <row r="57" spans="1:9" ht="15" customHeight="1">
      <c r="A57" s="243" t="s">
        <v>378</v>
      </c>
      <c r="I57" s="106"/>
    </row>
    <row r="58" spans="1:9" ht="28.05" customHeight="1">
      <c r="A58" s="667" t="s">
        <v>379</v>
      </c>
      <c r="B58" s="665"/>
      <c r="C58" s="668" t="s">
        <v>1810</v>
      </c>
      <c r="D58" s="669"/>
      <c r="E58" s="669"/>
      <c r="F58" s="669"/>
      <c r="G58" s="669"/>
      <c r="H58" s="669"/>
      <c r="I58" s="106"/>
    </row>
    <row r="59" spans="1:9" ht="28.05" customHeight="1">
      <c r="A59" s="667"/>
      <c r="B59" s="665"/>
      <c r="C59" s="675" t="s">
        <v>1811</v>
      </c>
      <c r="D59" s="675"/>
      <c r="E59" s="675"/>
      <c r="F59" s="675"/>
      <c r="G59" s="675"/>
      <c r="H59" s="668"/>
      <c r="I59" s="106"/>
    </row>
    <row r="60" spans="1:9" ht="28.05" customHeight="1">
      <c r="A60" s="702" t="s">
        <v>382</v>
      </c>
      <c r="B60" s="703"/>
      <c r="C60" s="675" t="s">
        <v>1812</v>
      </c>
      <c r="D60" s="675"/>
      <c r="E60" s="675"/>
      <c r="F60" s="675"/>
      <c r="G60" s="675"/>
      <c r="H60" s="668"/>
      <c r="I60" s="106"/>
    </row>
    <row r="61" spans="1:9" ht="28.05" customHeight="1">
      <c r="A61" s="633"/>
      <c r="B61" s="704"/>
      <c r="C61" s="675" t="s">
        <v>1813</v>
      </c>
      <c r="D61" s="675"/>
      <c r="E61" s="675"/>
      <c r="F61" s="675"/>
      <c r="G61" s="675"/>
      <c r="H61" s="668"/>
      <c r="I61" s="106"/>
    </row>
    <row r="62" spans="1:9" ht="10.35" customHeight="1"/>
    <row r="63" spans="1:9" ht="15" customHeight="1">
      <c r="A63" s="243" t="s">
        <v>384</v>
      </c>
      <c r="B63" s="243"/>
      <c r="C63" s="243"/>
      <c r="D63" s="243"/>
      <c r="E63" s="243"/>
      <c r="F63" s="243"/>
    </row>
    <row r="64" spans="1:9" ht="16.2">
      <c r="A64" s="667" t="s">
        <v>385</v>
      </c>
      <c r="B64" s="667"/>
      <c r="C64" s="667"/>
      <c r="D64" s="667"/>
      <c r="E64" s="667"/>
      <c r="F64" s="667"/>
      <c r="G64" s="185">
        <v>5</v>
      </c>
      <c r="H64" s="186" t="s">
        <v>430</v>
      </c>
    </row>
    <row r="65" spans="1:8" ht="16.2">
      <c r="A65" s="667" t="s">
        <v>386</v>
      </c>
      <c r="B65" s="667"/>
      <c r="C65" s="667"/>
      <c r="D65" s="667"/>
      <c r="E65" s="667"/>
      <c r="F65" s="667"/>
      <c r="G65" s="185">
        <v>0</v>
      </c>
      <c r="H65" s="186" t="s">
        <v>430</v>
      </c>
    </row>
    <row r="66" spans="1:8">
      <c r="A66" s="249"/>
      <c r="B66" s="249"/>
      <c r="C66" s="249"/>
      <c r="D66" s="249"/>
      <c r="E66" s="249"/>
      <c r="F66" s="249"/>
      <c r="G66" s="188"/>
      <c r="H66" s="186"/>
    </row>
    <row r="67" spans="1:8">
      <c r="A67" s="685" t="s">
        <v>387</v>
      </c>
      <c r="B67" s="685"/>
      <c r="C67" s="685"/>
      <c r="D67" s="685"/>
      <c r="E67" s="685"/>
      <c r="F67" s="685"/>
      <c r="G67" s="190"/>
      <c r="H67" s="188"/>
    </row>
    <row r="68" spans="1:8" ht="17.850000000000001" customHeight="1">
      <c r="A68" s="669" t="s">
        <v>388</v>
      </c>
      <c r="B68" s="669"/>
      <c r="C68" s="669"/>
      <c r="D68" s="669"/>
      <c r="E68" s="186">
        <f>SUM(E69:E74)</f>
        <v>56</v>
      </c>
      <c r="F68" s="186" t="s">
        <v>353</v>
      </c>
      <c r="G68" s="191">
        <f>E68/25</f>
        <v>2.2400000000000002</v>
      </c>
      <c r="H68" s="186" t="s">
        <v>430</v>
      </c>
    </row>
    <row r="69" spans="1:8" ht="17.850000000000001" customHeight="1">
      <c r="A69" s="107" t="s">
        <v>145</v>
      </c>
      <c r="B69" s="667" t="s">
        <v>148</v>
      </c>
      <c r="C69" s="667"/>
      <c r="D69" s="667"/>
      <c r="E69" s="186">
        <v>20</v>
      </c>
      <c r="F69" s="186" t="s">
        <v>353</v>
      </c>
      <c r="G69" s="192"/>
      <c r="H69" s="193"/>
    </row>
    <row r="70" spans="1:8" ht="17.850000000000001" customHeight="1">
      <c r="B70" s="667" t="s">
        <v>389</v>
      </c>
      <c r="C70" s="667"/>
      <c r="D70" s="667"/>
      <c r="E70" s="186">
        <v>30</v>
      </c>
      <c r="F70" s="186" t="s">
        <v>353</v>
      </c>
      <c r="G70" s="192"/>
      <c r="H70" s="193"/>
    </row>
    <row r="71" spans="1:8" ht="17.850000000000001" customHeight="1">
      <c r="B71" s="667" t="s">
        <v>390</v>
      </c>
      <c r="C71" s="667"/>
      <c r="D71" s="667"/>
      <c r="E71" s="186">
        <v>3</v>
      </c>
      <c r="F71" s="186" t="s">
        <v>353</v>
      </c>
      <c r="G71" s="192"/>
      <c r="H71" s="193"/>
    </row>
    <row r="72" spans="1:8" ht="17.850000000000001" customHeight="1">
      <c r="B72" s="667" t="s">
        <v>391</v>
      </c>
      <c r="C72" s="667"/>
      <c r="D72" s="667"/>
      <c r="E72" s="186">
        <v>0</v>
      </c>
      <c r="F72" s="186" t="s">
        <v>353</v>
      </c>
      <c r="G72" s="192"/>
      <c r="H72" s="193"/>
    </row>
    <row r="73" spans="1:8" ht="17.850000000000001" customHeight="1">
      <c r="B73" s="667" t="s">
        <v>392</v>
      </c>
      <c r="C73" s="667"/>
      <c r="D73" s="667"/>
      <c r="E73" s="186">
        <v>0</v>
      </c>
      <c r="F73" s="186" t="s">
        <v>353</v>
      </c>
      <c r="G73" s="192"/>
      <c r="H73" s="193"/>
    </row>
    <row r="74" spans="1:8" ht="17.850000000000001" customHeight="1">
      <c r="B74" s="667" t="s">
        <v>393</v>
      </c>
      <c r="C74" s="667"/>
      <c r="D74" s="667"/>
      <c r="E74" s="186">
        <v>3</v>
      </c>
      <c r="F74" s="186" t="s">
        <v>353</v>
      </c>
      <c r="G74" s="192"/>
      <c r="H74" s="193"/>
    </row>
    <row r="75" spans="1:8" ht="31.35" customHeight="1">
      <c r="A75" s="669" t="s">
        <v>394</v>
      </c>
      <c r="B75" s="669"/>
      <c r="C75" s="669"/>
      <c r="D75" s="669"/>
      <c r="E75" s="186">
        <v>0</v>
      </c>
      <c r="F75" s="186" t="s">
        <v>353</v>
      </c>
      <c r="G75" s="191">
        <v>0</v>
      </c>
      <c r="H75" s="186" t="s">
        <v>430</v>
      </c>
    </row>
    <row r="76" spans="1:8" ht="17.850000000000001" customHeight="1">
      <c r="A76" s="667" t="s">
        <v>395</v>
      </c>
      <c r="B76" s="667"/>
      <c r="C76" s="667"/>
      <c r="D76" s="667"/>
      <c r="E76" s="186">
        <f>G76*25</f>
        <v>69</v>
      </c>
      <c r="F76" s="186" t="s">
        <v>353</v>
      </c>
      <c r="G76" s="191">
        <f>D6-G75-G68</f>
        <v>2.76</v>
      </c>
      <c r="H76" s="186" t="s">
        <v>430</v>
      </c>
    </row>
    <row r="77" spans="1:8" ht="10.35" customHeight="1"/>
    <row r="80" spans="1:8">
      <c r="A80" s="107" t="s">
        <v>396</v>
      </c>
    </row>
    <row r="81" spans="1:9" ht="16.2">
      <c r="A81" s="631" t="s">
        <v>431</v>
      </c>
      <c r="B81" s="631"/>
      <c r="C81" s="631"/>
      <c r="D81" s="631"/>
      <c r="E81" s="631"/>
      <c r="F81" s="631"/>
      <c r="G81" s="631"/>
      <c r="H81" s="631"/>
      <c r="I81" s="631"/>
    </row>
    <row r="82" spans="1:9">
      <c r="A82" s="107" t="s">
        <v>397</v>
      </c>
    </row>
    <row r="84" spans="1:9">
      <c r="A84" s="663" t="s">
        <v>398</v>
      </c>
      <c r="B84" s="663"/>
      <c r="C84" s="663"/>
      <c r="D84" s="663"/>
      <c r="E84" s="663"/>
      <c r="F84" s="663"/>
      <c r="G84" s="663"/>
      <c r="H84" s="663"/>
      <c r="I84" s="663"/>
    </row>
    <row r="85" spans="1:9">
      <c r="A85" s="663"/>
      <c r="B85" s="663"/>
      <c r="C85" s="663"/>
      <c r="D85" s="663"/>
      <c r="E85" s="663"/>
      <c r="F85" s="663"/>
      <c r="G85" s="663"/>
      <c r="H85" s="663"/>
      <c r="I85" s="663"/>
    </row>
    <row r="86" spans="1:9">
      <c r="A86" s="663"/>
      <c r="B86" s="663"/>
      <c r="C86" s="663"/>
      <c r="D86" s="663"/>
      <c r="E86" s="663"/>
      <c r="F86" s="663"/>
      <c r="G86" s="663"/>
      <c r="H86" s="663"/>
      <c r="I86" s="663"/>
    </row>
  </sheetData>
  <mergeCells count="86">
    <mergeCell ref="B74:D74"/>
    <mergeCell ref="A75:D75"/>
    <mergeCell ref="A76:D76"/>
    <mergeCell ref="A81:I81"/>
    <mergeCell ref="A84:I86"/>
    <mergeCell ref="B73:D73"/>
    <mergeCell ref="A60:B61"/>
    <mergeCell ref="C60:H60"/>
    <mergeCell ref="C61:H61"/>
    <mergeCell ref="A64:F64"/>
    <mergeCell ref="A65:F65"/>
    <mergeCell ref="A67:F67"/>
    <mergeCell ref="A68:D68"/>
    <mergeCell ref="B69:D69"/>
    <mergeCell ref="B70:D70"/>
    <mergeCell ref="B71:D71"/>
    <mergeCell ref="B72:D72"/>
    <mergeCell ref="A55:C55"/>
    <mergeCell ref="D55:I55"/>
    <mergeCell ref="A58:B59"/>
    <mergeCell ref="C58:H58"/>
    <mergeCell ref="C59:H59"/>
    <mergeCell ref="A50:F50"/>
    <mergeCell ref="A54:C54"/>
    <mergeCell ref="D54:H54"/>
    <mergeCell ref="A51:A53"/>
    <mergeCell ref="B51:H51"/>
    <mergeCell ref="B52:H52"/>
    <mergeCell ref="B53:H53"/>
    <mergeCell ref="D41:H41"/>
    <mergeCell ref="A42:C42"/>
    <mergeCell ref="D42:H42"/>
    <mergeCell ref="A43:F43"/>
    <mergeCell ref="A49:C49"/>
    <mergeCell ref="D49:I49"/>
    <mergeCell ref="A48:C48"/>
    <mergeCell ref="D48:H48"/>
    <mergeCell ref="A44:A47"/>
    <mergeCell ref="B44:H44"/>
    <mergeCell ref="B45:H45"/>
    <mergeCell ref="B46:H46"/>
    <mergeCell ref="B47:H47"/>
    <mergeCell ref="A41:C41"/>
    <mergeCell ref="A34:A40"/>
    <mergeCell ref="B34:H34"/>
    <mergeCell ref="B35:H35"/>
    <mergeCell ref="B36:H36"/>
    <mergeCell ref="B37:H37"/>
    <mergeCell ref="B38:H38"/>
    <mergeCell ref="B39:H39"/>
    <mergeCell ref="B40:H40"/>
    <mergeCell ref="A33:F33"/>
    <mergeCell ref="A21:D21"/>
    <mergeCell ref="A22:A23"/>
    <mergeCell ref="B22:F23"/>
    <mergeCell ref="G22:H22"/>
    <mergeCell ref="A24:H24"/>
    <mergeCell ref="B25:F25"/>
    <mergeCell ref="B26:F26"/>
    <mergeCell ref="A27:H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16"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16384" width="8.77734375" style="107"/>
  </cols>
  <sheetData>
    <row r="1" spans="1:8" ht="9.75" customHeight="1"/>
    <row r="2" spans="1:8" s="243" customFormat="1">
      <c r="A2" s="632" t="s">
        <v>320</v>
      </c>
      <c r="B2" s="632"/>
      <c r="C2" s="632"/>
      <c r="D2" s="632"/>
      <c r="E2" s="632"/>
      <c r="F2" s="632"/>
      <c r="G2" s="632"/>
      <c r="H2" s="632"/>
    </row>
    <row r="3" spans="1:8" ht="9.75" customHeight="1"/>
    <row r="4" spans="1:8" ht="15" customHeight="1">
      <c r="A4" s="243" t="s">
        <v>321</v>
      </c>
    </row>
    <row r="5" spans="1:8" ht="17.25" customHeight="1">
      <c r="A5" s="242" t="s">
        <v>225</v>
      </c>
      <c r="B5" s="242"/>
      <c r="C5" s="242"/>
      <c r="D5" s="242"/>
      <c r="E5" s="242"/>
      <c r="F5" s="242"/>
      <c r="G5" s="242"/>
      <c r="H5" s="242"/>
    </row>
    <row r="6" spans="1:8" ht="17.25" customHeight="1">
      <c r="A6" s="665" t="s">
        <v>143</v>
      </c>
      <c r="B6" s="665"/>
      <c r="C6" s="665"/>
      <c r="D6" s="666">
        <v>3</v>
      </c>
      <c r="E6" s="667"/>
      <c r="F6" s="667"/>
      <c r="G6" s="667"/>
      <c r="H6" s="667"/>
    </row>
    <row r="7" spans="1:8" ht="16.5" customHeight="1">
      <c r="A7" s="665" t="s">
        <v>142</v>
      </c>
      <c r="B7" s="665"/>
      <c r="C7" s="665"/>
      <c r="D7" s="668" t="s">
        <v>1590</v>
      </c>
      <c r="E7" s="669"/>
      <c r="F7" s="669"/>
      <c r="G7" s="669"/>
      <c r="H7" s="669"/>
    </row>
    <row r="8" spans="1:8" ht="17.25" customHeight="1">
      <c r="A8" s="665" t="s">
        <v>146</v>
      </c>
      <c r="B8" s="665"/>
      <c r="C8" s="665"/>
      <c r="D8" s="666" t="s">
        <v>324</v>
      </c>
      <c r="E8" s="667"/>
      <c r="F8" s="667"/>
      <c r="G8" s="667"/>
      <c r="H8" s="667"/>
    </row>
    <row r="9" spans="1:8" ht="17.25" customHeight="1">
      <c r="A9" s="665" t="s">
        <v>325</v>
      </c>
      <c r="B9" s="665"/>
      <c r="C9" s="665"/>
      <c r="D9" s="666" t="s">
        <v>1818</v>
      </c>
      <c r="E9" s="667"/>
      <c r="F9" s="667"/>
      <c r="G9" s="667"/>
      <c r="H9" s="667"/>
    </row>
    <row r="10" spans="1:8" ht="9.75" customHeight="1"/>
    <row r="11" spans="1:8" ht="15" customHeight="1">
      <c r="A11" s="641" t="s">
        <v>3</v>
      </c>
      <c r="B11" s="641"/>
      <c r="C11" s="641"/>
      <c r="D11" s="641"/>
      <c r="E11" s="641"/>
      <c r="F11" s="641"/>
      <c r="G11" s="641"/>
      <c r="H11" s="641"/>
    </row>
    <row r="12" spans="1:8" ht="17.25" customHeight="1">
      <c r="A12" s="241" t="s">
        <v>2631</v>
      </c>
      <c r="B12" s="241"/>
      <c r="C12" s="241"/>
      <c r="D12" s="241"/>
      <c r="E12" s="241"/>
      <c r="F12" s="241"/>
      <c r="G12" s="241"/>
      <c r="H12" s="241"/>
    </row>
    <row r="13" spans="1:8" ht="17.25" customHeight="1">
      <c r="A13" s="665" t="s">
        <v>8</v>
      </c>
      <c r="B13" s="665"/>
      <c r="C13" s="665"/>
      <c r="D13" s="665"/>
      <c r="E13" s="666" t="s">
        <v>9</v>
      </c>
      <c r="F13" s="666"/>
      <c r="G13" s="666"/>
      <c r="H13" s="666"/>
    </row>
    <row r="14" spans="1:8" ht="17.25" customHeight="1">
      <c r="A14" s="665" t="s">
        <v>327</v>
      </c>
      <c r="B14" s="665"/>
      <c r="C14" s="665"/>
      <c r="D14" s="665"/>
      <c r="E14" s="666" t="s">
        <v>328</v>
      </c>
      <c r="F14" s="666"/>
      <c r="G14" s="666"/>
      <c r="H14" s="666"/>
    </row>
    <row r="15" spans="1:8" ht="17.25" customHeight="1">
      <c r="A15" s="665" t="s">
        <v>329</v>
      </c>
      <c r="B15" s="665"/>
      <c r="C15" s="665"/>
      <c r="D15" s="665"/>
      <c r="E15" s="670" t="s">
        <v>1448</v>
      </c>
      <c r="F15" s="670"/>
      <c r="G15" s="670"/>
      <c r="H15" s="670"/>
    </row>
    <row r="16" spans="1:8" ht="17.25" customHeight="1">
      <c r="A16" s="665" t="s">
        <v>13</v>
      </c>
      <c r="B16" s="665"/>
      <c r="C16" s="665"/>
      <c r="D16" s="665"/>
      <c r="E16" s="666" t="s">
        <v>14</v>
      </c>
      <c r="F16" s="666"/>
      <c r="G16" s="666"/>
      <c r="H16" s="666"/>
    </row>
    <row r="17" spans="1:10" ht="9.75" customHeight="1"/>
    <row r="18" spans="1:10" ht="15" customHeight="1">
      <c r="A18" s="641" t="s">
        <v>331</v>
      </c>
      <c r="B18" s="641"/>
      <c r="C18" s="641"/>
      <c r="D18" s="641"/>
      <c r="E18" s="641"/>
      <c r="F18" s="641"/>
      <c r="G18" s="641"/>
      <c r="H18" s="641"/>
    </row>
    <row r="19" spans="1:10" ht="35.1" customHeight="1">
      <c r="A19" s="669" t="s">
        <v>332</v>
      </c>
      <c r="B19" s="669"/>
      <c r="C19" s="668" t="s">
        <v>1819</v>
      </c>
      <c r="D19" s="669"/>
      <c r="E19" s="669"/>
      <c r="F19" s="669"/>
      <c r="G19" s="669"/>
      <c r="H19" s="669"/>
    </row>
    <row r="20" spans="1:10" ht="9.75" customHeight="1"/>
    <row r="21" spans="1:10" ht="15" customHeight="1">
      <c r="A21" s="647" t="s">
        <v>334</v>
      </c>
      <c r="B21" s="647"/>
      <c r="C21" s="647"/>
      <c r="D21" s="647"/>
    </row>
    <row r="22" spans="1:10" ht="16.5" customHeight="1">
      <c r="A22" s="672" t="s">
        <v>31</v>
      </c>
      <c r="B22" s="673" t="s">
        <v>32</v>
      </c>
      <c r="C22" s="673"/>
      <c r="D22" s="673"/>
      <c r="E22" s="673"/>
      <c r="F22" s="673"/>
      <c r="G22" s="674" t="s">
        <v>335</v>
      </c>
      <c r="H22" s="674"/>
    </row>
    <row r="23" spans="1:10" ht="27" customHeight="1">
      <c r="A23" s="672"/>
      <c r="B23" s="673"/>
      <c r="C23" s="673"/>
      <c r="D23" s="673"/>
      <c r="E23" s="673"/>
      <c r="F23" s="673"/>
      <c r="G23" s="245" t="s">
        <v>336</v>
      </c>
      <c r="H23" s="246" t="s">
        <v>35</v>
      </c>
    </row>
    <row r="24" spans="1:10" ht="17.25" customHeight="1">
      <c r="A24" s="671" t="s">
        <v>36</v>
      </c>
      <c r="B24" s="671"/>
      <c r="C24" s="671"/>
      <c r="D24" s="671"/>
      <c r="E24" s="671"/>
      <c r="F24" s="671"/>
      <c r="G24" s="671"/>
      <c r="H24" s="671"/>
    </row>
    <row r="25" spans="1:10" ht="29.25" customHeight="1">
      <c r="A25" s="287" t="s">
        <v>1820</v>
      </c>
      <c r="B25" s="675" t="s">
        <v>1821</v>
      </c>
      <c r="C25" s="675"/>
      <c r="D25" s="675"/>
      <c r="E25" s="675"/>
      <c r="F25" s="675"/>
      <c r="G25" s="288" t="s">
        <v>70</v>
      </c>
      <c r="H25" s="289" t="s">
        <v>40</v>
      </c>
    </row>
    <row r="26" spans="1:10" ht="17.25" customHeight="1">
      <c r="A26" s="671" t="s">
        <v>341</v>
      </c>
      <c r="B26" s="671"/>
      <c r="C26" s="671"/>
      <c r="D26" s="671"/>
      <c r="E26" s="671"/>
      <c r="F26" s="671"/>
      <c r="G26" s="671"/>
      <c r="H26" s="671"/>
    </row>
    <row r="27" spans="1:10" ht="28.5" customHeight="1">
      <c r="A27" s="287" t="s">
        <v>1822</v>
      </c>
      <c r="B27" s="675" t="s">
        <v>1823</v>
      </c>
      <c r="C27" s="675"/>
      <c r="D27" s="675"/>
      <c r="E27" s="675"/>
      <c r="F27" s="675"/>
      <c r="G27" s="288" t="s">
        <v>84</v>
      </c>
      <c r="H27" s="289" t="s">
        <v>40</v>
      </c>
    </row>
    <row r="28" spans="1:10" ht="17.25" customHeight="1">
      <c r="A28" s="671" t="s">
        <v>348</v>
      </c>
      <c r="B28" s="671"/>
      <c r="C28" s="671"/>
      <c r="D28" s="671"/>
      <c r="E28" s="671"/>
      <c r="F28" s="671"/>
      <c r="G28" s="671"/>
      <c r="H28" s="671"/>
    </row>
    <row r="29" spans="1:10" ht="29.25" customHeight="1">
      <c r="A29" s="287" t="s">
        <v>1824</v>
      </c>
      <c r="B29" s="675" t="s">
        <v>1825</v>
      </c>
      <c r="C29" s="675"/>
      <c r="D29" s="675"/>
      <c r="E29" s="675"/>
      <c r="F29" s="675"/>
      <c r="G29" s="288" t="s">
        <v>129</v>
      </c>
      <c r="H29" s="289" t="s">
        <v>40</v>
      </c>
    </row>
    <row r="30" spans="1:10" ht="9.75" customHeight="1"/>
    <row r="31" spans="1:10" ht="15" customHeight="1">
      <c r="A31" s="243" t="s">
        <v>351</v>
      </c>
    </row>
    <row r="32" spans="1:10" ht="17.25" customHeight="1">
      <c r="A32" s="679" t="s">
        <v>352</v>
      </c>
      <c r="B32" s="679"/>
      <c r="C32" s="679"/>
      <c r="D32" s="679"/>
      <c r="E32" s="679"/>
      <c r="F32" s="679"/>
      <c r="G32" s="159">
        <v>15</v>
      </c>
      <c r="H32" s="251" t="s">
        <v>353</v>
      </c>
      <c r="I32" s="243"/>
      <c r="J32" s="243"/>
    </row>
    <row r="33" spans="1:10" ht="20.100000000000001" customHeight="1">
      <c r="A33" s="681" t="s">
        <v>354</v>
      </c>
      <c r="B33" s="666" t="s">
        <v>1826</v>
      </c>
      <c r="C33" s="666"/>
      <c r="D33" s="666"/>
      <c r="E33" s="666"/>
      <c r="F33" s="666"/>
      <c r="G33" s="666"/>
      <c r="H33" s="666"/>
    </row>
    <row r="34" spans="1:10" ht="20.100000000000001" customHeight="1">
      <c r="A34" s="681"/>
      <c r="B34" s="668" t="s">
        <v>1827</v>
      </c>
      <c r="C34" s="668"/>
      <c r="D34" s="668"/>
      <c r="E34" s="668"/>
      <c r="F34" s="668"/>
      <c r="G34" s="668"/>
      <c r="H34" s="668"/>
    </row>
    <row r="35" spans="1:10" ht="20.100000000000001" customHeight="1">
      <c r="A35" s="681"/>
      <c r="B35" s="668" t="s">
        <v>1828</v>
      </c>
      <c r="C35" s="668"/>
      <c r="D35" s="668"/>
      <c r="E35" s="668"/>
      <c r="F35" s="668"/>
      <c r="G35" s="668"/>
      <c r="H35" s="668"/>
    </row>
    <row r="36" spans="1:10" ht="20.100000000000001" customHeight="1">
      <c r="A36" s="681"/>
      <c r="B36" s="668" t="s">
        <v>1829</v>
      </c>
      <c r="C36" s="668"/>
      <c r="D36" s="668"/>
      <c r="E36" s="668"/>
      <c r="F36" s="668"/>
      <c r="G36" s="668"/>
      <c r="H36" s="668"/>
    </row>
    <row r="37" spans="1:10" ht="20.100000000000001" customHeight="1">
      <c r="A37" s="681"/>
      <c r="B37" s="668" t="s">
        <v>1830</v>
      </c>
      <c r="C37" s="668"/>
      <c r="D37" s="668"/>
      <c r="E37" s="668"/>
      <c r="F37" s="668"/>
      <c r="G37" s="668"/>
      <c r="H37" s="668"/>
    </row>
    <row r="38" spans="1:10" ht="20.100000000000001" customHeight="1">
      <c r="A38" s="681"/>
      <c r="B38" s="668" t="s">
        <v>1831</v>
      </c>
      <c r="C38" s="668"/>
      <c r="D38" s="668"/>
      <c r="E38" s="668"/>
      <c r="F38" s="668"/>
      <c r="G38" s="668"/>
      <c r="H38" s="668"/>
    </row>
    <row r="39" spans="1:10" s="243" customFormat="1" ht="19.05" customHeight="1">
      <c r="A39" s="682" t="s">
        <v>361</v>
      </c>
      <c r="B39" s="682"/>
      <c r="C39" s="682"/>
      <c r="D39" s="666" t="s">
        <v>1832</v>
      </c>
      <c r="E39" s="667"/>
      <c r="F39" s="667"/>
      <c r="G39" s="667"/>
      <c r="H39" s="667"/>
      <c r="I39" s="107"/>
      <c r="J39" s="107"/>
    </row>
    <row r="40" spans="1:10" ht="38.25" customHeight="1">
      <c r="A40" s="681" t="s">
        <v>363</v>
      </c>
      <c r="B40" s="681"/>
      <c r="C40" s="681"/>
      <c r="D40" s="668" t="s">
        <v>1833</v>
      </c>
      <c r="E40" s="669"/>
      <c r="F40" s="669"/>
      <c r="G40" s="669"/>
      <c r="H40" s="669"/>
    </row>
    <row r="41" spans="1:10" ht="17.25" customHeight="1">
      <c r="A41" s="679" t="s">
        <v>416</v>
      </c>
      <c r="B41" s="679"/>
      <c r="C41" s="679"/>
      <c r="D41" s="679"/>
      <c r="E41" s="679"/>
      <c r="F41" s="679"/>
      <c r="G41" s="159">
        <v>15</v>
      </c>
      <c r="H41" s="251" t="s">
        <v>353</v>
      </c>
      <c r="I41" s="243"/>
      <c r="J41" s="243"/>
    </row>
    <row r="42" spans="1:10" ht="20.100000000000001" customHeight="1">
      <c r="A42" s="681" t="s">
        <v>354</v>
      </c>
      <c r="B42" s="701" t="s">
        <v>1834</v>
      </c>
      <c r="C42" s="701"/>
      <c r="D42" s="701"/>
      <c r="E42" s="701"/>
      <c r="F42" s="701"/>
      <c r="G42" s="701"/>
      <c r="H42" s="701"/>
    </row>
    <row r="43" spans="1:10" ht="20.100000000000001" customHeight="1">
      <c r="A43" s="681"/>
      <c r="B43" s="668" t="s">
        <v>1835</v>
      </c>
      <c r="C43" s="668"/>
      <c r="D43" s="668"/>
      <c r="E43" s="668"/>
      <c r="F43" s="668"/>
      <c r="G43" s="668"/>
      <c r="H43" s="668"/>
    </row>
    <row r="44" spans="1:10" ht="20.100000000000001" customHeight="1">
      <c r="A44" s="681"/>
      <c r="B44" s="668" t="s">
        <v>1836</v>
      </c>
      <c r="C44" s="668"/>
      <c r="D44" s="668"/>
      <c r="E44" s="668"/>
      <c r="F44" s="668"/>
      <c r="G44" s="668"/>
      <c r="H44" s="668"/>
    </row>
    <row r="45" spans="1:10" ht="20.100000000000001" customHeight="1">
      <c r="A45" s="681"/>
      <c r="B45" s="668" t="s">
        <v>1837</v>
      </c>
      <c r="C45" s="668"/>
      <c r="D45" s="668"/>
      <c r="E45" s="668"/>
      <c r="F45" s="668"/>
      <c r="G45" s="668"/>
      <c r="H45" s="668"/>
    </row>
    <row r="46" spans="1:10" ht="20.100000000000001" customHeight="1">
      <c r="A46" s="681"/>
      <c r="B46" s="668" t="s">
        <v>1838</v>
      </c>
      <c r="C46" s="668"/>
      <c r="D46" s="668"/>
      <c r="E46" s="668"/>
      <c r="F46" s="668"/>
      <c r="G46" s="668"/>
      <c r="H46" s="668"/>
    </row>
    <row r="47" spans="1:10" ht="20.100000000000001" customHeight="1">
      <c r="A47" s="681"/>
      <c r="B47" s="677" t="s">
        <v>1839</v>
      </c>
      <c r="C47" s="677"/>
      <c r="D47" s="677"/>
      <c r="E47" s="677"/>
      <c r="F47" s="677"/>
      <c r="G47" s="677"/>
      <c r="H47" s="677"/>
    </row>
    <row r="48" spans="1:10" ht="26.55" customHeight="1">
      <c r="A48" s="682" t="s">
        <v>361</v>
      </c>
      <c r="B48" s="682"/>
      <c r="C48" s="682"/>
      <c r="D48" s="690" t="s">
        <v>1845</v>
      </c>
      <c r="E48" s="690"/>
      <c r="F48" s="690"/>
      <c r="G48" s="690"/>
      <c r="H48" s="690"/>
    </row>
    <row r="49" spans="1:10" ht="52.05" customHeight="1">
      <c r="A49" s="681" t="s">
        <v>363</v>
      </c>
      <c r="B49" s="681"/>
      <c r="C49" s="681"/>
      <c r="D49" s="668" t="s">
        <v>1840</v>
      </c>
      <c r="E49" s="669"/>
      <c r="F49" s="669"/>
      <c r="G49" s="669"/>
      <c r="H49" s="669"/>
    </row>
    <row r="50" spans="1:10" s="243" customFormat="1" ht="9.75" customHeight="1">
      <c r="A50" s="107"/>
      <c r="B50" s="107"/>
      <c r="C50" s="107"/>
      <c r="D50" s="107"/>
      <c r="E50" s="107"/>
      <c r="F50" s="107"/>
      <c r="G50" s="107"/>
      <c r="H50" s="107"/>
      <c r="I50" s="107"/>
      <c r="J50" s="107"/>
    </row>
    <row r="51" spans="1:10" ht="15" customHeight="1">
      <c r="A51" s="243" t="s">
        <v>378</v>
      </c>
    </row>
    <row r="52" spans="1:10" ht="25.05" customHeight="1">
      <c r="A52" s="665" t="s">
        <v>379</v>
      </c>
      <c r="B52" s="667"/>
      <c r="C52" s="668" t="s">
        <v>1841</v>
      </c>
      <c r="D52" s="669"/>
      <c r="E52" s="669"/>
      <c r="F52" s="669"/>
      <c r="G52" s="669"/>
      <c r="H52" s="669"/>
    </row>
    <row r="53" spans="1:10" ht="25.05" customHeight="1">
      <c r="A53" s="665"/>
      <c r="B53" s="667"/>
      <c r="C53" s="668" t="s">
        <v>1842</v>
      </c>
      <c r="D53" s="669"/>
      <c r="E53" s="669"/>
      <c r="F53" s="669"/>
      <c r="G53" s="669"/>
      <c r="H53" s="669"/>
    </row>
    <row r="54" spans="1:10" ht="31.5" customHeight="1">
      <c r="A54" s="665"/>
      <c r="B54" s="667"/>
      <c r="C54" s="677" t="s">
        <v>1843</v>
      </c>
      <c r="D54" s="678"/>
      <c r="E54" s="678"/>
      <c r="F54" s="678"/>
      <c r="G54" s="678"/>
      <c r="H54" s="678"/>
    </row>
    <row r="55" spans="1:10" ht="25.05" customHeight="1">
      <c r="A55" s="665" t="s">
        <v>382</v>
      </c>
      <c r="B55" s="665"/>
      <c r="C55" s="677" t="s">
        <v>1846</v>
      </c>
      <c r="D55" s="677"/>
      <c r="E55" s="677"/>
      <c r="F55" s="677"/>
      <c r="G55" s="677"/>
      <c r="H55" s="677"/>
    </row>
    <row r="56" spans="1:10" ht="9.75" customHeight="1"/>
    <row r="57" spans="1:10" ht="15" customHeight="1">
      <c r="A57" s="243" t="s">
        <v>384</v>
      </c>
      <c r="B57" s="243"/>
      <c r="C57" s="243"/>
      <c r="D57" s="243"/>
      <c r="E57" s="243"/>
      <c r="F57" s="243"/>
    </row>
    <row r="58" spans="1:10" ht="16.2">
      <c r="A58" s="667" t="s">
        <v>385</v>
      </c>
      <c r="B58" s="667"/>
      <c r="C58" s="667"/>
      <c r="D58" s="667"/>
      <c r="E58" s="667"/>
      <c r="F58" s="667"/>
      <c r="G58" s="185">
        <v>3</v>
      </c>
      <c r="H58" s="186" t="s">
        <v>430</v>
      </c>
    </row>
    <row r="59" spans="1:10" ht="16.2">
      <c r="A59" s="667" t="s">
        <v>386</v>
      </c>
      <c r="B59" s="667"/>
      <c r="C59" s="667"/>
      <c r="D59" s="667"/>
      <c r="E59" s="667"/>
      <c r="F59" s="667"/>
      <c r="G59" s="185">
        <v>0</v>
      </c>
      <c r="H59" s="186" t="s">
        <v>430</v>
      </c>
    </row>
    <row r="60" spans="1:10">
      <c r="A60" s="249"/>
      <c r="B60" s="249"/>
      <c r="C60" s="249"/>
      <c r="D60" s="249"/>
      <c r="E60" s="249"/>
      <c r="F60" s="249"/>
      <c r="G60" s="188"/>
      <c r="H60" s="186"/>
    </row>
    <row r="61" spans="1:10">
      <c r="A61" s="685" t="s">
        <v>387</v>
      </c>
      <c r="B61" s="685"/>
      <c r="C61" s="685"/>
      <c r="D61" s="685"/>
      <c r="E61" s="685"/>
      <c r="F61" s="685"/>
      <c r="G61" s="190"/>
      <c r="H61" s="188"/>
    </row>
    <row r="62" spans="1:10" ht="17.25" customHeight="1">
      <c r="A62" s="669" t="s">
        <v>388</v>
      </c>
      <c r="B62" s="669"/>
      <c r="C62" s="669"/>
      <c r="D62" s="669"/>
      <c r="E62" s="186">
        <f>SUM(E63:E68)</f>
        <v>34</v>
      </c>
      <c r="F62" s="186" t="s">
        <v>353</v>
      </c>
      <c r="G62" s="191">
        <f>E62/25</f>
        <v>1.36</v>
      </c>
      <c r="H62" s="186" t="s">
        <v>430</v>
      </c>
    </row>
    <row r="63" spans="1:10" ht="17.25" customHeight="1">
      <c r="A63" s="107" t="s">
        <v>145</v>
      </c>
      <c r="B63" s="667" t="s">
        <v>148</v>
      </c>
      <c r="C63" s="667"/>
      <c r="D63" s="667"/>
      <c r="E63" s="186">
        <f>G32</f>
        <v>15</v>
      </c>
      <c r="F63" s="186" t="s">
        <v>353</v>
      </c>
      <c r="G63" s="192"/>
      <c r="H63" s="193"/>
    </row>
    <row r="64" spans="1:10" ht="17.25" customHeight="1">
      <c r="B64" s="667" t="s">
        <v>389</v>
      </c>
      <c r="C64" s="667"/>
      <c r="D64" s="667"/>
      <c r="E64" s="186">
        <f>G41</f>
        <v>15</v>
      </c>
      <c r="F64" s="186" t="s">
        <v>353</v>
      </c>
      <c r="G64" s="192"/>
      <c r="H64" s="193"/>
    </row>
    <row r="65" spans="1:8" ht="17.25" customHeight="1">
      <c r="B65" s="667" t="s">
        <v>390</v>
      </c>
      <c r="C65" s="667"/>
      <c r="D65" s="667"/>
      <c r="E65" s="186">
        <v>2</v>
      </c>
      <c r="F65" s="186" t="s">
        <v>353</v>
      </c>
      <c r="G65" s="192"/>
      <c r="H65" s="193"/>
    </row>
    <row r="66" spans="1:8" ht="17.25" customHeight="1">
      <c r="B66" s="667" t="s">
        <v>391</v>
      </c>
      <c r="C66" s="667"/>
      <c r="D66" s="667"/>
      <c r="E66" s="186">
        <v>0</v>
      </c>
      <c r="F66" s="186" t="s">
        <v>353</v>
      </c>
      <c r="G66" s="192"/>
      <c r="H66" s="193"/>
    </row>
    <row r="67" spans="1:8" ht="17.25" customHeight="1">
      <c r="B67" s="667" t="s">
        <v>392</v>
      </c>
      <c r="C67" s="667"/>
      <c r="D67" s="667"/>
      <c r="E67" s="186">
        <v>0</v>
      </c>
      <c r="F67" s="186" t="s">
        <v>353</v>
      </c>
      <c r="G67" s="192"/>
      <c r="H67" s="193"/>
    </row>
    <row r="68" spans="1:8" ht="17.25" customHeight="1">
      <c r="B68" s="667" t="s">
        <v>393</v>
      </c>
      <c r="C68" s="667"/>
      <c r="D68" s="667"/>
      <c r="E68" s="186">
        <v>2</v>
      </c>
      <c r="F68" s="186" t="s">
        <v>353</v>
      </c>
      <c r="G68" s="192"/>
      <c r="H68" s="193"/>
    </row>
    <row r="69" spans="1:8" ht="30.75" customHeight="1">
      <c r="A69" s="669" t="s">
        <v>394</v>
      </c>
      <c r="B69" s="669"/>
      <c r="C69" s="669"/>
      <c r="D69" s="669"/>
      <c r="E69" s="186">
        <v>0</v>
      </c>
      <c r="F69" s="186" t="s">
        <v>353</v>
      </c>
      <c r="G69" s="191">
        <f>E69/25</f>
        <v>0</v>
      </c>
      <c r="H69" s="186" t="s">
        <v>430</v>
      </c>
    </row>
    <row r="70" spans="1:8" ht="17.25" customHeight="1">
      <c r="A70" s="667" t="s">
        <v>395</v>
      </c>
      <c r="B70" s="667"/>
      <c r="C70" s="667"/>
      <c r="D70" s="667"/>
      <c r="E70" s="186">
        <f>G70*25</f>
        <v>41</v>
      </c>
      <c r="F70" s="186" t="s">
        <v>353</v>
      </c>
      <c r="G70" s="191">
        <f>D6-G69-G62</f>
        <v>1.64</v>
      </c>
      <c r="H70" s="186" t="s">
        <v>430</v>
      </c>
    </row>
    <row r="71" spans="1:8" ht="9.75" customHeight="1"/>
    <row r="75" spans="1:8">
      <c r="A75" s="631"/>
      <c r="B75" s="631"/>
      <c r="C75" s="631"/>
      <c r="D75" s="631"/>
      <c r="E75" s="631"/>
      <c r="F75" s="631"/>
      <c r="G75" s="631"/>
      <c r="H75" s="631"/>
    </row>
    <row r="78" spans="1:8">
      <c r="A78" s="663"/>
      <c r="B78" s="663"/>
      <c r="C78" s="663"/>
      <c r="D78" s="663"/>
      <c r="E78" s="663"/>
      <c r="F78" s="663"/>
      <c r="G78" s="663"/>
      <c r="H78" s="663"/>
    </row>
    <row r="79" spans="1:8">
      <c r="A79" s="663"/>
      <c r="B79" s="663"/>
      <c r="C79" s="663"/>
      <c r="D79" s="663"/>
      <c r="E79" s="663"/>
      <c r="F79" s="663"/>
      <c r="G79" s="663"/>
      <c r="H79" s="663"/>
    </row>
  </sheetData>
  <mergeCells count="75">
    <mergeCell ref="A75:H75"/>
    <mergeCell ref="A78:H79"/>
    <mergeCell ref="B65:D65"/>
    <mergeCell ref="B66:D66"/>
    <mergeCell ref="B67:D67"/>
    <mergeCell ref="B68:D68"/>
    <mergeCell ref="A69:D69"/>
    <mergeCell ref="A70:D70"/>
    <mergeCell ref="B64:D64"/>
    <mergeCell ref="A52:B54"/>
    <mergeCell ref="C52:H52"/>
    <mergeCell ref="C53:H53"/>
    <mergeCell ref="C54:H54"/>
    <mergeCell ref="A55:B55"/>
    <mergeCell ref="C55:H55"/>
    <mergeCell ref="A58:F58"/>
    <mergeCell ref="A59:F59"/>
    <mergeCell ref="A61:F61"/>
    <mergeCell ref="A62:D62"/>
    <mergeCell ref="B63:D63"/>
    <mergeCell ref="B46:H46"/>
    <mergeCell ref="B47:H47"/>
    <mergeCell ref="A48:C48"/>
    <mergeCell ref="D48:H48"/>
    <mergeCell ref="A49:C49"/>
    <mergeCell ref="D49:H49"/>
    <mergeCell ref="A42:A47"/>
    <mergeCell ref="B42:H42"/>
    <mergeCell ref="B43:H43"/>
    <mergeCell ref="B44:H44"/>
    <mergeCell ref="B45:H45"/>
    <mergeCell ref="A39:C39"/>
    <mergeCell ref="D39:H39"/>
    <mergeCell ref="A40:C40"/>
    <mergeCell ref="D40:H40"/>
    <mergeCell ref="A41:F41"/>
    <mergeCell ref="A32:F32"/>
    <mergeCell ref="A33:A38"/>
    <mergeCell ref="B33:H33"/>
    <mergeCell ref="B34:H34"/>
    <mergeCell ref="B35:H35"/>
    <mergeCell ref="B36:H36"/>
    <mergeCell ref="B37:H37"/>
    <mergeCell ref="B38:H38"/>
    <mergeCell ref="B29:F29"/>
    <mergeCell ref="A21:D21"/>
    <mergeCell ref="A22:A23"/>
    <mergeCell ref="B22:F23"/>
    <mergeCell ref="G22:H22"/>
    <mergeCell ref="A24:H24"/>
    <mergeCell ref="B25:F25"/>
    <mergeCell ref="A26:H26"/>
    <mergeCell ref="B27:F27"/>
    <mergeCell ref="A28:H28"/>
    <mergeCell ref="A19:B19"/>
    <mergeCell ref="C19:H19"/>
    <mergeCell ref="A9:C9"/>
    <mergeCell ref="D9:H9"/>
    <mergeCell ref="A11:H11"/>
    <mergeCell ref="A13:D13"/>
    <mergeCell ref="E13:H13"/>
    <mergeCell ref="A14:D14"/>
    <mergeCell ref="E14:H14"/>
    <mergeCell ref="A15:D15"/>
    <mergeCell ref="E15:H15"/>
    <mergeCell ref="A16:D16"/>
    <mergeCell ref="E16:H16"/>
    <mergeCell ref="A18:H18"/>
    <mergeCell ref="A8:C8"/>
    <mergeCell ref="D8:H8"/>
    <mergeCell ref="A2:H2"/>
    <mergeCell ref="A6:C6"/>
    <mergeCell ref="D6:H6"/>
    <mergeCell ref="A7:C7"/>
    <mergeCell ref="D7:H7"/>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0"/>
  <sheetViews>
    <sheetView topLeftCell="A193" workbookViewId="0">
      <selection activeCell="F198" sqref="F198"/>
    </sheetView>
  </sheetViews>
  <sheetFormatPr defaultColWidth="8.77734375" defaultRowHeight="13.8"/>
  <cols>
    <col min="1" max="1" width="4.21875" style="34" customWidth="1"/>
    <col min="2" max="2" width="56.5546875" style="34" customWidth="1"/>
    <col min="3" max="3" width="8.77734375" style="34" customWidth="1"/>
    <col min="4" max="5" width="11.21875" style="34" customWidth="1"/>
    <col min="6" max="6" width="9.21875" style="34" customWidth="1"/>
    <col min="7" max="7" width="13" style="34" customWidth="1"/>
    <col min="8" max="16384" width="8.77734375" style="34"/>
  </cols>
  <sheetData>
    <row r="1" spans="1:11" s="37" customFormat="1" ht="10.35" customHeight="1">
      <c r="C1" s="386"/>
    </row>
    <row r="2" spans="1:11" s="233" customFormat="1">
      <c r="A2" s="584" t="s">
        <v>263</v>
      </c>
      <c r="B2" s="584"/>
      <c r="C2" s="584"/>
      <c r="D2" s="584"/>
      <c r="E2" s="584"/>
      <c r="F2" s="584"/>
      <c r="G2" s="584"/>
    </row>
    <row r="3" spans="1:11" s="37" customFormat="1" ht="10.35" customHeight="1">
      <c r="C3" s="386"/>
    </row>
    <row r="4" spans="1:11" s="233" customFormat="1" ht="17.850000000000001" customHeight="1">
      <c r="A4" s="404" t="s">
        <v>26</v>
      </c>
      <c r="B4" s="404"/>
      <c r="D4" s="386"/>
      <c r="E4" s="386"/>
      <c r="F4" s="386"/>
      <c r="G4" s="386"/>
      <c r="H4" s="386"/>
    </row>
    <row r="5" spans="1:11" s="233" customFormat="1" ht="17.850000000000001" customHeight="1">
      <c r="A5" s="585" t="s">
        <v>264</v>
      </c>
      <c r="B5" s="585"/>
      <c r="C5" s="37"/>
      <c r="D5" s="37"/>
      <c r="E5" s="37"/>
    </row>
    <row r="6" spans="1:11" s="233" customFormat="1" ht="17.850000000000001" customHeight="1">
      <c r="A6" s="585" t="s">
        <v>265</v>
      </c>
      <c r="B6" s="585"/>
      <c r="D6" s="37"/>
      <c r="E6" s="37"/>
    </row>
    <row r="7" spans="1:11" s="38" customFormat="1" ht="10.35" customHeight="1">
      <c r="A7" s="73"/>
      <c r="B7" s="73"/>
      <c r="C7" s="37"/>
      <c r="D7" s="386"/>
      <c r="E7" s="386"/>
      <c r="F7" s="233"/>
      <c r="G7" s="233"/>
      <c r="H7" s="233"/>
    </row>
    <row r="8" spans="1:11" s="38" customFormat="1" ht="15" customHeight="1">
      <c r="A8" s="402"/>
      <c r="B8" s="402"/>
      <c r="C8" s="233"/>
      <c r="D8" s="405"/>
      <c r="E8" s="405"/>
      <c r="F8" s="233"/>
      <c r="G8" s="233" t="s">
        <v>139</v>
      </c>
      <c r="H8" s="233"/>
    </row>
    <row r="9" spans="1:11" ht="14.85" customHeight="1">
      <c r="A9" s="586" t="s">
        <v>140</v>
      </c>
      <c r="B9" s="588" t="s">
        <v>141</v>
      </c>
      <c r="C9" s="559" t="s">
        <v>143</v>
      </c>
      <c r="D9" s="592" t="s">
        <v>145</v>
      </c>
      <c r="E9" s="592"/>
      <c r="F9" s="592"/>
      <c r="G9" s="557" t="s">
        <v>2630</v>
      </c>
      <c r="H9" s="37"/>
    </row>
    <row r="10" spans="1:11" ht="14.85" customHeight="1">
      <c r="A10" s="566"/>
      <c r="B10" s="589"/>
      <c r="C10" s="573"/>
      <c r="D10" s="556" t="s">
        <v>267</v>
      </c>
      <c r="E10" s="594"/>
      <c r="F10" s="559" t="s">
        <v>268</v>
      </c>
      <c r="G10" s="572"/>
      <c r="H10" s="37"/>
    </row>
    <row r="11" spans="1:11" ht="37.5" customHeight="1">
      <c r="A11" s="587"/>
      <c r="B11" s="590"/>
      <c r="C11" s="591"/>
      <c r="D11" s="406" t="s">
        <v>40</v>
      </c>
      <c r="E11" s="407" t="s">
        <v>269</v>
      </c>
      <c r="F11" s="591"/>
      <c r="G11" s="593"/>
      <c r="H11" s="37"/>
    </row>
    <row r="12" spans="1:11" ht="17.850000000000001" customHeight="1">
      <c r="A12" s="565" t="s">
        <v>152</v>
      </c>
      <c r="B12" s="565"/>
      <c r="C12" s="565"/>
      <c r="D12" s="565"/>
      <c r="E12" s="565"/>
      <c r="F12" s="565"/>
      <c r="G12" s="565"/>
      <c r="H12" s="37"/>
    </row>
    <row r="13" spans="1:11" ht="17.850000000000001" customHeight="1">
      <c r="A13" s="235">
        <v>1</v>
      </c>
      <c r="B13" s="41" t="s">
        <v>153</v>
      </c>
      <c r="C13" s="236" t="s">
        <v>155</v>
      </c>
      <c r="D13" s="236" t="s">
        <v>155</v>
      </c>
      <c r="E13" s="236" t="s">
        <v>155</v>
      </c>
      <c r="F13" s="236" t="s">
        <v>155</v>
      </c>
      <c r="G13" s="387" t="s">
        <v>155</v>
      </c>
      <c r="H13" s="37"/>
      <c r="I13" s="37"/>
      <c r="J13" s="37"/>
    </row>
    <row r="14" spans="1:11" ht="17.850000000000001" customHeight="1">
      <c r="A14" s="235">
        <v>2</v>
      </c>
      <c r="B14" s="41" t="s">
        <v>157</v>
      </c>
      <c r="C14" s="231">
        <v>6</v>
      </c>
      <c r="D14" s="231">
        <v>5</v>
      </c>
      <c r="E14" s="231">
        <v>1</v>
      </c>
      <c r="F14" s="231">
        <v>2</v>
      </c>
      <c r="G14" s="388">
        <v>6</v>
      </c>
      <c r="H14" s="37"/>
      <c r="I14" s="37"/>
      <c r="J14" s="37"/>
      <c r="K14" s="37"/>
    </row>
    <row r="15" spans="1:11" ht="17.850000000000001" customHeight="1">
      <c r="A15" s="235">
        <v>3</v>
      </c>
      <c r="B15" s="41" t="s">
        <v>160</v>
      </c>
      <c r="C15" s="231">
        <v>3</v>
      </c>
      <c r="D15" s="231">
        <v>3</v>
      </c>
      <c r="E15" s="231">
        <v>0</v>
      </c>
      <c r="F15" s="231">
        <v>1.4</v>
      </c>
      <c r="G15" s="388">
        <v>0</v>
      </c>
      <c r="H15" s="37"/>
      <c r="I15" s="37"/>
      <c r="J15" s="37"/>
      <c r="K15" s="37"/>
    </row>
    <row r="16" spans="1:11" ht="17.850000000000001" customHeight="1">
      <c r="A16" s="235">
        <v>4</v>
      </c>
      <c r="B16" s="41" t="s">
        <v>162</v>
      </c>
      <c r="C16" s="231">
        <v>3</v>
      </c>
      <c r="D16" s="231">
        <v>2.5</v>
      </c>
      <c r="E16" s="231">
        <v>0.5</v>
      </c>
      <c r="F16" s="231">
        <v>1.4</v>
      </c>
      <c r="G16" s="388">
        <v>3</v>
      </c>
      <c r="H16" s="37"/>
      <c r="I16" s="37"/>
      <c r="J16" s="37"/>
      <c r="K16" s="37"/>
    </row>
    <row r="17" spans="1:11" ht="17.850000000000001" customHeight="1">
      <c r="A17" s="235">
        <v>5</v>
      </c>
      <c r="B17" s="41" t="s">
        <v>163</v>
      </c>
      <c r="C17" s="231">
        <v>3</v>
      </c>
      <c r="D17" s="231">
        <v>3</v>
      </c>
      <c r="E17" s="231">
        <v>0</v>
      </c>
      <c r="F17" s="231">
        <v>2</v>
      </c>
      <c r="G17" s="388">
        <v>3</v>
      </c>
      <c r="H17" s="37"/>
      <c r="I17" s="37"/>
      <c r="J17" s="37"/>
      <c r="K17" s="37"/>
    </row>
    <row r="18" spans="1:11" ht="17.850000000000001" customHeight="1">
      <c r="A18" s="235">
        <v>6</v>
      </c>
      <c r="B18" s="41" t="s">
        <v>165</v>
      </c>
      <c r="C18" s="231">
        <v>2</v>
      </c>
      <c r="D18" s="231">
        <v>1.7</v>
      </c>
      <c r="E18" s="231">
        <v>0.3</v>
      </c>
      <c r="F18" s="231">
        <v>1.6</v>
      </c>
      <c r="G18" s="388">
        <v>2</v>
      </c>
      <c r="H18" s="37"/>
      <c r="I18" s="37"/>
      <c r="J18" s="37"/>
      <c r="K18" s="37"/>
    </row>
    <row r="19" spans="1:11" ht="17.850000000000001" customHeight="1">
      <c r="A19" s="235">
        <v>7</v>
      </c>
      <c r="B19" s="41" t="s">
        <v>166</v>
      </c>
      <c r="C19" s="231">
        <v>3</v>
      </c>
      <c r="D19" s="231">
        <v>0</v>
      </c>
      <c r="E19" s="231">
        <v>3</v>
      </c>
      <c r="F19" s="231">
        <v>2</v>
      </c>
      <c r="G19" s="388">
        <v>3</v>
      </c>
      <c r="H19" s="37"/>
      <c r="I19" s="37"/>
      <c r="J19" s="37"/>
      <c r="K19" s="37"/>
    </row>
    <row r="20" spans="1:11" ht="17.850000000000001" customHeight="1">
      <c r="A20" s="235">
        <v>8</v>
      </c>
      <c r="B20" s="41" t="s">
        <v>168</v>
      </c>
      <c r="C20" s="231">
        <v>4</v>
      </c>
      <c r="D20" s="231">
        <v>2</v>
      </c>
      <c r="E20" s="231">
        <v>2</v>
      </c>
      <c r="F20" s="231">
        <v>2.5</v>
      </c>
      <c r="G20" s="388">
        <v>4</v>
      </c>
      <c r="H20" s="37"/>
      <c r="I20" s="37"/>
      <c r="J20" s="37"/>
      <c r="K20" s="37"/>
    </row>
    <row r="21" spans="1:11" ht="17.850000000000001" customHeight="1">
      <c r="A21" s="235"/>
      <c r="B21" s="41" t="s">
        <v>169</v>
      </c>
      <c r="C21" s="231">
        <v>1</v>
      </c>
      <c r="D21" s="231">
        <v>0.5</v>
      </c>
      <c r="E21" s="231">
        <v>0.5</v>
      </c>
      <c r="F21" s="231">
        <v>0.8</v>
      </c>
      <c r="G21" s="388">
        <v>0</v>
      </c>
      <c r="H21" s="37"/>
      <c r="I21" s="37"/>
      <c r="J21" s="37"/>
      <c r="K21" s="37"/>
    </row>
    <row r="22" spans="1:11" ht="17.850000000000001" customHeight="1">
      <c r="A22" s="235">
        <v>9</v>
      </c>
      <c r="B22" s="41" t="s">
        <v>170</v>
      </c>
      <c r="C22" s="231">
        <v>5</v>
      </c>
      <c r="D22" s="231">
        <v>5</v>
      </c>
      <c r="E22" s="231">
        <v>0</v>
      </c>
      <c r="F22" s="231">
        <v>2.6</v>
      </c>
      <c r="G22" s="388">
        <v>0</v>
      </c>
      <c r="H22" s="37"/>
      <c r="I22" s="37"/>
      <c r="J22" s="37"/>
      <c r="K22" s="37"/>
    </row>
    <row r="23" spans="1:11" s="38" customFormat="1">
      <c r="A23" s="48" t="s">
        <v>158</v>
      </c>
      <c r="B23" s="408" t="s">
        <v>171</v>
      </c>
      <c r="C23" s="49">
        <f>SUM(C13:C22)</f>
        <v>30</v>
      </c>
      <c r="D23" s="390">
        <f>SUM(D13:D22)</f>
        <v>22.7</v>
      </c>
      <c r="E23" s="389">
        <f>SUM(E13:E22)</f>
        <v>7.3</v>
      </c>
      <c r="F23" s="390">
        <f>SUM(F13:F22)</f>
        <v>16.3</v>
      </c>
      <c r="G23" s="389">
        <f>SUM(G13:G22)</f>
        <v>21</v>
      </c>
      <c r="H23" s="233"/>
      <c r="I23" s="37"/>
      <c r="J23" s="233"/>
    </row>
    <row r="24" spans="1:11">
      <c r="A24" s="566" t="s">
        <v>173</v>
      </c>
      <c r="B24" s="566"/>
      <c r="C24" s="566"/>
      <c r="D24" s="566"/>
      <c r="E24" s="566"/>
      <c r="F24" s="566"/>
      <c r="G24" s="566"/>
      <c r="H24" s="37"/>
    </row>
    <row r="25" spans="1:11">
      <c r="A25" s="237"/>
      <c r="B25" s="237"/>
      <c r="C25" s="343">
        <v>0</v>
      </c>
      <c r="D25" s="342">
        <v>0</v>
      </c>
      <c r="E25" s="343">
        <v>0</v>
      </c>
      <c r="F25" s="343">
        <v>0</v>
      </c>
      <c r="G25" s="342">
        <v>0</v>
      </c>
      <c r="H25" s="37"/>
    </row>
    <row r="26" spans="1:11" s="38" customFormat="1" ht="15.6">
      <c r="A26" s="48" t="s">
        <v>164</v>
      </c>
      <c r="B26" s="409" t="s">
        <v>270</v>
      </c>
      <c r="C26" s="410">
        <f>SUM(C25:C25)</f>
        <v>0</v>
      </c>
      <c r="D26" s="390">
        <f>SUM(D25:D25)</f>
        <v>0</v>
      </c>
      <c r="E26" s="410">
        <f>SUM(E25:E25)</f>
        <v>0</v>
      </c>
      <c r="F26" s="410">
        <f>SUM(F25:F25)</f>
        <v>0</v>
      </c>
      <c r="G26" s="390">
        <f>SUM(G25:G25)</f>
        <v>0</v>
      </c>
      <c r="H26" s="233"/>
    </row>
    <row r="27" spans="1:11" s="38" customFormat="1">
      <c r="A27" s="53" t="s">
        <v>175</v>
      </c>
      <c r="B27" s="411" t="s">
        <v>176</v>
      </c>
      <c r="C27" s="412">
        <f>SUM(C23+C26)</f>
        <v>30</v>
      </c>
      <c r="D27" s="391">
        <f>SUM(D23+D26)</f>
        <v>22.7</v>
      </c>
      <c r="E27" s="410">
        <f>SUM(E23+E26)</f>
        <v>7.3</v>
      </c>
      <c r="F27" s="412">
        <f>SUM(F23+F26)</f>
        <v>16.3</v>
      </c>
      <c r="G27" s="391">
        <f>SUM(G23+G26)</f>
        <v>21</v>
      </c>
      <c r="H27" s="233"/>
    </row>
    <row r="28" spans="1:11">
      <c r="H28" s="37"/>
    </row>
    <row r="29" spans="1:11" s="38" customFormat="1" ht="15" customHeight="1">
      <c r="A29" s="402"/>
      <c r="B29" s="402"/>
      <c r="C29" s="233"/>
      <c r="D29" s="405"/>
      <c r="E29" s="405"/>
      <c r="F29" s="233"/>
      <c r="G29" s="233" t="s">
        <v>177</v>
      </c>
      <c r="H29" s="233"/>
    </row>
    <row r="30" spans="1:11" ht="14.85" customHeight="1">
      <c r="A30" s="586" t="s">
        <v>140</v>
      </c>
      <c r="B30" s="588" t="s">
        <v>141</v>
      </c>
      <c r="C30" s="559" t="s">
        <v>143</v>
      </c>
      <c r="D30" s="592" t="s">
        <v>145</v>
      </c>
      <c r="E30" s="592"/>
      <c r="F30" s="592"/>
      <c r="G30" s="557" t="s">
        <v>2630</v>
      </c>
      <c r="H30" s="37"/>
    </row>
    <row r="31" spans="1:11" ht="14.85" customHeight="1">
      <c r="A31" s="566"/>
      <c r="B31" s="589"/>
      <c r="C31" s="573"/>
      <c r="D31" s="556" t="s">
        <v>267</v>
      </c>
      <c r="E31" s="594"/>
      <c r="F31" s="559" t="s">
        <v>268</v>
      </c>
      <c r="G31" s="572"/>
      <c r="H31" s="37"/>
    </row>
    <row r="32" spans="1:11" ht="37.5" customHeight="1">
      <c r="A32" s="587"/>
      <c r="B32" s="590"/>
      <c r="C32" s="591"/>
      <c r="D32" s="406" t="s">
        <v>40</v>
      </c>
      <c r="E32" s="407" t="s">
        <v>269</v>
      </c>
      <c r="F32" s="591"/>
      <c r="G32" s="593"/>
      <c r="H32" s="37"/>
    </row>
    <row r="33" spans="1:12" ht="17.850000000000001" customHeight="1">
      <c r="A33" s="565" t="s">
        <v>152</v>
      </c>
      <c r="B33" s="565"/>
      <c r="C33" s="565"/>
      <c r="D33" s="565"/>
      <c r="E33" s="565"/>
      <c r="F33" s="565"/>
      <c r="G33" s="565"/>
      <c r="H33" s="37"/>
    </row>
    <row r="34" spans="1:12" ht="17.850000000000001" customHeight="1">
      <c r="A34" s="234">
        <v>1</v>
      </c>
      <c r="B34" s="41" t="s">
        <v>153</v>
      </c>
      <c r="C34" s="236" t="s">
        <v>155</v>
      </c>
      <c r="D34" s="236" t="s">
        <v>155</v>
      </c>
      <c r="E34" s="236" t="s">
        <v>155</v>
      </c>
      <c r="F34" s="236" t="s">
        <v>155</v>
      </c>
      <c r="G34" s="387" t="s">
        <v>155</v>
      </c>
      <c r="H34" s="37"/>
    </row>
    <row r="35" spans="1:12" ht="17.850000000000001" customHeight="1">
      <c r="A35" s="235">
        <v>2</v>
      </c>
      <c r="B35" s="41" t="s">
        <v>178</v>
      </c>
      <c r="C35" s="231">
        <v>2</v>
      </c>
      <c r="D35" s="231">
        <v>2</v>
      </c>
      <c r="E35" s="231">
        <v>0</v>
      </c>
      <c r="F35" s="231">
        <v>1.2</v>
      </c>
      <c r="G35" s="388">
        <v>0</v>
      </c>
      <c r="H35" s="37"/>
      <c r="I35" s="37"/>
      <c r="J35" s="37"/>
      <c r="K35" s="37"/>
      <c r="L35" s="37"/>
    </row>
    <row r="36" spans="1:12" ht="17.850000000000001" customHeight="1">
      <c r="A36" s="235">
        <v>3</v>
      </c>
      <c r="B36" s="41" t="s">
        <v>179</v>
      </c>
      <c r="C36" s="231">
        <v>5</v>
      </c>
      <c r="D36" s="231">
        <v>4</v>
      </c>
      <c r="E36" s="231">
        <v>1</v>
      </c>
      <c r="F36" s="231">
        <v>2.6</v>
      </c>
      <c r="G36" s="388">
        <v>5</v>
      </c>
      <c r="H36" s="37"/>
      <c r="I36" s="37"/>
      <c r="J36" s="37"/>
      <c r="K36" s="37"/>
      <c r="L36" s="37"/>
    </row>
    <row r="37" spans="1:12" ht="17.850000000000001" customHeight="1">
      <c r="A37" s="235">
        <v>4</v>
      </c>
      <c r="B37" s="41" t="s">
        <v>180</v>
      </c>
      <c r="C37" s="231">
        <v>2</v>
      </c>
      <c r="D37" s="231">
        <v>2</v>
      </c>
      <c r="E37" s="231">
        <v>0</v>
      </c>
      <c r="F37" s="231">
        <v>1.4</v>
      </c>
      <c r="G37" s="388">
        <v>0</v>
      </c>
      <c r="H37" s="37"/>
      <c r="I37" s="37"/>
      <c r="J37" s="37"/>
      <c r="K37" s="37"/>
      <c r="L37" s="37"/>
    </row>
    <row r="38" spans="1:12" ht="17.850000000000001" customHeight="1">
      <c r="A38" s="235">
        <v>5</v>
      </c>
      <c r="B38" s="41" t="s">
        <v>181</v>
      </c>
      <c r="C38" s="231">
        <v>3</v>
      </c>
      <c r="D38" s="231">
        <v>3</v>
      </c>
      <c r="E38" s="231">
        <v>0</v>
      </c>
      <c r="F38" s="231">
        <v>1.5</v>
      </c>
      <c r="G38" s="388">
        <v>3</v>
      </c>
      <c r="H38" s="37"/>
      <c r="I38" s="37"/>
      <c r="J38" s="37"/>
      <c r="K38" s="37"/>
      <c r="L38" s="37"/>
    </row>
    <row r="39" spans="1:12" ht="17.850000000000001" customHeight="1">
      <c r="A39" s="235">
        <v>6</v>
      </c>
      <c r="B39" s="58" t="s">
        <v>182</v>
      </c>
      <c r="C39" s="231">
        <v>5</v>
      </c>
      <c r="D39" s="231">
        <v>1</v>
      </c>
      <c r="E39" s="231">
        <v>4</v>
      </c>
      <c r="F39" s="231">
        <v>2.7</v>
      </c>
      <c r="G39" s="388">
        <v>5</v>
      </c>
      <c r="H39" s="37"/>
      <c r="I39" s="91"/>
      <c r="J39" s="37"/>
      <c r="K39" s="37"/>
      <c r="L39" s="37"/>
    </row>
    <row r="40" spans="1:12" ht="17.850000000000001" customHeight="1">
      <c r="A40" s="235">
        <v>7</v>
      </c>
      <c r="B40" s="41" t="s">
        <v>183</v>
      </c>
      <c r="C40" s="231">
        <v>4</v>
      </c>
      <c r="D40" s="231">
        <v>0.5</v>
      </c>
      <c r="E40" s="231">
        <v>3.5</v>
      </c>
      <c r="F40" s="231">
        <v>2</v>
      </c>
      <c r="G40" s="388">
        <v>4</v>
      </c>
      <c r="H40" s="37"/>
      <c r="I40" s="37"/>
      <c r="J40" s="37"/>
      <c r="K40" s="37"/>
      <c r="L40" s="37"/>
    </row>
    <row r="41" spans="1:12" ht="17.850000000000001" customHeight="1">
      <c r="A41" s="235">
        <v>8</v>
      </c>
      <c r="B41" s="41" t="s">
        <v>184</v>
      </c>
      <c r="C41" s="394">
        <v>4</v>
      </c>
      <c r="D41" s="231">
        <v>4</v>
      </c>
      <c r="E41" s="231">
        <v>0</v>
      </c>
      <c r="F41" s="231">
        <v>2.2000000000000002</v>
      </c>
      <c r="G41" s="388">
        <v>0</v>
      </c>
      <c r="H41" s="37"/>
      <c r="I41" s="37"/>
      <c r="J41" s="37"/>
      <c r="K41" s="37"/>
      <c r="L41" s="37"/>
    </row>
    <row r="42" spans="1:12" ht="17.850000000000001" customHeight="1">
      <c r="A42" s="235">
        <v>9</v>
      </c>
      <c r="B42" s="41" t="s">
        <v>185</v>
      </c>
      <c r="C42" s="394">
        <v>4</v>
      </c>
      <c r="D42" s="231">
        <v>4</v>
      </c>
      <c r="E42" s="231">
        <v>0</v>
      </c>
      <c r="F42" s="231">
        <v>2</v>
      </c>
      <c r="G42" s="388">
        <v>4</v>
      </c>
      <c r="H42" s="37"/>
      <c r="I42" s="37"/>
      <c r="J42" s="37"/>
      <c r="K42" s="37"/>
      <c r="L42" s="37"/>
    </row>
    <row r="43" spans="1:12" ht="17.850000000000001" customHeight="1">
      <c r="A43" s="413">
        <v>10</v>
      </c>
      <c r="B43" s="41" t="s">
        <v>186</v>
      </c>
      <c r="C43" s="231">
        <v>1</v>
      </c>
      <c r="D43" s="231">
        <v>0.5</v>
      </c>
      <c r="E43" s="231">
        <v>0.5</v>
      </c>
      <c r="F43" s="231">
        <v>0.9</v>
      </c>
      <c r="G43" s="388">
        <v>0</v>
      </c>
      <c r="H43" s="37"/>
      <c r="I43" s="37"/>
      <c r="J43" s="37"/>
      <c r="K43" s="37"/>
      <c r="L43" s="37"/>
    </row>
    <row r="44" spans="1:12" s="38" customFormat="1">
      <c r="A44" s="390" t="s">
        <v>158</v>
      </c>
      <c r="B44" s="414" t="s">
        <v>171</v>
      </c>
      <c r="C44" s="410">
        <f>SUM(C34:C43)</f>
        <v>30</v>
      </c>
      <c r="D44" s="390">
        <f>SUM(D34:D43)</f>
        <v>21</v>
      </c>
      <c r="E44" s="410">
        <f>SUM(E34:E43)</f>
        <v>9</v>
      </c>
      <c r="F44" s="410">
        <f>SUM(F34:F43)</f>
        <v>16.499999999999996</v>
      </c>
      <c r="G44" s="389">
        <f>SUM(G34:G43)</f>
        <v>21</v>
      </c>
      <c r="H44" s="233"/>
    </row>
    <row r="45" spans="1:12">
      <c r="A45" s="595" t="s">
        <v>173</v>
      </c>
      <c r="B45" s="595"/>
      <c r="C45" s="595"/>
      <c r="D45" s="595"/>
      <c r="E45" s="595"/>
      <c r="F45" s="595"/>
      <c r="G45" s="595"/>
      <c r="H45" s="37"/>
    </row>
    <row r="46" spans="1:12">
      <c r="A46" s="342"/>
      <c r="B46" s="342"/>
      <c r="C46" s="343">
        <v>0</v>
      </c>
      <c r="D46" s="393">
        <v>0</v>
      </c>
      <c r="E46" s="393">
        <v>0</v>
      </c>
      <c r="F46" s="343">
        <v>0</v>
      </c>
      <c r="G46" s="342">
        <v>0</v>
      </c>
      <c r="H46" s="37"/>
    </row>
    <row r="47" spans="1:12" s="38" customFormat="1" ht="15.6">
      <c r="A47" s="396" t="s">
        <v>164</v>
      </c>
      <c r="B47" s="415" t="s">
        <v>270</v>
      </c>
      <c r="C47" s="416">
        <f>SUM(C46:C46)</f>
        <v>0</v>
      </c>
      <c r="D47" s="396">
        <f>SUM(D46:D46)</f>
        <v>0</v>
      </c>
      <c r="E47" s="410">
        <f>SUM(E46:E46)</f>
        <v>0</v>
      </c>
      <c r="F47" s="416">
        <f>SUM(F46:F46)</f>
        <v>0</v>
      </c>
      <c r="G47" s="392">
        <f>SUM(G46:G46)</f>
        <v>0</v>
      </c>
      <c r="H47" s="233"/>
    </row>
    <row r="48" spans="1:12" s="38" customFormat="1">
      <c r="A48" s="48" t="s">
        <v>175</v>
      </c>
      <c r="B48" s="408" t="s">
        <v>176</v>
      </c>
      <c r="C48" s="410">
        <f>SUM(C44+C47)</f>
        <v>30</v>
      </c>
      <c r="D48" s="390">
        <f>SUM(D44+D47)</f>
        <v>21</v>
      </c>
      <c r="E48" s="410">
        <f>SUM(E44+E47)</f>
        <v>9</v>
      </c>
      <c r="F48" s="410">
        <f>SUM(F44+F47)</f>
        <v>16.499999999999996</v>
      </c>
      <c r="G48" s="389">
        <f>SUM(G44+G47)</f>
        <v>21</v>
      </c>
      <c r="H48" s="233"/>
    </row>
    <row r="49" spans="1:11">
      <c r="H49" s="37"/>
    </row>
    <row r="50" spans="1:11" s="38" customFormat="1" ht="15" customHeight="1">
      <c r="A50" s="402"/>
      <c r="B50" s="402"/>
      <c r="C50" s="233"/>
      <c r="D50" s="405"/>
      <c r="E50" s="405"/>
      <c r="F50" s="233"/>
      <c r="G50" s="233" t="s">
        <v>188</v>
      </c>
      <c r="H50" s="233"/>
    </row>
    <row r="51" spans="1:11" ht="14.85" customHeight="1">
      <c r="A51" s="586" t="s">
        <v>140</v>
      </c>
      <c r="B51" s="588" t="s">
        <v>141</v>
      </c>
      <c r="C51" s="559" t="s">
        <v>143</v>
      </c>
      <c r="D51" s="592" t="s">
        <v>145</v>
      </c>
      <c r="E51" s="592"/>
      <c r="F51" s="592"/>
      <c r="G51" s="557" t="s">
        <v>2630</v>
      </c>
      <c r="H51" s="37"/>
    </row>
    <row r="52" spans="1:11" ht="14.85" customHeight="1">
      <c r="A52" s="566"/>
      <c r="B52" s="589"/>
      <c r="C52" s="573"/>
      <c r="D52" s="556" t="s">
        <v>267</v>
      </c>
      <c r="E52" s="594"/>
      <c r="F52" s="559" t="s">
        <v>268</v>
      </c>
      <c r="G52" s="572"/>
      <c r="H52" s="37"/>
    </row>
    <row r="53" spans="1:11" ht="37.5" customHeight="1">
      <c r="A53" s="587"/>
      <c r="B53" s="590"/>
      <c r="C53" s="591"/>
      <c r="D53" s="406" t="s">
        <v>40</v>
      </c>
      <c r="E53" s="407" t="s">
        <v>269</v>
      </c>
      <c r="F53" s="591"/>
      <c r="G53" s="593"/>
      <c r="H53" s="37"/>
    </row>
    <row r="54" spans="1:11" ht="17.850000000000001" customHeight="1">
      <c r="A54" s="565" t="s">
        <v>152</v>
      </c>
      <c r="B54" s="565"/>
      <c r="C54" s="565"/>
      <c r="D54" s="565"/>
      <c r="E54" s="565"/>
      <c r="F54" s="565"/>
      <c r="G54" s="565"/>
      <c r="H54" s="37"/>
    </row>
    <row r="55" spans="1:11" ht="17.850000000000001" customHeight="1">
      <c r="A55" s="238">
        <v>1</v>
      </c>
      <c r="B55" s="41" t="s">
        <v>178</v>
      </c>
      <c r="C55" s="231">
        <v>2</v>
      </c>
      <c r="D55" s="231">
        <v>2</v>
      </c>
      <c r="E55" s="231">
        <v>0</v>
      </c>
      <c r="F55" s="231">
        <v>1.2</v>
      </c>
      <c r="G55" s="388">
        <v>0</v>
      </c>
      <c r="H55" s="37"/>
      <c r="I55" s="37"/>
      <c r="J55" s="37"/>
      <c r="K55" s="37"/>
    </row>
    <row r="56" spans="1:11" ht="17.850000000000001" customHeight="1">
      <c r="A56" s="238">
        <v>2</v>
      </c>
      <c r="B56" s="41" t="s">
        <v>190</v>
      </c>
      <c r="C56" s="231">
        <v>4</v>
      </c>
      <c r="D56" s="231">
        <v>4</v>
      </c>
      <c r="E56" s="231">
        <v>0</v>
      </c>
      <c r="F56" s="231">
        <v>2</v>
      </c>
      <c r="G56" s="388">
        <v>4</v>
      </c>
      <c r="H56" s="37"/>
      <c r="I56" s="37"/>
      <c r="J56" s="37"/>
      <c r="K56" s="37"/>
    </row>
    <row r="57" spans="1:11" ht="17.850000000000001" customHeight="1">
      <c r="A57" s="238">
        <v>3</v>
      </c>
      <c r="B57" s="41" t="s">
        <v>191</v>
      </c>
      <c r="C57" s="231">
        <v>4</v>
      </c>
      <c r="D57" s="231">
        <v>4</v>
      </c>
      <c r="E57" s="231">
        <v>0</v>
      </c>
      <c r="F57" s="231">
        <v>2.1</v>
      </c>
      <c r="G57" s="388">
        <v>4</v>
      </c>
      <c r="H57" s="37"/>
      <c r="I57" s="37"/>
      <c r="J57" s="37"/>
      <c r="K57" s="37"/>
    </row>
    <row r="58" spans="1:11" ht="17.850000000000001" customHeight="1">
      <c r="A58" s="238">
        <v>4</v>
      </c>
      <c r="B58" s="41" t="s">
        <v>192</v>
      </c>
      <c r="C58" s="231">
        <v>5</v>
      </c>
      <c r="D58" s="231">
        <v>3</v>
      </c>
      <c r="E58" s="231">
        <v>2</v>
      </c>
      <c r="F58" s="231">
        <v>2.8</v>
      </c>
      <c r="G58" s="388">
        <v>5</v>
      </c>
      <c r="H58" s="37"/>
      <c r="I58" s="37"/>
      <c r="J58" s="37"/>
      <c r="K58" s="37"/>
    </row>
    <row r="59" spans="1:11" ht="17.850000000000001" customHeight="1">
      <c r="A59" s="238">
        <v>5</v>
      </c>
      <c r="B59" s="41" t="s">
        <v>193</v>
      </c>
      <c r="C59" s="231">
        <v>4</v>
      </c>
      <c r="D59" s="231">
        <v>2.5</v>
      </c>
      <c r="E59" s="231">
        <v>1.5</v>
      </c>
      <c r="F59" s="231">
        <v>2.7</v>
      </c>
      <c r="G59" s="388">
        <v>4</v>
      </c>
      <c r="H59" s="37"/>
      <c r="I59" s="37"/>
      <c r="J59" s="37"/>
      <c r="K59" s="37"/>
    </row>
    <row r="60" spans="1:11" ht="17.850000000000001" customHeight="1">
      <c r="A60" s="238">
        <v>6</v>
      </c>
      <c r="B60" s="41" t="s">
        <v>194</v>
      </c>
      <c r="C60" s="231">
        <v>4</v>
      </c>
      <c r="D60" s="231">
        <v>4</v>
      </c>
      <c r="E60" s="231">
        <v>0</v>
      </c>
      <c r="F60" s="231">
        <v>2.1</v>
      </c>
      <c r="G60" s="388">
        <v>4</v>
      </c>
      <c r="H60" s="37"/>
      <c r="I60" s="37"/>
      <c r="J60" s="37"/>
      <c r="K60" s="37"/>
    </row>
    <row r="61" spans="1:11" ht="17.850000000000001" customHeight="1">
      <c r="A61" s="238">
        <v>7</v>
      </c>
      <c r="B61" s="58" t="s">
        <v>195</v>
      </c>
      <c r="C61" s="231">
        <v>3</v>
      </c>
      <c r="D61" s="231">
        <v>2.5</v>
      </c>
      <c r="E61" s="231">
        <v>0.5</v>
      </c>
      <c r="F61" s="231">
        <v>2</v>
      </c>
      <c r="G61" s="388">
        <v>3</v>
      </c>
      <c r="H61" s="37"/>
      <c r="I61" s="91"/>
      <c r="J61" s="37"/>
      <c r="K61" s="37"/>
    </row>
    <row r="62" spans="1:11" ht="17.850000000000001" customHeight="1">
      <c r="A62" s="238">
        <v>8</v>
      </c>
      <c r="B62" s="41" t="s">
        <v>202</v>
      </c>
      <c r="C62" s="231">
        <v>3</v>
      </c>
      <c r="D62" s="231">
        <v>3</v>
      </c>
      <c r="E62" s="231">
        <v>0</v>
      </c>
      <c r="F62" s="231">
        <v>1.9</v>
      </c>
      <c r="G62" s="388">
        <v>0</v>
      </c>
      <c r="H62" s="37"/>
      <c r="I62" s="37"/>
      <c r="J62" s="37"/>
    </row>
    <row r="63" spans="1:11" s="38" customFormat="1">
      <c r="A63" s="48" t="s">
        <v>158</v>
      </c>
      <c r="B63" s="408" t="s">
        <v>171</v>
      </c>
      <c r="C63" s="410">
        <f>SUM(C55:C62)</f>
        <v>29</v>
      </c>
      <c r="D63" s="390">
        <f>SUM(D55:D62)</f>
        <v>25</v>
      </c>
      <c r="E63" s="410">
        <f>SUM(E55:E62)</f>
        <v>4</v>
      </c>
      <c r="F63" s="410">
        <f>SUM(F55:F62)</f>
        <v>16.8</v>
      </c>
      <c r="G63" s="389">
        <f>SUM(G55:G62)</f>
        <v>24</v>
      </c>
      <c r="H63" s="233"/>
      <c r="I63" s="233"/>
      <c r="J63" s="233"/>
      <c r="K63" s="233"/>
    </row>
    <row r="64" spans="1:11">
      <c r="A64" s="566" t="s">
        <v>173</v>
      </c>
      <c r="B64" s="566"/>
      <c r="C64" s="566"/>
      <c r="D64" s="566"/>
      <c r="E64" s="566"/>
      <c r="F64" s="566"/>
      <c r="G64" s="566"/>
      <c r="H64" s="37"/>
    </row>
    <row r="65" spans="1:11" ht="17.55" customHeight="1">
      <c r="A65" s="237">
        <v>1</v>
      </c>
      <c r="B65" s="417" t="s">
        <v>197</v>
      </c>
      <c r="C65" s="343">
        <v>1</v>
      </c>
      <c r="D65" s="342">
        <v>0</v>
      </c>
      <c r="E65" s="343">
        <v>1</v>
      </c>
      <c r="F65" s="343">
        <v>0.8</v>
      </c>
      <c r="G65" s="393">
        <v>0</v>
      </c>
      <c r="H65" s="37"/>
    </row>
    <row r="66" spans="1:11" s="38" customFormat="1" ht="17.55" customHeight="1">
      <c r="A66" s="56" t="s">
        <v>164</v>
      </c>
      <c r="B66" s="418" t="s">
        <v>270</v>
      </c>
      <c r="C66" s="416">
        <f>SUM(C65:C65)</f>
        <v>1</v>
      </c>
      <c r="D66" s="396">
        <f>SUM(D65:D65)</f>
        <v>0</v>
      </c>
      <c r="E66" s="410">
        <f>SUM(E65:E65)</f>
        <v>1</v>
      </c>
      <c r="F66" s="416">
        <f>SUM(F65:F65)</f>
        <v>0.8</v>
      </c>
      <c r="G66" s="392">
        <f>SUM(G65:G65)</f>
        <v>0</v>
      </c>
      <c r="H66" s="233"/>
    </row>
    <row r="67" spans="1:11" s="38" customFormat="1" ht="17.55" customHeight="1">
      <c r="A67" s="48" t="s">
        <v>175</v>
      </c>
      <c r="B67" s="408" t="s">
        <v>176</v>
      </c>
      <c r="C67" s="410">
        <f>SUM(C63+C66)</f>
        <v>30</v>
      </c>
      <c r="D67" s="390">
        <f>SUM(D63+D66)</f>
        <v>25</v>
      </c>
      <c r="E67" s="410">
        <f>SUM(E63+E66)</f>
        <v>5</v>
      </c>
      <c r="F67" s="410">
        <f>SUM(F63+F66)</f>
        <v>17.600000000000001</v>
      </c>
      <c r="G67" s="389">
        <f>SUM(G63+G66)</f>
        <v>24</v>
      </c>
      <c r="H67" s="233"/>
    </row>
    <row r="68" spans="1:11">
      <c r="H68" s="37"/>
    </row>
    <row r="69" spans="1:11" s="38" customFormat="1" ht="15" customHeight="1">
      <c r="A69" s="402"/>
      <c r="B69" s="402"/>
      <c r="C69" s="233"/>
      <c r="D69" s="405"/>
      <c r="E69" s="405"/>
      <c r="F69" s="233"/>
      <c r="G69" s="233" t="s">
        <v>198</v>
      </c>
      <c r="H69" s="233"/>
    </row>
    <row r="70" spans="1:11" ht="14.85" customHeight="1">
      <c r="A70" s="586" t="s">
        <v>140</v>
      </c>
      <c r="B70" s="588" t="s">
        <v>141</v>
      </c>
      <c r="C70" s="559" t="s">
        <v>143</v>
      </c>
      <c r="D70" s="592" t="s">
        <v>145</v>
      </c>
      <c r="E70" s="592"/>
      <c r="F70" s="592"/>
      <c r="G70" s="557" t="s">
        <v>2630</v>
      </c>
      <c r="H70" s="37"/>
    </row>
    <row r="71" spans="1:11" ht="14.85" customHeight="1">
      <c r="A71" s="566"/>
      <c r="B71" s="589"/>
      <c r="C71" s="573"/>
      <c r="D71" s="556" t="s">
        <v>267</v>
      </c>
      <c r="E71" s="594"/>
      <c r="F71" s="559" t="s">
        <v>268</v>
      </c>
      <c r="G71" s="572"/>
      <c r="H71" s="37"/>
    </row>
    <row r="72" spans="1:11" ht="37.5" customHeight="1">
      <c r="A72" s="587"/>
      <c r="B72" s="590"/>
      <c r="C72" s="591"/>
      <c r="D72" s="406" t="s">
        <v>40</v>
      </c>
      <c r="E72" s="407" t="s">
        <v>269</v>
      </c>
      <c r="F72" s="591"/>
      <c r="G72" s="593"/>
      <c r="H72" s="37"/>
    </row>
    <row r="73" spans="1:11" ht="17.850000000000001" customHeight="1">
      <c r="A73" s="565" t="s">
        <v>152</v>
      </c>
      <c r="B73" s="565"/>
      <c r="C73" s="565"/>
      <c r="D73" s="565"/>
      <c r="E73" s="565"/>
      <c r="F73" s="565"/>
      <c r="G73" s="565"/>
      <c r="H73" s="37"/>
    </row>
    <row r="74" spans="1:11" ht="17.850000000000001" customHeight="1">
      <c r="A74" s="238">
        <v>1</v>
      </c>
      <c r="B74" s="41" t="s">
        <v>178</v>
      </c>
      <c r="C74" s="231">
        <v>2</v>
      </c>
      <c r="D74" s="231">
        <v>2</v>
      </c>
      <c r="E74" s="231">
        <v>0</v>
      </c>
      <c r="F74" s="374">
        <v>1.2</v>
      </c>
      <c r="G74" s="388">
        <v>0</v>
      </c>
      <c r="H74" s="37"/>
      <c r="I74" s="37"/>
      <c r="J74" s="37"/>
    </row>
    <row r="75" spans="1:11" ht="17.850000000000001" customHeight="1">
      <c r="A75" s="238">
        <v>2</v>
      </c>
      <c r="B75" s="41" t="s">
        <v>205</v>
      </c>
      <c r="C75" s="231">
        <v>3</v>
      </c>
      <c r="D75" s="231">
        <v>3</v>
      </c>
      <c r="E75" s="231">
        <v>0</v>
      </c>
      <c r="F75" s="231">
        <v>2</v>
      </c>
      <c r="G75" s="388">
        <v>3</v>
      </c>
      <c r="H75" s="37"/>
      <c r="I75" s="37"/>
      <c r="J75" s="37"/>
    </row>
    <row r="76" spans="1:11" ht="17.850000000000001" customHeight="1">
      <c r="A76" s="238">
        <v>3</v>
      </c>
      <c r="B76" s="58" t="s">
        <v>196</v>
      </c>
      <c r="C76" s="231">
        <v>3</v>
      </c>
      <c r="D76" s="231">
        <v>3</v>
      </c>
      <c r="E76" s="231">
        <v>0</v>
      </c>
      <c r="F76" s="231">
        <v>2</v>
      </c>
      <c r="G76" s="388">
        <v>0</v>
      </c>
      <c r="H76" s="37"/>
      <c r="I76" s="91"/>
      <c r="J76" s="37"/>
      <c r="K76" s="37"/>
    </row>
    <row r="77" spans="1:11" ht="17.850000000000001" customHeight="1">
      <c r="A77" s="238">
        <v>4</v>
      </c>
      <c r="B77" s="41" t="s">
        <v>199</v>
      </c>
      <c r="C77" s="231">
        <v>3</v>
      </c>
      <c r="D77" s="231">
        <v>3</v>
      </c>
      <c r="E77" s="231">
        <v>0</v>
      </c>
      <c r="F77" s="231">
        <v>2.1</v>
      </c>
      <c r="G77" s="388">
        <v>5</v>
      </c>
      <c r="H77" s="37"/>
      <c r="I77" s="37"/>
      <c r="J77" s="37"/>
    </row>
    <row r="78" spans="1:11" ht="17.850000000000001" customHeight="1">
      <c r="A78" s="238">
        <v>5</v>
      </c>
      <c r="B78" s="41" t="s">
        <v>200</v>
      </c>
      <c r="C78" s="394">
        <v>3</v>
      </c>
      <c r="D78" s="231">
        <v>1.5</v>
      </c>
      <c r="E78" s="231">
        <v>1.5</v>
      </c>
      <c r="F78" s="231">
        <v>2</v>
      </c>
      <c r="G78" s="394">
        <v>0</v>
      </c>
      <c r="H78" s="37"/>
      <c r="I78" s="37"/>
      <c r="J78" s="37"/>
    </row>
    <row r="79" spans="1:11" ht="17.850000000000001" customHeight="1">
      <c r="A79" s="238">
        <v>6</v>
      </c>
      <c r="B79" s="41" t="s">
        <v>201</v>
      </c>
      <c r="C79" s="231">
        <v>5</v>
      </c>
      <c r="D79" s="231">
        <v>4</v>
      </c>
      <c r="E79" s="231">
        <v>1</v>
      </c>
      <c r="F79" s="231">
        <v>3.3</v>
      </c>
      <c r="G79" s="388">
        <v>5</v>
      </c>
      <c r="H79" s="37"/>
      <c r="I79" s="37"/>
      <c r="J79" s="37"/>
    </row>
    <row r="80" spans="1:11" ht="17.850000000000001" customHeight="1">
      <c r="A80" s="238">
        <v>7</v>
      </c>
      <c r="B80" s="58" t="s">
        <v>203</v>
      </c>
      <c r="C80" s="231">
        <v>5</v>
      </c>
      <c r="D80" s="231">
        <v>5</v>
      </c>
      <c r="E80" s="231">
        <v>0</v>
      </c>
      <c r="F80" s="231">
        <v>2.6</v>
      </c>
      <c r="G80" s="388">
        <v>3</v>
      </c>
      <c r="H80" s="37"/>
      <c r="I80" s="91"/>
      <c r="J80" s="37"/>
    </row>
    <row r="81" spans="1:11" ht="17.850000000000001" customHeight="1">
      <c r="A81" s="238">
        <v>8</v>
      </c>
      <c r="B81" s="41" t="s">
        <v>204</v>
      </c>
      <c r="C81" s="231">
        <v>3</v>
      </c>
      <c r="D81" s="231">
        <v>3</v>
      </c>
      <c r="E81" s="231">
        <v>0</v>
      </c>
      <c r="F81" s="231">
        <v>2</v>
      </c>
      <c r="G81" s="388">
        <v>0</v>
      </c>
      <c r="H81" s="37"/>
      <c r="I81" s="37"/>
      <c r="J81" s="37"/>
    </row>
    <row r="82" spans="1:11" ht="17.850000000000001" customHeight="1">
      <c r="A82" s="238">
        <v>9</v>
      </c>
      <c r="B82" s="58" t="s">
        <v>206</v>
      </c>
      <c r="C82" s="231">
        <v>3</v>
      </c>
      <c r="D82" s="231">
        <v>2</v>
      </c>
      <c r="E82" s="231">
        <v>1</v>
      </c>
      <c r="F82" s="375">
        <v>2</v>
      </c>
      <c r="G82" s="388">
        <v>3</v>
      </c>
      <c r="H82" s="37"/>
      <c r="I82" s="37"/>
      <c r="J82" s="37"/>
    </row>
    <row r="83" spans="1:11" s="38" customFormat="1">
      <c r="A83" s="48" t="s">
        <v>158</v>
      </c>
      <c r="B83" s="408" t="s">
        <v>171</v>
      </c>
      <c r="C83" s="410">
        <f>SUM(C74:C82)</f>
        <v>30</v>
      </c>
      <c r="D83" s="390">
        <f>SUM(D74:D82)</f>
        <v>26.5</v>
      </c>
      <c r="E83" s="410">
        <f>SUM(E74:E82)</f>
        <v>3.5</v>
      </c>
      <c r="F83" s="410">
        <f>SUM(F74:F82)</f>
        <v>19.200000000000003</v>
      </c>
      <c r="G83" s="389">
        <f>SUM(G74:G82)</f>
        <v>19</v>
      </c>
      <c r="H83" s="233"/>
    </row>
    <row r="84" spans="1:11">
      <c r="A84" s="566" t="s">
        <v>173</v>
      </c>
      <c r="B84" s="566"/>
      <c r="C84" s="566"/>
      <c r="D84" s="566"/>
      <c r="E84" s="566"/>
      <c r="F84" s="566"/>
      <c r="G84" s="566"/>
      <c r="H84" s="37"/>
    </row>
    <row r="85" spans="1:11">
      <c r="A85" s="237"/>
      <c r="B85" s="240"/>
      <c r="C85" s="343">
        <v>0</v>
      </c>
      <c r="D85" s="342">
        <v>0</v>
      </c>
      <c r="E85" s="343">
        <v>0</v>
      </c>
      <c r="F85" s="343">
        <v>0</v>
      </c>
      <c r="G85" s="393">
        <v>0</v>
      </c>
      <c r="H85" s="37"/>
    </row>
    <row r="86" spans="1:11" s="38" customFormat="1" ht="15.6">
      <c r="A86" s="48" t="s">
        <v>164</v>
      </c>
      <c r="B86" s="408" t="s">
        <v>270</v>
      </c>
      <c r="C86" s="410">
        <f>SUM(C85:C85)</f>
        <v>0</v>
      </c>
      <c r="D86" s="390">
        <f>SUM(D85:D85)</f>
        <v>0</v>
      </c>
      <c r="E86" s="410">
        <f>SUM(E85:E85)</f>
        <v>0</v>
      </c>
      <c r="F86" s="410">
        <f>SUM(F85:F85)</f>
        <v>0</v>
      </c>
      <c r="G86" s="389">
        <f>SUM(G85:G85)</f>
        <v>0</v>
      </c>
      <c r="H86" s="233"/>
    </row>
    <row r="87" spans="1:11" s="38" customFormat="1">
      <c r="A87" s="53" t="s">
        <v>175</v>
      </c>
      <c r="B87" s="419" t="s">
        <v>176</v>
      </c>
      <c r="C87" s="412">
        <f>SUM(C83+C86)</f>
        <v>30</v>
      </c>
      <c r="D87" s="391">
        <f>SUM(D83+D86)</f>
        <v>26.5</v>
      </c>
      <c r="E87" s="412">
        <f>SUM(E83+E86)</f>
        <v>3.5</v>
      </c>
      <c r="F87" s="412">
        <f>SUM(F83+F86)</f>
        <v>19.200000000000003</v>
      </c>
      <c r="G87" s="395">
        <f>SUM(G83+G86)</f>
        <v>19</v>
      </c>
      <c r="H87" s="233"/>
    </row>
    <row r="88" spans="1:11" s="38" customFormat="1">
      <c r="A88" s="56"/>
      <c r="B88" s="402"/>
      <c r="C88" s="396"/>
      <c r="D88" s="396"/>
      <c r="E88" s="396"/>
      <c r="F88" s="396"/>
      <c r="G88" s="396"/>
      <c r="H88" s="233"/>
    </row>
    <row r="89" spans="1:11" s="38" customFormat="1" ht="15" customHeight="1">
      <c r="A89" s="402"/>
      <c r="B89" s="402"/>
      <c r="C89" s="233"/>
      <c r="D89" s="405"/>
      <c r="E89" s="405"/>
      <c r="F89" s="233"/>
      <c r="G89" s="233" t="s">
        <v>208</v>
      </c>
      <c r="H89" s="233"/>
    </row>
    <row r="90" spans="1:11" ht="14.85" customHeight="1">
      <c r="A90" s="586" t="s">
        <v>140</v>
      </c>
      <c r="B90" s="588" t="s">
        <v>141</v>
      </c>
      <c r="C90" s="559" t="s">
        <v>143</v>
      </c>
      <c r="D90" s="592" t="s">
        <v>145</v>
      </c>
      <c r="E90" s="592"/>
      <c r="F90" s="592"/>
      <c r="G90" s="557" t="s">
        <v>2630</v>
      </c>
      <c r="H90" s="37"/>
    </row>
    <row r="91" spans="1:11" ht="14.85" customHeight="1">
      <c r="A91" s="566"/>
      <c r="B91" s="589"/>
      <c r="C91" s="573"/>
      <c r="D91" s="556" t="s">
        <v>267</v>
      </c>
      <c r="E91" s="594"/>
      <c r="F91" s="559" t="s">
        <v>268</v>
      </c>
      <c r="G91" s="572"/>
      <c r="H91" s="37"/>
    </row>
    <row r="92" spans="1:11" ht="37.5" customHeight="1">
      <c r="A92" s="587"/>
      <c r="B92" s="590"/>
      <c r="C92" s="591"/>
      <c r="D92" s="406" t="s">
        <v>40</v>
      </c>
      <c r="E92" s="407" t="s">
        <v>269</v>
      </c>
      <c r="F92" s="591"/>
      <c r="G92" s="593"/>
      <c r="H92" s="37"/>
    </row>
    <row r="93" spans="1:11" ht="17.850000000000001" customHeight="1">
      <c r="A93" s="565" t="s">
        <v>152</v>
      </c>
      <c r="B93" s="565"/>
      <c r="C93" s="565"/>
      <c r="D93" s="565"/>
      <c r="E93" s="565"/>
      <c r="F93" s="565"/>
      <c r="G93" s="565"/>
      <c r="H93" s="37"/>
      <c r="I93" s="37"/>
      <c r="J93" s="37"/>
      <c r="K93" s="37"/>
    </row>
    <row r="94" spans="1:11" ht="17.850000000000001" customHeight="1">
      <c r="A94" s="238">
        <v>1</v>
      </c>
      <c r="B94" s="41" t="s">
        <v>178</v>
      </c>
      <c r="C94" s="397">
        <v>2</v>
      </c>
      <c r="D94" s="374">
        <v>2</v>
      </c>
      <c r="E94" s="374">
        <v>0</v>
      </c>
      <c r="F94" s="374">
        <v>1.2</v>
      </c>
      <c r="G94" s="397">
        <v>0</v>
      </c>
      <c r="H94" s="37"/>
      <c r="I94" s="37"/>
      <c r="J94" s="37"/>
      <c r="K94" s="37"/>
    </row>
    <row r="95" spans="1:11" ht="17.850000000000001" customHeight="1">
      <c r="A95" s="235">
        <v>2</v>
      </c>
      <c r="B95" s="41" t="s">
        <v>209</v>
      </c>
      <c r="C95" s="231">
        <v>3</v>
      </c>
      <c r="D95" s="231">
        <v>2.7</v>
      </c>
      <c r="E95" s="231">
        <v>0.3</v>
      </c>
      <c r="F95" s="231">
        <v>2</v>
      </c>
      <c r="G95" s="388">
        <v>3</v>
      </c>
      <c r="H95" s="37"/>
      <c r="I95" s="37"/>
      <c r="J95" s="37"/>
      <c r="K95" s="37"/>
    </row>
    <row r="96" spans="1:11" ht="17.850000000000001" customHeight="1">
      <c r="A96" s="238">
        <v>3</v>
      </c>
      <c r="B96" s="41" t="s">
        <v>210</v>
      </c>
      <c r="C96" s="231">
        <v>4</v>
      </c>
      <c r="D96" s="231">
        <v>3</v>
      </c>
      <c r="E96" s="231">
        <v>1</v>
      </c>
      <c r="F96" s="231">
        <v>2.1</v>
      </c>
      <c r="G96" s="388">
        <v>4</v>
      </c>
      <c r="H96" s="37"/>
      <c r="I96" s="37"/>
      <c r="J96" s="37"/>
      <c r="K96" s="37"/>
    </row>
    <row r="97" spans="1:11" ht="17.850000000000001" customHeight="1">
      <c r="A97" s="235">
        <v>4</v>
      </c>
      <c r="B97" s="41" t="s">
        <v>211</v>
      </c>
      <c r="C97" s="231">
        <v>3</v>
      </c>
      <c r="D97" s="231">
        <v>2</v>
      </c>
      <c r="E97" s="231">
        <v>1</v>
      </c>
      <c r="F97" s="231">
        <v>1.6</v>
      </c>
      <c r="G97" s="388">
        <v>3</v>
      </c>
      <c r="H97" s="37"/>
      <c r="I97" s="37"/>
      <c r="J97" s="37"/>
      <c r="K97" s="37"/>
    </row>
    <row r="98" spans="1:11" s="38" customFormat="1">
      <c r="A98" s="48" t="s">
        <v>158</v>
      </c>
      <c r="B98" s="408" t="s">
        <v>171</v>
      </c>
      <c r="C98" s="410">
        <f>SUM(C94:C97)</f>
        <v>12</v>
      </c>
      <c r="D98" s="410">
        <f>SUM(D94:D97)</f>
        <v>9.6999999999999993</v>
      </c>
      <c r="E98" s="410">
        <f>SUM(E94:E97)</f>
        <v>2.2999999999999998</v>
      </c>
      <c r="F98" s="410">
        <f>SUM(F94:F97)</f>
        <v>6.9</v>
      </c>
      <c r="G98" s="389">
        <f>SUM(G94:G97)</f>
        <v>10</v>
      </c>
      <c r="H98" s="233"/>
    </row>
    <row r="99" spans="1:11">
      <c r="A99" s="566" t="s">
        <v>173</v>
      </c>
      <c r="B99" s="566"/>
      <c r="C99" s="566"/>
      <c r="D99" s="566"/>
      <c r="E99" s="566"/>
      <c r="F99" s="566"/>
      <c r="G99" s="566"/>
      <c r="H99" s="37"/>
    </row>
    <row r="100" spans="1:11">
      <c r="A100" s="420" t="s">
        <v>271</v>
      </c>
      <c r="B100" s="421" t="s">
        <v>272</v>
      </c>
      <c r="C100" s="374">
        <f>C116</f>
        <v>18</v>
      </c>
      <c r="D100" s="398">
        <f>D116</f>
        <v>13.3</v>
      </c>
      <c r="E100" s="374">
        <f>E116</f>
        <v>4.7</v>
      </c>
      <c r="F100" s="422">
        <f>F116</f>
        <v>8.4</v>
      </c>
      <c r="G100" s="398">
        <f>G116</f>
        <v>18</v>
      </c>
      <c r="H100" s="37"/>
    </row>
    <row r="101" spans="1:11">
      <c r="A101" s="423" t="s">
        <v>273</v>
      </c>
      <c r="B101" s="424" t="s">
        <v>274</v>
      </c>
      <c r="C101" s="375">
        <f>C122</f>
        <v>18</v>
      </c>
      <c r="D101" s="399">
        <f>D122</f>
        <v>17</v>
      </c>
      <c r="E101" s="375">
        <f>E122</f>
        <v>1</v>
      </c>
      <c r="F101" s="425">
        <f>F122</f>
        <v>8.4</v>
      </c>
      <c r="G101" s="399">
        <f>G122</f>
        <v>8</v>
      </c>
      <c r="H101" s="37"/>
    </row>
    <row r="102" spans="1:11">
      <c r="A102" s="238"/>
      <c r="B102" s="238"/>
      <c r="C102" s="37"/>
      <c r="D102" s="37"/>
      <c r="E102" s="37"/>
      <c r="F102" s="37"/>
      <c r="G102" s="37"/>
      <c r="H102" s="37"/>
    </row>
    <row r="103" spans="1:11" s="38" customFormat="1" ht="15.6">
      <c r="A103" s="426" t="s">
        <v>164</v>
      </c>
      <c r="B103" s="427" t="s">
        <v>275</v>
      </c>
      <c r="C103" s="428">
        <f>C100</f>
        <v>18</v>
      </c>
      <c r="D103" s="400">
        <f t="shared" ref="D103:G104" si="0">D100</f>
        <v>13.3</v>
      </c>
      <c r="E103" s="428">
        <f t="shared" si="0"/>
        <v>4.7</v>
      </c>
      <c r="F103" s="428">
        <f t="shared" si="0"/>
        <v>8.4</v>
      </c>
      <c r="G103" s="400">
        <f t="shared" si="0"/>
        <v>18</v>
      </c>
      <c r="H103" s="233"/>
    </row>
    <row r="104" spans="1:11" s="38" customFormat="1" ht="15.6">
      <c r="A104" s="53" t="s">
        <v>164</v>
      </c>
      <c r="B104" s="419" t="s">
        <v>276</v>
      </c>
      <c r="C104" s="412">
        <f>C101</f>
        <v>18</v>
      </c>
      <c r="D104" s="391">
        <f t="shared" si="0"/>
        <v>17</v>
      </c>
      <c r="E104" s="412">
        <f t="shared" si="0"/>
        <v>1</v>
      </c>
      <c r="F104" s="412">
        <f t="shared" si="0"/>
        <v>8.4</v>
      </c>
      <c r="G104" s="391">
        <f t="shared" si="0"/>
        <v>8</v>
      </c>
      <c r="H104" s="233"/>
    </row>
    <row r="105" spans="1:11" s="38" customFormat="1">
      <c r="A105" s="56" t="s">
        <v>175</v>
      </c>
      <c r="B105" s="418" t="s">
        <v>277</v>
      </c>
      <c r="C105" s="416">
        <f>SUM(C98+C103)</f>
        <v>30</v>
      </c>
      <c r="D105" s="396">
        <f>SUM(D98+D103)</f>
        <v>23</v>
      </c>
      <c r="E105" s="428">
        <f>SUM(E98+E103)</f>
        <v>7</v>
      </c>
      <c r="F105" s="416">
        <f>SUM(F98+F103)</f>
        <v>15.3</v>
      </c>
      <c r="G105" s="396">
        <f>SUM(G98+G103)</f>
        <v>28</v>
      </c>
      <c r="H105" s="233"/>
    </row>
    <row r="106" spans="1:11" s="38" customFormat="1">
      <c r="A106" s="53" t="s">
        <v>175</v>
      </c>
      <c r="B106" s="419" t="s">
        <v>278</v>
      </c>
      <c r="C106" s="412">
        <f>SUM(C98+C104)</f>
        <v>30</v>
      </c>
      <c r="D106" s="391">
        <f>SUM(D98+D104)</f>
        <v>26.7</v>
      </c>
      <c r="E106" s="412">
        <f>SUM(E98+E104)</f>
        <v>3.3</v>
      </c>
      <c r="F106" s="412">
        <f>SUM(F98+F104)</f>
        <v>15.3</v>
      </c>
      <c r="G106" s="391">
        <f>SUM(G98+G104)</f>
        <v>18</v>
      </c>
      <c r="H106" s="233"/>
    </row>
    <row r="107" spans="1:11" s="38" customFormat="1">
      <c r="A107" s="56"/>
      <c r="B107" s="402"/>
      <c r="C107" s="396"/>
      <c r="D107" s="396"/>
      <c r="E107" s="396"/>
      <c r="F107" s="396"/>
      <c r="G107" s="396"/>
      <c r="H107" s="233"/>
    </row>
    <row r="108" spans="1:11" ht="14.85" customHeight="1">
      <c r="A108" s="586" t="s">
        <v>140</v>
      </c>
      <c r="B108" s="588" t="s">
        <v>141</v>
      </c>
      <c r="C108" s="559" t="s">
        <v>143</v>
      </c>
      <c r="D108" s="592" t="s">
        <v>145</v>
      </c>
      <c r="E108" s="592"/>
      <c r="F108" s="592"/>
      <c r="G108" s="557" t="s">
        <v>2630</v>
      </c>
      <c r="H108" s="37"/>
    </row>
    <row r="109" spans="1:11" ht="14.85" customHeight="1">
      <c r="A109" s="566"/>
      <c r="B109" s="589"/>
      <c r="C109" s="573"/>
      <c r="D109" s="556" t="s">
        <v>267</v>
      </c>
      <c r="E109" s="594"/>
      <c r="F109" s="559" t="s">
        <v>268</v>
      </c>
      <c r="G109" s="572"/>
      <c r="H109" s="37"/>
    </row>
    <row r="110" spans="1:11" ht="37.5" customHeight="1">
      <c r="A110" s="587"/>
      <c r="B110" s="590"/>
      <c r="C110" s="591"/>
      <c r="D110" s="406" t="s">
        <v>40</v>
      </c>
      <c r="E110" s="407" t="s">
        <v>269</v>
      </c>
      <c r="F110" s="591"/>
      <c r="G110" s="593"/>
      <c r="H110" s="37"/>
    </row>
    <row r="111" spans="1:11" s="38" customFormat="1" ht="17.25" customHeight="1">
      <c r="A111" s="565" t="s">
        <v>279</v>
      </c>
      <c r="B111" s="565"/>
      <c r="C111" s="565"/>
      <c r="D111" s="565"/>
      <c r="E111" s="565"/>
      <c r="F111" s="565"/>
      <c r="G111" s="565"/>
      <c r="H111" s="233"/>
    </row>
    <row r="112" spans="1:11" s="38" customFormat="1">
      <c r="A112" s="238">
        <v>1</v>
      </c>
      <c r="B112" s="67" t="s">
        <v>216</v>
      </c>
      <c r="C112" s="231">
        <v>5</v>
      </c>
      <c r="D112" s="374">
        <v>5</v>
      </c>
      <c r="E112" s="231">
        <v>0</v>
      </c>
      <c r="F112" s="231">
        <v>2.6</v>
      </c>
      <c r="G112" s="397">
        <v>5</v>
      </c>
      <c r="H112" s="233"/>
      <c r="I112" s="37"/>
      <c r="J112" s="233"/>
      <c r="K112" s="233"/>
    </row>
    <row r="113" spans="1:11" s="38" customFormat="1">
      <c r="A113" s="238">
        <v>2</v>
      </c>
      <c r="B113" s="67" t="s">
        <v>217</v>
      </c>
      <c r="C113" s="231">
        <v>3</v>
      </c>
      <c r="D113" s="231">
        <v>2</v>
      </c>
      <c r="E113" s="231">
        <v>1</v>
      </c>
      <c r="F113" s="231">
        <v>1.6</v>
      </c>
      <c r="G113" s="397">
        <v>3</v>
      </c>
      <c r="H113" s="233"/>
      <c r="I113" s="37"/>
      <c r="J113" s="233"/>
      <c r="K113" s="233"/>
    </row>
    <row r="114" spans="1:11" s="38" customFormat="1">
      <c r="A114" s="238">
        <v>3</v>
      </c>
      <c r="B114" s="67" t="s">
        <v>218</v>
      </c>
      <c r="C114" s="231">
        <v>5</v>
      </c>
      <c r="D114" s="231">
        <v>2.8</v>
      </c>
      <c r="E114" s="231">
        <v>2.2000000000000002</v>
      </c>
      <c r="F114" s="231">
        <v>2.4</v>
      </c>
      <c r="G114" s="397">
        <v>5</v>
      </c>
      <c r="H114" s="233"/>
      <c r="I114" s="37"/>
      <c r="J114" s="233"/>
      <c r="K114" s="233"/>
    </row>
    <row r="115" spans="1:11" s="38" customFormat="1">
      <c r="A115" s="238">
        <v>4</v>
      </c>
      <c r="B115" s="72" t="s">
        <v>219</v>
      </c>
      <c r="C115" s="231">
        <v>5</v>
      </c>
      <c r="D115" s="231">
        <v>3.5</v>
      </c>
      <c r="E115" s="231">
        <v>1.5</v>
      </c>
      <c r="F115" s="231">
        <v>1.8</v>
      </c>
      <c r="G115" s="397">
        <v>5</v>
      </c>
      <c r="H115" s="233"/>
      <c r="I115" s="37"/>
      <c r="J115" s="233"/>
      <c r="K115" s="233"/>
    </row>
    <row r="116" spans="1:11" s="38" customFormat="1" ht="15.6">
      <c r="A116" s="48" t="s">
        <v>164</v>
      </c>
      <c r="B116" s="408" t="s">
        <v>270</v>
      </c>
      <c r="C116" s="410">
        <f>SUM(C112:C115)</f>
        <v>18</v>
      </c>
      <c r="D116" s="410">
        <f>SUM(D112:D115)</f>
        <v>13.3</v>
      </c>
      <c r="E116" s="410">
        <f>SUM(E112:E115)</f>
        <v>4.7</v>
      </c>
      <c r="F116" s="410">
        <f>SUM(F112:F115)</f>
        <v>8.4</v>
      </c>
      <c r="G116" s="390">
        <f>SUM(G112:G115)</f>
        <v>18</v>
      </c>
      <c r="H116" s="233"/>
      <c r="I116" s="37"/>
      <c r="J116" s="233"/>
      <c r="K116" s="233"/>
    </row>
    <row r="117" spans="1:11" s="38" customFormat="1">
      <c r="A117" s="565" t="s">
        <v>221</v>
      </c>
      <c r="B117" s="565"/>
      <c r="C117" s="565"/>
      <c r="D117" s="565"/>
      <c r="E117" s="565"/>
      <c r="F117" s="565"/>
      <c r="G117" s="565"/>
      <c r="H117" s="233"/>
      <c r="I117" s="233"/>
      <c r="J117" s="233"/>
      <c r="K117" s="233"/>
    </row>
    <row r="118" spans="1:11" s="38" customFormat="1">
      <c r="A118" s="238">
        <v>1</v>
      </c>
      <c r="B118" s="72" t="s">
        <v>222</v>
      </c>
      <c r="C118" s="374">
        <v>5</v>
      </c>
      <c r="D118" s="374">
        <v>4</v>
      </c>
      <c r="E118" s="231">
        <v>1</v>
      </c>
      <c r="F118" s="231">
        <v>2.6</v>
      </c>
      <c r="G118" s="397">
        <v>0</v>
      </c>
      <c r="H118" s="233"/>
      <c r="I118" s="91"/>
      <c r="J118" s="233"/>
      <c r="K118" s="233"/>
    </row>
    <row r="119" spans="1:11" s="38" customFormat="1">
      <c r="A119" s="238">
        <v>2</v>
      </c>
      <c r="B119" s="67" t="s">
        <v>223</v>
      </c>
      <c r="C119" s="231">
        <v>5</v>
      </c>
      <c r="D119" s="231">
        <v>5</v>
      </c>
      <c r="E119" s="231">
        <v>0</v>
      </c>
      <c r="F119" s="231">
        <v>2.2000000000000002</v>
      </c>
      <c r="G119" s="397">
        <v>0</v>
      </c>
      <c r="H119" s="233"/>
      <c r="I119" s="37"/>
      <c r="J119" s="233"/>
      <c r="K119" s="233"/>
    </row>
    <row r="120" spans="1:11" s="38" customFormat="1">
      <c r="A120" s="238">
        <v>3</v>
      </c>
      <c r="B120" s="67" t="s">
        <v>224</v>
      </c>
      <c r="C120" s="231">
        <v>5</v>
      </c>
      <c r="D120" s="231">
        <v>5</v>
      </c>
      <c r="E120" s="231">
        <v>0</v>
      </c>
      <c r="F120" s="231">
        <v>2.2000000000000002</v>
      </c>
      <c r="G120" s="397">
        <v>5</v>
      </c>
      <c r="H120" s="233"/>
      <c r="I120" s="37"/>
      <c r="J120" s="233"/>
      <c r="K120" s="233"/>
    </row>
    <row r="121" spans="1:11" s="38" customFormat="1">
      <c r="A121" s="238">
        <v>4</v>
      </c>
      <c r="B121" s="72" t="s">
        <v>225</v>
      </c>
      <c r="C121" s="231">
        <v>3</v>
      </c>
      <c r="D121" s="231">
        <v>3</v>
      </c>
      <c r="E121" s="231">
        <v>0</v>
      </c>
      <c r="F121" s="231">
        <v>1.4</v>
      </c>
      <c r="G121" s="397">
        <v>3</v>
      </c>
      <c r="H121" s="233"/>
      <c r="I121" s="37"/>
      <c r="J121" s="233"/>
      <c r="K121" s="233"/>
    </row>
    <row r="122" spans="1:11" s="38" customFormat="1" ht="15.6">
      <c r="A122" s="48" t="s">
        <v>164</v>
      </c>
      <c r="B122" s="408" t="s">
        <v>270</v>
      </c>
      <c r="C122" s="410">
        <f>SUM(C118:C121)</f>
        <v>18</v>
      </c>
      <c r="D122" s="410">
        <f>SUM(D118:D121)</f>
        <v>17</v>
      </c>
      <c r="E122" s="410">
        <f>SUM(E118:E121)</f>
        <v>1</v>
      </c>
      <c r="F122" s="410">
        <f>SUM(F118:F121)</f>
        <v>8.4</v>
      </c>
      <c r="G122" s="390">
        <f>SUM(G118:G121)</f>
        <v>8</v>
      </c>
      <c r="H122" s="233"/>
    </row>
    <row r="123" spans="1:11" s="38" customFormat="1">
      <c r="A123" s="56"/>
      <c r="B123" s="402"/>
      <c r="C123" s="396"/>
      <c r="D123" s="396"/>
      <c r="E123" s="396"/>
      <c r="F123" s="396"/>
      <c r="G123" s="396"/>
      <c r="H123" s="233"/>
    </row>
    <row r="124" spans="1:11" s="38" customFormat="1" ht="15" customHeight="1">
      <c r="A124" s="402"/>
      <c r="B124" s="402"/>
      <c r="C124" s="233"/>
      <c r="D124" s="405"/>
      <c r="E124" s="405"/>
      <c r="F124" s="233"/>
      <c r="G124" s="233" t="s">
        <v>226</v>
      </c>
      <c r="H124" s="233"/>
    </row>
    <row r="125" spans="1:11" ht="14.85" customHeight="1">
      <c r="A125" s="586" t="s">
        <v>140</v>
      </c>
      <c r="B125" s="588" t="s">
        <v>141</v>
      </c>
      <c r="C125" s="559" t="s">
        <v>143</v>
      </c>
      <c r="D125" s="592" t="s">
        <v>145</v>
      </c>
      <c r="E125" s="592"/>
      <c r="F125" s="592"/>
      <c r="G125" s="557" t="s">
        <v>2630</v>
      </c>
      <c r="H125" s="37"/>
    </row>
    <row r="126" spans="1:11" ht="14.85" customHeight="1">
      <c r="A126" s="566"/>
      <c r="B126" s="589"/>
      <c r="C126" s="573"/>
      <c r="D126" s="556" t="s">
        <v>267</v>
      </c>
      <c r="E126" s="594"/>
      <c r="F126" s="559" t="s">
        <v>268</v>
      </c>
      <c r="G126" s="572"/>
      <c r="H126" s="37"/>
    </row>
    <row r="127" spans="1:11" ht="37.5" customHeight="1">
      <c r="A127" s="587"/>
      <c r="B127" s="590"/>
      <c r="C127" s="591"/>
      <c r="D127" s="406" t="s">
        <v>40</v>
      </c>
      <c r="E127" s="407" t="s">
        <v>269</v>
      </c>
      <c r="F127" s="591"/>
      <c r="G127" s="593"/>
      <c r="H127" s="37"/>
    </row>
    <row r="128" spans="1:11" ht="17.850000000000001" customHeight="1">
      <c r="A128" s="565" t="s">
        <v>152</v>
      </c>
      <c r="B128" s="565"/>
      <c r="C128" s="565"/>
      <c r="D128" s="565"/>
      <c r="E128" s="565"/>
      <c r="F128" s="565"/>
      <c r="G128" s="565"/>
      <c r="H128" s="37"/>
    </row>
    <row r="129" spans="1:8" ht="17.850000000000001" customHeight="1">
      <c r="A129" s="238">
        <v>1</v>
      </c>
      <c r="B129" s="74" t="s">
        <v>227</v>
      </c>
      <c r="C129" s="374">
        <v>3</v>
      </c>
      <c r="D129" s="374">
        <v>3</v>
      </c>
      <c r="E129" s="374">
        <v>0</v>
      </c>
      <c r="F129" s="374">
        <v>2</v>
      </c>
      <c r="G129" s="398">
        <v>0</v>
      </c>
      <c r="H129" s="37"/>
    </row>
    <row r="130" spans="1:8" ht="17.850000000000001" customHeight="1">
      <c r="A130" s="238">
        <v>2</v>
      </c>
      <c r="B130" s="74" t="s">
        <v>228</v>
      </c>
      <c r="C130" s="231">
        <v>4</v>
      </c>
      <c r="D130" s="231">
        <v>3</v>
      </c>
      <c r="E130" s="231">
        <v>1</v>
      </c>
      <c r="F130" s="231">
        <v>2</v>
      </c>
      <c r="G130" s="388">
        <v>4</v>
      </c>
      <c r="H130" s="37"/>
    </row>
    <row r="131" spans="1:8" ht="17.850000000000001" customHeight="1">
      <c r="A131" s="238">
        <v>3</v>
      </c>
      <c r="B131" s="41" t="s">
        <v>229</v>
      </c>
      <c r="C131" s="231">
        <v>1</v>
      </c>
      <c r="D131" s="231">
        <v>0.8</v>
      </c>
      <c r="E131" s="388">
        <v>0.2</v>
      </c>
      <c r="F131" s="388">
        <v>0.8</v>
      </c>
      <c r="G131" s="388">
        <v>1</v>
      </c>
      <c r="H131" s="37"/>
    </row>
    <row r="132" spans="1:8" s="38" customFormat="1">
      <c r="A132" s="48" t="s">
        <v>158</v>
      </c>
      <c r="B132" s="408" t="s">
        <v>171</v>
      </c>
      <c r="C132" s="390">
        <f>SUM(C129:C131)</f>
        <v>8</v>
      </c>
      <c r="D132" s="410">
        <f>SUM(D129:D131)</f>
        <v>6.8</v>
      </c>
      <c r="E132" s="410">
        <f>SUM(E129:E131)</f>
        <v>1.2</v>
      </c>
      <c r="F132" s="390">
        <f>SUM(F129:F131)</f>
        <v>4.8</v>
      </c>
      <c r="G132" s="389">
        <f>SUM(G129:G131)</f>
        <v>5</v>
      </c>
      <c r="H132" s="233"/>
    </row>
    <row r="133" spans="1:8">
      <c r="A133" s="566" t="s">
        <v>173</v>
      </c>
      <c r="B133" s="566"/>
      <c r="C133" s="566"/>
      <c r="D133" s="566"/>
      <c r="E133" s="566"/>
      <c r="F133" s="566"/>
      <c r="G133" s="566"/>
      <c r="H133" s="37"/>
    </row>
    <row r="134" spans="1:8">
      <c r="A134" s="420" t="s">
        <v>271</v>
      </c>
      <c r="B134" s="421" t="s">
        <v>272</v>
      </c>
      <c r="C134" s="374">
        <f>C150</f>
        <v>22</v>
      </c>
      <c r="D134" s="374">
        <f>D150</f>
        <v>18</v>
      </c>
      <c r="E134" s="374">
        <f>E150</f>
        <v>4</v>
      </c>
      <c r="F134" s="374">
        <f>F150</f>
        <v>12.9</v>
      </c>
      <c r="G134" s="398">
        <f>G150</f>
        <v>17</v>
      </c>
      <c r="H134" s="37"/>
    </row>
    <row r="135" spans="1:8">
      <c r="A135" s="423" t="s">
        <v>273</v>
      </c>
      <c r="B135" s="424" t="s">
        <v>274</v>
      </c>
      <c r="C135" s="375">
        <f>C156</f>
        <v>22</v>
      </c>
      <c r="D135" s="375">
        <f>D156</f>
        <v>17.5</v>
      </c>
      <c r="E135" s="375">
        <f>E156</f>
        <v>4.5</v>
      </c>
      <c r="F135" s="375">
        <f>F156</f>
        <v>13.1</v>
      </c>
      <c r="G135" s="399">
        <f>G156</f>
        <v>17</v>
      </c>
      <c r="H135" s="37"/>
    </row>
    <row r="136" spans="1:8">
      <c r="A136" s="238" t="s">
        <v>172</v>
      </c>
      <c r="B136" s="238"/>
      <c r="C136" s="37"/>
      <c r="D136" s="37"/>
      <c r="E136" s="37"/>
      <c r="F136" s="37"/>
      <c r="G136" s="37"/>
      <c r="H136" s="37"/>
    </row>
    <row r="137" spans="1:8" s="38" customFormat="1" ht="15.6">
      <c r="A137" s="426" t="s">
        <v>164</v>
      </c>
      <c r="B137" s="427" t="s">
        <v>275</v>
      </c>
      <c r="C137" s="428">
        <f>C134</f>
        <v>22</v>
      </c>
      <c r="D137" s="428">
        <f t="shared" ref="D137:G138" si="1">D134</f>
        <v>18</v>
      </c>
      <c r="E137" s="428">
        <f t="shared" si="1"/>
        <v>4</v>
      </c>
      <c r="F137" s="428">
        <f t="shared" si="1"/>
        <v>12.9</v>
      </c>
      <c r="G137" s="401">
        <f t="shared" si="1"/>
        <v>17</v>
      </c>
      <c r="H137" s="233"/>
    </row>
    <row r="138" spans="1:8" s="38" customFormat="1" ht="17.25" customHeight="1">
      <c r="A138" s="53" t="s">
        <v>164</v>
      </c>
      <c r="B138" s="419" t="s">
        <v>276</v>
      </c>
      <c r="C138" s="412">
        <f>C135</f>
        <v>22</v>
      </c>
      <c r="D138" s="412">
        <f t="shared" si="1"/>
        <v>17.5</v>
      </c>
      <c r="E138" s="412">
        <f t="shared" si="1"/>
        <v>4.5</v>
      </c>
      <c r="F138" s="412">
        <f t="shared" si="1"/>
        <v>13.1</v>
      </c>
      <c r="G138" s="395">
        <f t="shared" si="1"/>
        <v>17</v>
      </c>
      <c r="H138" s="233"/>
    </row>
    <row r="139" spans="1:8" s="38" customFormat="1">
      <c r="A139" s="56" t="s">
        <v>175</v>
      </c>
      <c r="B139" s="418" t="s">
        <v>277</v>
      </c>
      <c r="C139" s="416">
        <f>SUM(C132+C137)</f>
        <v>30</v>
      </c>
      <c r="D139" s="416">
        <f>SUM(D132+D137)</f>
        <v>24.8</v>
      </c>
      <c r="E139" s="416">
        <f>SUM(E132+E137)</f>
        <v>5.2</v>
      </c>
      <c r="F139" s="416">
        <f>SUM(F132+F137)</f>
        <v>17.7</v>
      </c>
      <c r="G139" s="392">
        <f>SUM(G132+G137)</f>
        <v>22</v>
      </c>
      <c r="H139" s="233"/>
    </row>
    <row r="140" spans="1:8" s="38" customFormat="1">
      <c r="A140" s="53" t="s">
        <v>175</v>
      </c>
      <c r="B140" s="419" t="s">
        <v>278</v>
      </c>
      <c r="C140" s="412">
        <f>SUM(C132+C138)</f>
        <v>30</v>
      </c>
      <c r="D140" s="412">
        <f>SUM(D132+D138)</f>
        <v>24.3</v>
      </c>
      <c r="E140" s="412">
        <f>SUM(E132+E138)</f>
        <v>5.7</v>
      </c>
      <c r="F140" s="412">
        <f>SUM(F132+F138)</f>
        <v>17.899999999999999</v>
      </c>
      <c r="G140" s="395">
        <f>SUM(G132+G138)</f>
        <v>22</v>
      </c>
      <c r="H140" s="233"/>
    </row>
    <row r="141" spans="1:8" s="38" customFormat="1">
      <c r="A141" s="56"/>
      <c r="B141" s="402"/>
      <c r="C141" s="396"/>
      <c r="D141" s="396"/>
      <c r="E141" s="396"/>
      <c r="F141" s="396"/>
      <c r="G141" s="396"/>
      <c r="H141" s="233"/>
    </row>
    <row r="142" spans="1:8" ht="14.85" customHeight="1">
      <c r="A142" s="586" t="s">
        <v>140</v>
      </c>
      <c r="B142" s="588" t="s">
        <v>141</v>
      </c>
      <c r="C142" s="559" t="s">
        <v>143</v>
      </c>
      <c r="D142" s="592" t="s">
        <v>145</v>
      </c>
      <c r="E142" s="592"/>
      <c r="F142" s="592"/>
      <c r="G142" s="557" t="s">
        <v>2630</v>
      </c>
      <c r="H142" s="37"/>
    </row>
    <row r="143" spans="1:8" ht="14.85" customHeight="1">
      <c r="A143" s="566"/>
      <c r="B143" s="589"/>
      <c r="C143" s="573"/>
      <c r="D143" s="556" t="s">
        <v>267</v>
      </c>
      <c r="E143" s="594"/>
      <c r="F143" s="559" t="s">
        <v>268</v>
      </c>
      <c r="G143" s="572"/>
      <c r="H143" s="37"/>
    </row>
    <row r="144" spans="1:8" ht="37.5" customHeight="1">
      <c r="A144" s="587"/>
      <c r="B144" s="590"/>
      <c r="C144" s="591"/>
      <c r="D144" s="406" t="s">
        <v>40</v>
      </c>
      <c r="E144" s="407" t="s">
        <v>269</v>
      </c>
      <c r="F144" s="591"/>
      <c r="G144" s="593"/>
      <c r="H144" s="37"/>
    </row>
    <row r="145" spans="1:9" s="38" customFormat="1">
      <c r="A145" s="565" t="s">
        <v>279</v>
      </c>
      <c r="B145" s="565"/>
      <c r="C145" s="565"/>
      <c r="D145" s="565"/>
      <c r="E145" s="565"/>
      <c r="F145" s="565"/>
      <c r="G145" s="565"/>
      <c r="H145" s="233"/>
    </row>
    <row r="146" spans="1:9" s="38" customFormat="1">
      <c r="A146" s="235">
        <v>1</v>
      </c>
      <c r="B146" s="67" t="s">
        <v>230</v>
      </c>
      <c r="C146" s="231">
        <v>7</v>
      </c>
      <c r="D146" s="231">
        <v>6</v>
      </c>
      <c r="E146" s="231">
        <v>1</v>
      </c>
      <c r="F146" s="231">
        <v>2.6</v>
      </c>
      <c r="G146" s="388">
        <v>7</v>
      </c>
      <c r="H146" s="233"/>
      <c r="I146" s="37"/>
    </row>
    <row r="147" spans="1:9" s="38" customFormat="1">
      <c r="A147" s="235">
        <v>2</v>
      </c>
      <c r="B147" s="67" t="s">
        <v>231</v>
      </c>
      <c r="C147" s="231">
        <v>4</v>
      </c>
      <c r="D147" s="231">
        <v>3.5</v>
      </c>
      <c r="E147" s="231">
        <v>0.5</v>
      </c>
      <c r="F147" s="231">
        <v>2.6</v>
      </c>
      <c r="G147" s="388">
        <v>5</v>
      </c>
      <c r="H147" s="233"/>
      <c r="I147" s="37"/>
    </row>
    <row r="148" spans="1:9" s="38" customFormat="1">
      <c r="A148" s="235">
        <v>3</v>
      </c>
      <c r="B148" s="67" t="s">
        <v>232</v>
      </c>
      <c r="C148" s="231">
        <v>5</v>
      </c>
      <c r="D148" s="231">
        <v>4.5</v>
      </c>
      <c r="E148" s="231">
        <v>0.5</v>
      </c>
      <c r="F148" s="231">
        <v>2.6</v>
      </c>
      <c r="G148" s="388">
        <v>5</v>
      </c>
      <c r="H148" s="233"/>
      <c r="I148" s="37"/>
    </row>
    <row r="149" spans="1:9" s="38" customFormat="1">
      <c r="A149" s="235">
        <v>4</v>
      </c>
      <c r="B149" s="72" t="s">
        <v>233</v>
      </c>
      <c r="C149" s="231">
        <v>6</v>
      </c>
      <c r="D149" s="231">
        <v>4</v>
      </c>
      <c r="E149" s="231">
        <v>2</v>
      </c>
      <c r="F149" s="231">
        <v>5.0999999999999996</v>
      </c>
      <c r="G149" s="388">
        <v>0</v>
      </c>
      <c r="H149" s="233"/>
      <c r="I149" s="37"/>
    </row>
    <row r="150" spans="1:9" s="38" customFormat="1" ht="15.6">
      <c r="A150" s="51" t="s">
        <v>164</v>
      </c>
      <c r="B150" s="408" t="s">
        <v>270</v>
      </c>
      <c r="C150" s="410">
        <f>SUM(C146:C149)</f>
        <v>22</v>
      </c>
      <c r="D150" s="410">
        <f>SUM(D146:D149)</f>
        <v>18</v>
      </c>
      <c r="E150" s="410">
        <f>SUM(E146:E149)</f>
        <v>4</v>
      </c>
      <c r="F150" s="410">
        <f>SUM(F146:F149)</f>
        <v>12.9</v>
      </c>
      <c r="G150" s="389">
        <f>SUM(G146:G149)</f>
        <v>17</v>
      </c>
      <c r="H150" s="233"/>
    </row>
    <row r="151" spans="1:9" s="38" customFormat="1">
      <c r="A151" s="565" t="s">
        <v>221</v>
      </c>
      <c r="B151" s="565"/>
      <c r="C151" s="565"/>
      <c r="D151" s="565"/>
      <c r="E151" s="565"/>
      <c r="F151" s="565"/>
      <c r="G151" s="565"/>
      <c r="H151" s="233"/>
    </row>
    <row r="152" spans="1:9" s="38" customFormat="1">
      <c r="A152" s="235">
        <v>1</v>
      </c>
      <c r="B152" s="72" t="s">
        <v>235</v>
      </c>
      <c r="C152" s="231">
        <v>6</v>
      </c>
      <c r="D152" s="231">
        <v>4.5</v>
      </c>
      <c r="E152" s="231">
        <v>1.5</v>
      </c>
      <c r="F152" s="231">
        <v>3.2</v>
      </c>
      <c r="G152" s="388">
        <v>6</v>
      </c>
      <c r="H152" s="233"/>
      <c r="I152" s="91"/>
    </row>
    <row r="153" spans="1:9" s="38" customFormat="1">
      <c r="A153" s="235">
        <v>2</v>
      </c>
      <c r="B153" s="67" t="s">
        <v>236</v>
      </c>
      <c r="C153" s="231">
        <v>5</v>
      </c>
      <c r="D153" s="231">
        <v>4.5</v>
      </c>
      <c r="E153" s="231">
        <v>0.5</v>
      </c>
      <c r="F153" s="231">
        <v>2.7</v>
      </c>
      <c r="G153" s="388">
        <v>5</v>
      </c>
      <c r="H153" s="233"/>
      <c r="I153" s="37"/>
    </row>
    <row r="154" spans="1:9" s="38" customFormat="1">
      <c r="A154" s="235">
        <v>3</v>
      </c>
      <c r="B154" s="67" t="s">
        <v>237</v>
      </c>
      <c r="C154" s="231">
        <v>5</v>
      </c>
      <c r="D154" s="231">
        <v>4.5</v>
      </c>
      <c r="E154" s="231">
        <v>0.5</v>
      </c>
      <c r="F154" s="231">
        <v>2.1</v>
      </c>
      <c r="G154" s="388">
        <v>6</v>
      </c>
      <c r="H154" s="233"/>
      <c r="I154" s="91"/>
    </row>
    <row r="155" spans="1:9" s="38" customFormat="1">
      <c r="A155" s="235">
        <v>4</v>
      </c>
      <c r="B155" s="72" t="s">
        <v>233</v>
      </c>
      <c r="C155" s="231">
        <v>6</v>
      </c>
      <c r="D155" s="231">
        <v>4</v>
      </c>
      <c r="E155" s="231">
        <v>2</v>
      </c>
      <c r="F155" s="231">
        <v>5.0999999999999996</v>
      </c>
      <c r="G155" s="388">
        <v>0</v>
      </c>
      <c r="H155" s="233"/>
      <c r="I155" s="37"/>
    </row>
    <row r="156" spans="1:9" s="38" customFormat="1" ht="15.6">
      <c r="A156" s="48" t="s">
        <v>164</v>
      </c>
      <c r="B156" s="409" t="s">
        <v>270</v>
      </c>
      <c r="C156" s="410">
        <f>SUM(C152:C155)</f>
        <v>22</v>
      </c>
      <c r="D156" s="390">
        <f>SUM(D152:D155)</f>
        <v>17.5</v>
      </c>
      <c r="E156" s="390">
        <f>SUM(E152:E155)</f>
        <v>4.5</v>
      </c>
      <c r="F156" s="410">
        <f>SUM(F152:F155)</f>
        <v>13.1</v>
      </c>
      <c r="G156" s="390">
        <f>SUM(G152:G155)</f>
        <v>17</v>
      </c>
      <c r="H156" s="233"/>
    </row>
    <row r="157" spans="1:9" s="38" customFormat="1">
      <c r="A157" s="56"/>
      <c r="B157" s="402"/>
      <c r="C157" s="396"/>
      <c r="D157" s="396"/>
      <c r="E157" s="396"/>
      <c r="F157" s="396"/>
      <c r="G157" s="396"/>
      <c r="H157" s="233"/>
    </row>
    <row r="158" spans="1:9" s="38" customFormat="1" ht="15" customHeight="1">
      <c r="A158" s="402"/>
      <c r="B158" s="402"/>
      <c r="C158" s="233"/>
      <c r="D158" s="405"/>
      <c r="E158" s="405"/>
      <c r="F158" s="233"/>
      <c r="G158" s="233" t="s">
        <v>239</v>
      </c>
      <c r="H158" s="233"/>
    </row>
    <row r="159" spans="1:9" ht="14.85" customHeight="1">
      <c r="A159" s="586" t="s">
        <v>140</v>
      </c>
      <c r="B159" s="588" t="s">
        <v>141</v>
      </c>
      <c r="C159" s="559" t="s">
        <v>143</v>
      </c>
      <c r="D159" s="592" t="s">
        <v>145</v>
      </c>
      <c r="E159" s="592"/>
      <c r="F159" s="592"/>
      <c r="G159" s="557" t="s">
        <v>2630</v>
      </c>
      <c r="H159" s="37"/>
    </row>
    <row r="160" spans="1:9" ht="14.85" customHeight="1">
      <c r="A160" s="566"/>
      <c r="B160" s="589"/>
      <c r="C160" s="573"/>
      <c r="D160" s="556" t="s">
        <v>267</v>
      </c>
      <c r="E160" s="594"/>
      <c r="F160" s="559" t="s">
        <v>268</v>
      </c>
      <c r="G160" s="572"/>
      <c r="H160" s="37"/>
    </row>
    <row r="161" spans="1:19" ht="37.5" customHeight="1">
      <c r="A161" s="587"/>
      <c r="B161" s="590"/>
      <c r="C161" s="591"/>
      <c r="D161" s="406" t="s">
        <v>40</v>
      </c>
      <c r="E161" s="407" t="s">
        <v>269</v>
      </c>
      <c r="F161" s="591"/>
      <c r="G161" s="593"/>
      <c r="H161" s="37"/>
    </row>
    <row r="162" spans="1:19" ht="17.850000000000001" customHeight="1">
      <c r="A162" s="565" t="s">
        <v>152</v>
      </c>
      <c r="B162" s="565"/>
      <c r="C162" s="565"/>
      <c r="D162" s="565"/>
      <c r="E162" s="565"/>
      <c r="F162" s="565"/>
      <c r="G162" s="565"/>
      <c r="H162" s="37"/>
    </row>
    <row r="163" spans="1:19" ht="17.850000000000001" customHeight="1">
      <c r="A163" s="238">
        <v>1</v>
      </c>
      <c r="B163" s="429" t="s">
        <v>240</v>
      </c>
      <c r="C163" s="374">
        <v>3</v>
      </c>
      <c r="D163" s="374">
        <v>1.5</v>
      </c>
      <c r="E163" s="374">
        <v>1.5</v>
      </c>
      <c r="F163" s="374">
        <v>2</v>
      </c>
      <c r="G163" s="398">
        <v>3</v>
      </c>
      <c r="H163" s="37"/>
    </row>
    <row r="164" spans="1:19" ht="17.850000000000001" customHeight="1">
      <c r="A164" s="238">
        <v>2</v>
      </c>
      <c r="B164" s="67" t="s">
        <v>241</v>
      </c>
      <c r="C164" s="375">
        <v>2</v>
      </c>
      <c r="D164" s="375">
        <v>1.5</v>
      </c>
      <c r="E164" s="375">
        <v>0.5</v>
      </c>
      <c r="F164" s="375">
        <v>2</v>
      </c>
      <c r="G164" s="399">
        <v>0</v>
      </c>
      <c r="H164" s="37"/>
      <c r="J164" s="38"/>
      <c r="K164" s="38"/>
      <c r="L164" s="38"/>
      <c r="M164" s="38"/>
      <c r="N164" s="38"/>
      <c r="O164" s="38"/>
      <c r="P164" s="38"/>
      <c r="Q164" s="38"/>
      <c r="R164" s="38"/>
      <c r="S164" s="38"/>
    </row>
    <row r="165" spans="1:19" s="38" customFormat="1">
      <c r="A165" s="48" t="s">
        <v>158</v>
      </c>
      <c r="B165" s="430" t="s">
        <v>171</v>
      </c>
      <c r="C165" s="412">
        <f>SUM(C163:C164)</f>
        <v>5</v>
      </c>
      <c r="D165" s="412">
        <f>SUM(D163:D164)</f>
        <v>3</v>
      </c>
      <c r="E165" s="412">
        <f>SUM(E163:E164)</f>
        <v>2</v>
      </c>
      <c r="F165" s="412">
        <f>SUM(F163:F164)</f>
        <v>4</v>
      </c>
      <c r="G165" s="395">
        <f>SUM(G163:G164)</f>
        <v>3</v>
      </c>
      <c r="H165" s="233"/>
    </row>
    <row r="166" spans="1:19">
      <c r="A166" s="565" t="s">
        <v>173</v>
      </c>
      <c r="B166" s="587"/>
      <c r="C166" s="587"/>
      <c r="D166" s="587"/>
      <c r="E166" s="587"/>
      <c r="F166" s="587"/>
      <c r="G166" s="587"/>
      <c r="H166" s="37"/>
    </row>
    <row r="167" spans="1:19">
      <c r="A167" s="238" t="s">
        <v>271</v>
      </c>
      <c r="B167" s="74" t="s">
        <v>272</v>
      </c>
      <c r="C167" s="231">
        <f>C184</f>
        <v>25</v>
      </c>
      <c r="D167" s="231">
        <f>D184</f>
        <v>21.7</v>
      </c>
      <c r="E167" s="231">
        <f>E184</f>
        <v>3.3</v>
      </c>
      <c r="F167" s="231">
        <f>F184</f>
        <v>11.4</v>
      </c>
      <c r="G167" s="388">
        <f>G184</f>
        <v>25</v>
      </c>
      <c r="H167" s="37"/>
    </row>
    <row r="168" spans="1:19">
      <c r="A168" s="423" t="s">
        <v>273</v>
      </c>
      <c r="B168" s="431" t="s">
        <v>274</v>
      </c>
      <c r="C168" s="375">
        <f>C191</f>
        <v>25</v>
      </c>
      <c r="D168" s="375">
        <f>D191</f>
        <v>22.7</v>
      </c>
      <c r="E168" s="375">
        <f>E191</f>
        <v>2.2999999999999998</v>
      </c>
      <c r="F168" s="375">
        <f>F191</f>
        <v>11.3</v>
      </c>
      <c r="G168" s="399">
        <f>G191</f>
        <v>25</v>
      </c>
      <c r="H168" s="37"/>
    </row>
    <row r="169" spans="1:19" s="38" customFormat="1">
      <c r="A169" s="238" t="s">
        <v>172</v>
      </c>
      <c r="B169" s="238"/>
      <c r="C169" s="37"/>
      <c r="D169" s="37"/>
      <c r="E169" s="37"/>
      <c r="F169" s="37"/>
      <c r="G169" s="37"/>
      <c r="H169" s="233"/>
      <c r="J169" s="34"/>
      <c r="K169" s="34"/>
      <c r="L169" s="34"/>
      <c r="M169" s="34"/>
      <c r="N169" s="34"/>
      <c r="O169" s="34"/>
      <c r="P169" s="34"/>
      <c r="Q169" s="34"/>
      <c r="R169" s="34"/>
      <c r="S169" s="34"/>
    </row>
    <row r="170" spans="1:19" s="38" customFormat="1" ht="15.6">
      <c r="A170" s="426" t="s">
        <v>164</v>
      </c>
      <c r="B170" s="427" t="s">
        <v>275</v>
      </c>
      <c r="C170" s="428">
        <f>C167</f>
        <v>25</v>
      </c>
      <c r="D170" s="428">
        <f t="shared" ref="D170:G171" si="2">D167</f>
        <v>21.7</v>
      </c>
      <c r="E170" s="428">
        <f t="shared" si="2"/>
        <v>3.3</v>
      </c>
      <c r="F170" s="428">
        <f t="shared" si="2"/>
        <v>11.4</v>
      </c>
      <c r="G170" s="401">
        <f t="shared" si="2"/>
        <v>25</v>
      </c>
      <c r="H170" s="233"/>
      <c r="J170" s="34"/>
      <c r="K170" s="34"/>
      <c r="L170" s="34"/>
      <c r="M170" s="34"/>
      <c r="N170" s="34"/>
      <c r="O170" s="34"/>
      <c r="P170" s="34"/>
      <c r="Q170" s="34"/>
      <c r="R170" s="34"/>
      <c r="S170" s="34"/>
    </row>
    <row r="171" spans="1:19" s="38" customFormat="1" ht="15.6">
      <c r="A171" s="53" t="s">
        <v>164</v>
      </c>
      <c r="B171" s="419" t="s">
        <v>276</v>
      </c>
      <c r="C171" s="412">
        <f>C168</f>
        <v>25</v>
      </c>
      <c r="D171" s="412">
        <f t="shared" si="2"/>
        <v>22.7</v>
      </c>
      <c r="E171" s="412">
        <f t="shared" si="2"/>
        <v>2.2999999999999998</v>
      </c>
      <c r="F171" s="412">
        <f t="shared" si="2"/>
        <v>11.3</v>
      </c>
      <c r="G171" s="395">
        <f t="shared" si="2"/>
        <v>25</v>
      </c>
      <c r="H171" s="233"/>
      <c r="J171" s="34"/>
      <c r="K171" s="34"/>
      <c r="L171" s="34"/>
      <c r="M171" s="34"/>
      <c r="N171" s="34"/>
      <c r="O171" s="34"/>
      <c r="P171" s="34"/>
      <c r="Q171" s="34"/>
      <c r="R171" s="34"/>
      <c r="S171" s="34"/>
    </row>
    <row r="172" spans="1:19" s="38" customFormat="1">
      <c r="A172" s="56" t="s">
        <v>175</v>
      </c>
      <c r="B172" s="418" t="s">
        <v>277</v>
      </c>
      <c r="C172" s="416">
        <f>SUM(C165+C170)</f>
        <v>30</v>
      </c>
      <c r="D172" s="416">
        <f>SUM(D165+D170)</f>
        <v>24.7</v>
      </c>
      <c r="E172" s="416">
        <f>SUM(E165+E170)</f>
        <v>5.3</v>
      </c>
      <c r="F172" s="416">
        <f>SUM(F165+F170)</f>
        <v>15.4</v>
      </c>
      <c r="G172" s="396">
        <f>SUM(G165+G170)</f>
        <v>28</v>
      </c>
      <c r="H172" s="233"/>
      <c r="J172" s="34"/>
      <c r="K172" s="34"/>
      <c r="L172" s="34"/>
      <c r="M172" s="34"/>
      <c r="N172" s="34"/>
      <c r="O172" s="34"/>
      <c r="P172" s="34"/>
      <c r="Q172" s="34"/>
      <c r="R172" s="34"/>
      <c r="S172" s="34"/>
    </row>
    <row r="173" spans="1:19" s="38" customFormat="1">
      <c r="A173" s="53" t="s">
        <v>175</v>
      </c>
      <c r="B173" s="419" t="s">
        <v>278</v>
      </c>
      <c r="C173" s="412">
        <f>SUM(C165+C171)</f>
        <v>30</v>
      </c>
      <c r="D173" s="412">
        <f>SUM(D165+D171)</f>
        <v>25.7</v>
      </c>
      <c r="E173" s="412">
        <f>SUM(E165+E171)</f>
        <v>4.3</v>
      </c>
      <c r="F173" s="412">
        <f>SUM(F165+F171)</f>
        <v>15.3</v>
      </c>
      <c r="G173" s="391">
        <f>SUM(G165+G171)</f>
        <v>28</v>
      </c>
      <c r="H173" s="233"/>
      <c r="J173" s="34"/>
      <c r="K173" s="34"/>
      <c r="L173" s="34"/>
      <c r="M173" s="34"/>
      <c r="N173" s="34"/>
      <c r="O173" s="34"/>
      <c r="P173" s="34"/>
      <c r="Q173" s="34"/>
      <c r="R173" s="34"/>
      <c r="S173" s="34"/>
    </row>
    <row r="174" spans="1:19">
      <c r="H174" s="37"/>
      <c r="J174" s="38"/>
      <c r="K174" s="38"/>
      <c r="L174" s="38"/>
      <c r="M174" s="38"/>
      <c r="N174" s="38"/>
      <c r="O174" s="38"/>
      <c r="P174" s="38"/>
      <c r="Q174" s="38"/>
      <c r="R174" s="38"/>
      <c r="S174" s="38"/>
    </row>
    <row r="175" spans="1:19" ht="14.85" customHeight="1">
      <c r="A175" s="586" t="s">
        <v>140</v>
      </c>
      <c r="B175" s="588" t="s">
        <v>141</v>
      </c>
      <c r="C175" s="559" t="s">
        <v>143</v>
      </c>
      <c r="D175" s="592" t="s">
        <v>145</v>
      </c>
      <c r="E175" s="592"/>
      <c r="F175" s="592"/>
      <c r="G175" s="557" t="s">
        <v>2630</v>
      </c>
      <c r="H175" s="37"/>
    </row>
    <row r="176" spans="1:19" ht="14.85" customHeight="1">
      <c r="A176" s="566"/>
      <c r="B176" s="589"/>
      <c r="C176" s="573"/>
      <c r="D176" s="556" t="s">
        <v>267</v>
      </c>
      <c r="E176" s="594"/>
      <c r="F176" s="559" t="s">
        <v>268</v>
      </c>
      <c r="G176" s="572"/>
      <c r="H176" s="37"/>
    </row>
    <row r="177" spans="1:19" ht="37.5" customHeight="1">
      <c r="A177" s="587"/>
      <c r="B177" s="590"/>
      <c r="C177" s="591"/>
      <c r="D177" s="406" t="s">
        <v>40</v>
      </c>
      <c r="E177" s="407" t="s">
        <v>269</v>
      </c>
      <c r="F177" s="591"/>
      <c r="G177" s="593"/>
      <c r="H177" s="37"/>
    </row>
    <row r="178" spans="1:19">
      <c r="A178" s="565" t="s">
        <v>279</v>
      </c>
      <c r="B178" s="565"/>
      <c r="C178" s="565"/>
      <c r="D178" s="565"/>
      <c r="E178" s="565"/>
      <c r="F178" s="565"/>
      <c r="G178" s="565"/>
      <c r="H178" s="37"/>
    </row>
    <row r="179" spans="1:19">
      <c r="A179" s="234">
        <v>1</v>
      </c>
      <c r="B179" s="432" t="s">
        <v>242</v>
      </c>
      <c r="C179" s="397">
        <v>3</v>
      </c>
      <c r="D179" s="374">
        <v>2.2000000000000002</v>
      </c>
      <c r="E179" s="374">
        <v>0.8</v>
      </c>
      <c r="F179" s="236">
        <v>1.6</v>
      </c>
      <c r="G179" s="397">
        <v>3</v>
      </c>
      <c r="H179" s="37"/>
    </row>
    <row r="180" spans="1:19">
      <c r="A180" s="235">
        <v>2</v>
      </c>
      <c r="B180" s="74" t="s">
        <v>243</v>
      </c>
      <c r="C180" s="397">
        <v>5</v>
      </c>
      <c r="D180" s="231">
        <v>4.5</v>
      </c>
      <c r="E180" s="231">
        <v>0.5</v>
      </c>
      <c r="F180" s="231">
        <v>2.6</v>
      </c>
      <c r="G180" s="397">
        <v>5</v>
      </c>
      <c r="H180" s="37"/>
    </row>
    <row r="181" spans="1:19">
      <c r="A181" s="235">
        <v>3</v>
      </c>
      <c r="B181" s="72" t="s">
        <v>244</v>
      </c>
      <c r="C181" s="388">
        <v>6</v>
      </c>
      <c r="D181" s="231">
        <v>5</v>
      </c>
      <c r="E181" s="231">
        <v>1</v>
      </c>
      <c r="F181" s="231">
        <v>2.6</v>
      </c>
      <c r="G181" s="388">
        <v>6</v>
      </c>
      <c r="H181" s="37"/>
      <c r="I181" s="37"/>
      <c r="J181" s="37"/>
      <c r="K181" s="37"/>
      <c r="L181" s="37"/>
    </row>
    <row r="182" spans="1:19">
      <c r="A182" s="235">
        <v>4</v>
      </c>
      <c r="B182" s="67" t="s">
        <v>245</v>
      </c>
      <c r="C182" s="231">
        <v>5</v>
      </c>
      <c r="D182" s="231">
        <v>4</v>
      </c>
      <c r="E182" s="231">
        <v>1</v>
      </c>
      <c r="F182" s="231">
        <v>2</v>
      </c>
      <c r="G182" s="388">
        <v>5</v>
      </c>
      <c r="H182" s="37"/>
      <c r="I182" s="40"/>
      <c r="J182" s="37"/>
      <c r="K182" s="37"/>
      <c r="L182" s="37"/>
    </row>
    <row r="183" spans="1:19">
      <c r="A183" s="413">
        <v>5</v>
      </c>
      <c r="B183" s="67" t="s">
        <v>246</v>
      </c>
      <c r="C183" s="231">
        <v>6</v>
      </c>
      <c r="D183" s="231">
        <v>6</v>
      </c>
      <c r="E183" s="231">
        <v>0</v>
      </c>
      <c r="F183" s="231">
        <v>2.6</v>
      </c>
      <c r="G183" s="388">
        <v>6</v>
      </c>
      <c r="H183" s="37"/>
      <c r="I183" s="37"/>
      <c r="J183" s="37"/>
      <c r="K183" s="37"/>
      <c r="L183" s="37"/>
    </row>
    <row r="184" spans="1:19" s="38" customFormat="1" ht="15.6">
      <c r="A184" s="51" t="s">
        <v>164</v>
      </c>
      <c r="B184" s="408" t="s">
        <v>270</v>
      </c>
      <c r="C184" s="410">
        <f>SUM(C179:C183)</f>
        <v>25</v>
      </c>
      <c r="D184" s="410">
        <f>SUM(D179:D183)</f>
        <v>21.7</v>
      </c>
      <c r="E184" s="410">
        <f>SUM(E179:E183)</f>
        <v>3.3</v>
      </c>
      <c r="F184" s="410">
        <f>SUM(F179:F183)</f>
        <v>11.4</v>
      </c>
      <c r="G184" s="389">
        <f>SUM(G179:G183)</f>
        <v>25</v>
      </c>
      <c r="H184" s="233"/>
      <c r="J184" s="34"/>
      <c r="K184" s="34"/>
      <c r="L184" s="34"/>
      <c r="M184" s="34"/>
      <c r="N184" s="34"/>
      <c r="O184" s="34"/>
      <c r="P184" s="34"/>
      <c r="Q184" s="34"/>
      <c r="R184" s="34"/>
      <c r="S184" s="34"/>
    </row>
    <row r="185" spans="1:19">
      <c r="A185" s="565" t="s">
        <v>221</v>
      </c>
      <c r="B185" s="565"/>
      <c r="C185" s="565"/>
      <c r="D185" s="565"/>
      <c r="E185" s="565"/>
      <c r="F185" s="565"/>
      <c r="G185" s="565"/>
      <c r="H185" s="37"/>
    </row>
    <row r="186" spans="1:19">
      <c r="A186" s="234">
        <v>1</v>
      </c>
      <c r="B186" s="432" t="s">
        <v>242</v>
      </c>
      <c r="C186" s="397">
        <v>3</v>
      </c>
      <c r="D186" s="374">
        <v>2.2000000000000002</v>
      </c>
      <c r="E186" s="374">
        <v>0.8</v>
      </c>
      <c r="F186" s="236">
        <v>1.6</v>
      </c>
      <c r="G186" s="397">
        <v>3</v>
      </c>
      <c r="H186" s="37"/>
    </row>
    <row r="187" spans="1:19">
      <c r="A187" s="235">
        <v>2</v>
      </c>
      <c r="B187" s="74" t="s">
        <v>243</v>
      </c>
      <c r="C187" s="397">
        <v>5</v>
      </c>
      <c r="D187" s="231">
        <v>4.5</v>
      </c>
      <c r="E187" s="231">
        <v>0.5</v>
      </c>
      <c r="F187" s="231">
        <v>2.6</v>
      </c>
      <c r="G187" s="397">
        <v>5</v>
      </c>
      <c r="H187" s="37"/>
    </row>
    <row r="188" spans="1:19">
      <c r="A188" s="235">
        <v>3</v>
      </c>
      <c r="B188" s="72" t="s">
        <v>247</v>
      </c>
      <c r="C188" s="231">
        <v>5</v>
      </c>
      <c r="D188" s="231">
        <v>4.5</v>
      </c>
      <c r="E188" s="231">
        <v>0.5</v>
      </c>
      <c r="F188" s="231">
        <v>2</v>
      </c>
      <c r="G188" s="397">
        <v>5</v>
      </c>
      <c r="H188" s="37"/>
      <c r="I188" s="91"/>
    </row>
    <row r="189" spans="1:19">
      <c r="A189" s="235">
        <v>4</v>
      </c>
      <c r="B189" s="67" t="s">
        <v>248</v>
      </c>
      <c r="C189" s="231">
        <v>6</v>
      </c>
      <c r="D189" s="231">
        <v>6</v>
      </c>
      <c r="E189" s="231">
        <v>0</v>
      </c>
      <c r="F189" s="231">
        <v>2.6</v>
      </c>
      <c r="G189" s="388">
        <v>6</v>
      </c>
      <c r="H189" s="37"/>
      <c r="I189" s="91"/>
    </row>
    <row r="190" spans="1:19">
      <c r="A190" s="413">
        <v>5</v>
      </c>
      <c r="B190" s="67" t="s">
        <v>249</v>
      </c>
      <c r="C190" s="231">
        <v>6</v>
      </c>
      <c r="D190" s="231">
        <v>5.5</v>
      </c>
      <c r="E190" s="231">
        <v>0.5</v>
      </c>
      <c r="F190" s="231">
        <v>2.5</v>
      </c>
      <c r="G190" s="388">
        <v>6</v>
      </c>
      <c r="H190" s="37"/>
      <c r="I190" s="37"/>
    </row>
    <row r="191" spans="1:19" s="38" customFormat="1" ht="15.6">
      <c r="A191" s="51" t="s">
        <v>164</v>
      </c>
      <c r="B191" s="408" t="s">
        <v>270</v>
      </c>
      <c r="C191" s="410">
        <f>SUM(C186:C190)</f>
        <v>25</v>
      </c>
      <c r="D191" s="410">
        <f>SUM(D186:D190)</f>
        <v>22.7</v>
      </c>
      <c r="E191" s="410">
        <f>SUM(E186:E190)</f>
        <v>2.2999999999999998</v>
      </c>
      <c r="F191" s="410">
        <f>SUM(F186:F190)</f>
        <v>11.3</v>
      </c>
      <c r="G191" s="389">
        <f>SUM(G186:G190)</f>
        <v>25</v>
      </c>
      <c r="H191" s="233"/>
      <c r="J191" s="34"/>
      <c r="K191" s="34"/>
      <c r="L191" s="34"/>
      <c r="M191" s="34"/>
      <c r="N191" s="34"/>
      <c r="O191" s="34"/>
      <c r="P191" s="34"/>
      <c r="Q191" s="34"/>
      <c r="R191" s="34"/>
      <c r="S191" s="34"/>
    </row>
    <row r="192" spans="1:19">
      <c r="H192" s="37"/>
      <c r="J192" s="38"/>
      <c r="K192" s="38"/>
      <c r="L192" s="38"/>
      <c r="M192" s="38"/>
      <c r="N192" s="38"/>
      <c r="O192" s="38"/>
      <c r="P192" s="38"/>
      <c r="Q192" s="38"/>
      <c r="R192" s="38"/>
      <c r="S192" s="38"/>
    </row>
    <row r="193" spans="1:19" ht="15" customHeight="1">
      <c r="H193" s="37"/>
    </row>
    <row r="194" spans="1:19" s="38" customFormat="1" ht="15" customHeight="1">
      <c r="A194" s="402"/>
      <c r="B194" s="402"/>
      <c r="C194" s="233"/>
      <c r="D194" s="233" t="s">
        <v>250</v>
      </c>
      <c r="E194" s="233"/>
      <c r="F194" s="402"/>
      <c r="G194" s="402"/>
      <c r="H194" s="233"/>
      <c r="J194" s="34"/>
      <c r="K194" s="34"/>
      <c r="L194" s="34"/>
      <c r="M194" s="34"/>
      <c r="N194" s="34"/>
      <c r="O194" s="34"/>
      <c r="P194" s="34"/>
      <c r="Q194" s="34"/>
      <c r="R194" s="34"/>
      <c r="S194" s="34"/>
    </row>
    <row r="195" spans="1:19" ht="14.85" customHeight="1">
      <c r="A195" s="561" t="s">
        <v>140</v>
      </c>
      <c r="B195" s="563" t="s">
        <v>141</v>
      </c>
      <c r="C195" s="559" t="s">
        <v>143</v>
      </c>
      <c r="D195" s="558" t="s">
        <v>145</v>
      </c>
      <c r="E195" s="556"/>
      <c r="F195" s="556"/>
      <c r="G195" s="557" t="s">
        <v>266</v>
      </c>
      <c r="H195" s="37"/>
    </row>
    <row r="196" spans="1:19" ht="14.85" customHeight="1">
      <c r="A196" s="562"/>
      <c r="B196" s="564"/>
      <c r="C196" s="573"/>
      <c r="D196" s="556" t="s">
        <v>267</v>
      </c>
      <c r="E196" s="594"/>
      <c r="F196" s="557" t="s">
        <v>268</v>
      </c>
      <c r="G196" s="572"/>
      <c r="H196" s="37"/>
    </row>
    <row r="197" spans="1:19" ht="40.5" customHeight="1">
      <c r="A197" s="562"/>
      <c r="B197" s="564"/>
      <c r="C197" s="573"/>
      <c r="D197" s="239" t="s">
        <v>40</v>
      </c>
      <c r="E197" s="433" t="s">
        <v>269</v>
      </c>
      <c r="F197" s="572"/>
      <c r="G197" s="593"/>
      <c r="H197" s="37"/>
    </row>
    <row r="198" spans="1:19" s="38" customFormat="1" ht="17.850000000000001" customHeight="1">
      <c r="A198" s="434" t="s">
        <v>158</v>
      </c>
      <c r="B198" s="435" t="s">
        <v>280</v>
      </c>
      <c r="C198" s="436">
        <f>SUM(C27+C48+C67+C87+(C105+C106)/2+(C139+C140)/2+(C172+C173)/2)</f>
        <v>210</v>
      </c>
      <c r="D198" s="428">
        <f>SUM(D27+D48+D67+D87+(D105+D106)/2+(D139+D140)/2+(D172+D173)/2)</f>
        <v>169.8</v>
      </c>
      <c r="E198" s="428">
        <f>SUM(E27+E48+E67+E87+(E105+E106)/2+(E139+E140)/2+(E172+E173)/2)</f>
        <v>40.200000000000003</v>
      </c>
      <c r="F198" s="428">
        <f>SUM(F27+F48+F67+F87+(F105+F106)/2+(F139+F140)/2+(F172+F173)/2)</f>
        <v>118.04999999999998</v>
      </c>
      <c r="G198" s="401">
        <f>SUM(G27+G48+G67+G87+(G105+G106)/2+(G139+G140)/2+(G172+G173)/2)</f>
        <v>158</v>
      </c>
      <c r="H198" s="233"/>
    </row>
    <row r="199" spans="1:19" s="38" customFormat="1" ht="17.850000000000001" customHeight="1">
      <c r="A199" s="60"/>
      <c r="B199" s="437" t="s">
        <v>281</v>
      </c>
      <c r="C199" s="64">
        <f>SUM(C27+C48+C67+C87+C105+C139+C172)</f>
        <v>210</v>
      </c>
      <c r="D199" s="231">
        <f>SUM(D27+D48+D67+D87+D105+D139+D172)</f>
        <v>167.7</v>
      </c>
      <c r="E199" s="231">
        <f>SUM(E27+E48+E67+E87+E105+E139+E172)</f>
        <v>42.3</v>
      </c>
      <c r="F199" s="231">
        <f>SUM(F27+F48+F67+F87+F105+F139+F172)</f>
        <v>118</v>
      </c>
      <c r="G199" s="388">
        <f>SUM(G27+G48+G67+G87+G105+G139+G172)</f>
        <v>163</v>
      </c>
      <c r="H199" s="233"/>
      <c r="I199" s="438"/>
      <c r="J199" s="34"/>
      <c r="K199" s="34"/>
      <c r="L199" s="34"/>
      <c r="M199" s="34"/>
      <c r="N199" s="34"/>
      <c r="O199" s="34"/>
      <c r="P199" s="34"/>
      <c r="Q199" s="34"/>
      <c r="R199" s="34"/>
      <c r="S199" s="34"/>
    </row>
    <row r="200" spans="1:19" s="38" customFormat="1" ht="17.850000000000001" customHeight="1">
      <c r="A200" s="52"/>
      <c r="B200" s="439" t="s">
        <v>282</v>
      </c>
      <c r="C200" s="440">
        <f>SUM(C27+C48+C67+C87+C106+C140+C173)</f>
        <v>210</v>
      </c>
      <c r="D200" s="375">
        <f>SUM(D27+D48+D67+D87+D106+D140+D173)</f>
        <v>171.9</v>
      </c>
      <c r="E200" s="375">
        <f>SUM(E27+E48+E67+E87+E106+E140+E173)</f>
        <v>38.1</v>
      </c>
      <c r="F200" s="375">
        <f>SUM(F27+F48+F67+F87+F106+F140+F173)</f>
        <v>118.09999999999998</v>
      </c>
      <c r="G200" s="399">
        <f>SUM(G27+G48+G67+G87+G106+G140+G173)</f>
        <v>153</v>
      </c>
      <c r="H200" s="233"/>
      <c r="J200" s="34"/>
      <c r="K200" s="34"/>
      <c r="L200" s="34"/>
      <c r="M200" s="34"/>
      <c r="N200" s="34"/>
      <c r="O200" s="34"/>
      <c r="P200" s="34"/>
      <c r="Q200" s="34"/>
      <c r="R200" s="34"/>
      <c r="S200" s="34"/>
    </row>
    <row r="201" spans="1:19" s="38" customFormat="1" ht="17.850000000000001" customHeight="1">
      <c r="A201" s="60" t="s">
        <v>164</v>
      </c>
      <c r="B201" s="598" t="s">
        <v>283</v>
      </c>
      <c r="C201" s="598"/>
      <c r="D201" s="598"/>
      <c r="E201" s="599"/>
      <c r="F201" s="599"/>
      <c r="G201" s="401">
        <f>(G202+G203)/2</f>
        <v>75.238095238095241</v>
      </c>
      <c r="H201" s="233"/>
      <c r="J201" s="34"/>
      <c r="K201" s="34"/>
      <c r="L201" s="34"/>
      <c r="M201" s="34"/>
      <c r="N201" s="34"/>
      <c r="O201" s="34"/>
      <c r="P201" s="34"/>
      <c r="Q201" s="34"/>
      <c r="R201" s="34"/>
      <c r="S201" s="34"/>
    </row>
    <row r="202" spans="1:19" s="38" customFormat="1" ht="17.850000000000001" customHeight="1">
      <c r="A202" s="60"/>
      <c r="B202" s="599" t="s">
        <v>281</v>
      </c>
      <c r="C202" s="600"/>
      <c r="D202" s="600"/>
      <c r="E202" s="600"/>
      <c r="F202" s="601"/>
      <c r="G202" s="388">
        <f>G199*100/C199</f>
        <v>77.61904761904762</v>
      </c>
      <c r="H202" s="233"/>
      <c r="J202" s="34"/>
      <c r="K202" s="34"/>
      <c r="L202" s="34"/>
      <c r="M202" s="34"/>
      <c r="N202" s="34"/>
      <c r="O202" s="34"/>
      <c r="P202" s="34"/>
      <c r="Q202" s="34"/>
      <c r="R202" s="34"/>
      <c r="S202" s="34"/>
    </row>
    <row r="203" spans="1:19" s="38" customFormat="1" ht="17.850000000000001" customHeight="1">
      <c r="A203" s="60"/>
      <c r="B203" s="602" t="s">
        <v>282</v>
      </c>
      <c r="C203" s="603"/>
      <c r="D203" s="603"/>
      <c r="E203" s="600"/>
      <c r="F203" s="604"/>
      <c r="G203" s="399">
        <f>G200*100/C200</f>
        <v>72.857142857142861</v>
      </c>
      <c r="H203" s="233"/>
      <c r="J203" s="34"/>
      <c r="K203" s="34"/>
      <c r="L203" s="34"/>
      <c r="M203" s="34"/>
      <c r="N203" s="34"/>
      <c r="O203" s="34"/>
      <c r="P203" s="34"/>
      <c r="Q203" s="34"/>
      <c r="R203" s="34"/>
      <c r="S203" s="34"/>
    </row>
    <row r="204" spans="1:19" s="38" customFormat="1" ht="17.850000000000001" customHeight="1">
      <c r="A204" s="434" t="s">
        <v>175</v>
      </c>
      <c r="B204" s="598" t="s">
        <v>284</v>
      </c>
      <c r="C204" s="598"/>
      <c r="D204" s="599"/>
      <c r="E204" s="441"/>
      <c r="F204" s="401">
        <f>(F205+F206)/2</f>
        <v>56.214285714285708</v>
      </c>
      <c r="G204" s="233"/>
      <c r="H204" s="233"/>
    </row>
    <row r="205" spans="1:19" s="38" customFormat="1" ht="17.850000000000001" customHeight="1">
      <c r="A205" s="60"/>
      <c r="B205" s="599" t="s">
        <v>281</v>
      </c>
      <c r="C205" s="600"/>
      <c r="D205" s="600"/>
      <c r="E205" s="402"/>
      <c r="F205" s="388">
        <f>F199*100/C199</f>
        <v>56.19047619047619</v>
      </c>
      <c r="G205" s="233"/>
      <c r="H205" s="233"/>
      <c r="J205" s="34"/>
      <c r="K205" s="34"/>
      <c r="L205" s="34"/>
      <c r="M205" s="34"/>
      <c r="N205" s="34"/>
      <c r="O205" s="34"/>
      <c r="P205" s="34"/>
      <c r="Q205" s="34"/>
      <c r="R205" s="34"/>
      <c r="S205" s="34"/>
    </row>
    <row r="206" spans="1:19" s="38" customFormat="1" ht="17.850000000000001" customHeight="1">
      <c r="A206" s="52"/>
      <c r="B206" s="602" t="s">
        <v>282</v>
      </c>
      <c r="C206" s="603"/>
      <c r="D206" s="603"/>
      <c r="E206" s="411"/>
      <c r="F206" s="399">
        <f>F200*100/C200</f>
        <v>56.238095238095227</v>
      </c>
      <c r="G206" s="233"/>
      <c r="H206" s="233"/>
      <c r="J206" s="34"/>
      <c r="K206" s="34"/>
      <c r="L206" s="34"/>
      <c r="M206" s="34"/>
      <c r="N206" s="34"/>
      <c r="O206" s="34"/>
      <c r="P206" s="34"/>
      <c r="Q206" s="34"/>
      <c r="R206" s="34"/>
      <c r="S206" s="34"/>
    </row>
    <row r="207" spans="1:19" s="38" customFormat="1" ht="17.850000000000001" customHeight="1">
      <c r="A207" s="434" t="s">
        <v>285</v>
      </c>
      <c r="B207" s="435" t="s">
        <v>286</v>
      </c>
      <c r="C207" s="428">
        <f>D207+E207</f>
        <v>100</v>
      </c>
      <c r="D207" s="398">
        <f>(D208+D209)/2</f>
        <v>80.857142857142861</v>
      </c>
      <c r="E207" s="397">
        <f>(E208+E209)/2</f>
        <v>19.142857142857142</v>
      </c>
      <c r="F207" s="233"/>
      <c r="G207" s="233"/>
      <c r="H207" s="233"/>
      <c r="J207" s="34"/>
      <c r="K207" s="34"/>
      <c r="L207" s="34"/>
      <c r="M207" s="34"/>
      <c r="N207" s="34"/>
      <c r="O207" s="34"/>
      <c r="P207" s="34"/>
      <c r="Q207" s="34"/>
      <c r="R207" s="34"/>
      <c r="S207" s="34"/>
    </row>
    <row r="208" spans="1:19" s="38" customFormat="1" ht="17.850000000000001" customHeight="1">
      <c r="A208" s="60"/>
      <c r="B208" s="437" t="s">
        <v>281</v>
      </c>
      <c r="C208" s="416" t="s">
        <v>155</v>
      </c>
      <c r="D208" s="388">
        <f>D199*100/C199</f>
        <v>79.857142857142861</v>
      </c>
      <c r="E208" s="397">
        <f>E199*100/C199</f>
        <v>20.142857142857142</v>
      </c>
      <c r="F208" s="233"/>
      <c r="G208" s="233"/>
      <c r="H208" s="233"/>
    </row>
    <row r="209" spans="1:19" s="38" customFormat="1" ht="17.850000000000001" customHeight="1">
      <c r="A209" s="52"/>
      <c r="B209" s="439" t="s">
        <v>282</v>
      </c>
      <c r="C209" s="412" t="s">
        <v>155</v>
      </c>
      <c r="D209" s="399">
        <f>D200*100/C200</f>
        <v>81.857142857142861</v>
      </c>
      <c r="E209" s="425">
        <f>E200*100/C200</f>
        <v>18.142857142857142</v>
      </c>
      <c r="F209" s="233"/>
      <c r="G209" s="233"/>
      <c r="H209" s="233"/>
    </row>
    <row r="210" spans="1:19" s="445" customFormat="1" ht="17.850000000000001" customHeight="1">
      <c r="A210" s="442" t="s">
        <v>161</v>
      </c>
      <c r="B210" s="443" t="s">
        <v>287</v>
      </c>
      <c r="C210" s="444">
        <f>SUM(C211:C213)</f>
        <v>9</v>
      </c>
      <c r="D210" s="403"/>
      <c r="E210" s="403"/>
      <c r="F210" s="403"/>
      <c r="G210" s="403"/>
      <c r="H210" s="403"/>
      <c r="J210" s="38"/>
      <c r="K210" s="38"/>
      <c r="L210" s="38"/>
      <c r="M210" s="38"/>
      <c r="N210" s="38"/>
      <c r="O210" s="38"/>
      <c r="P210" s="38"/>
      <c r="Q210" s="38"/>
      <c r="R210" s="38"/>
      <c r="S210" s="38"/>
    </row>
    <row r="211" spans="1:19" ht="17.850000000000001" customHeight="1">
      <c r="A211" s="238" t="s">
        <v>288</v>
      </c>
      <c r="B211" s="429" t="str">
        <f>B19</f>
        <v>Ekonomia</v>
      </c>
      <c r="C211" s="388">
        <v>3</v>
      </c>
      <c r="D211" s="37"/>
      <c r="E211" s="37"/>
      <c r="F211" s="37"/>
      <c r="G211" s="37"/>
      <c r="H211" s="37"/>
      <c r="J211" s="38"/>
      <c r="K211" s="38"/>
      <c r="L211" s="38"/>
      <c r="M211" s="38"/>
      <c r="N211" s="38"/>
      <c r="O211" s="38"/>
      <c r="P211" s="38"/>
      <c r="Q211" s="38"/>
      <c r="R211" s="38"/>
      <c r="S211" s="38"/>
    </row>
    <row r="212" spans="1:19" ht="17.850000000000001" customHeight="1">
      <c r="A212" s="238" t="s">
        <v>289</v>
      </c>
      <c r="B212" s="429" t="str">
        <f>B39</f>
        <v>Podstawy działalności gospodarczej i przedsiębiorczości</v>
      </c>
      <c r="C212" s="388">
        <v>5</v>
      </c>
      <c r="D212" s="37"/>
      <c r="E212" s="37"/>
      <c r="F212" s="37"/>
      <c r="G212" s="37"/>
      <c r="H212" s="37"/>
      <c r="J212" s="38"/>
      <c r="K212" s="38"/>
      <c r="L212" s="38"/>
      <c r="M212" s="38"/>
      <c r="N212" s="38"/>
      <c r="O212" s="38"/>
      <c r="P212" s="38"/>
      <c r="Q212" s="38"/>
      <c r="R212" s="38"/>
      <c r="S212" s="38"/>
    </row>
    <row r="213" spans="1:19" ht="17.850000000000001" customHeight="1">
      <c r="A213" s="423" t="s">
        <v>290</v>
      </c>
      <c r="B213" s="446" t="str">
        <f>B65</f>
        <v>Historia, kultura, sztuka i tradycja regionu</v>
      </c>
      <c r="C213" s="399">
        <v>1</v>
      </c>
      <c r="D213" s="37"/>
      <c r="E213" s="37"/>
      <c r="F213" s="37"/>
      <c r="G213" s="37"/>
      <c r="H213" s="37"/>
      <c r="J213" s="38"/>
      <c r="K213" s="38"/>
      <c r="L213" s="38"/>
      <c r="M213" s="38"/>
      <c r="N213" s="38"/>
      <c r="O213" s="38"/>
      <c r="P213" s="38"/>
      <c r="Q213" s="38"/>
      <c r="R213" s="38"/>
      <c r="S213" s="38"/>
    </row>
    <row r="214" spans="1:19" ht="9.6" customHeight="1">
      <c r="D214" s="37"/>
      <c r="E214" s="37"/>
      <c r="F214" s="37"/>
      <c r="G214" s="37"/>
      <c r="H214" s="37"/>
      <c r="J214" s="38"/>
      <c r="K214" s="38"/>
      <c r="L214" s="38"/>
      <c r="M214" s="38"/>
      <c r="N214" s="38"/>
      <c r="O214" s="38"/>
      <c r="P214" s="38"/>
      <c r="Q214" s="38"/>
      <c r="R214" s="38"/>
      <c r="S214" s="38"/>
    </row>
    <row r="215" spans="1:19" ht="27" customHeight="1">
      <c r="A215" s="447" t="s">
        <v>291</v>
      </c>
      <c r="B215" s="596" t="s">
        <v>292</v>
      </c>
      <c r="C215" s="596"/>
      <c r="D215" s="596"/>
      <c r="E215" s="596"/>
      <c r="F215" s="596"/>
      <c r="G215" s="596"/>
      <c r="H215" s="37"/>
      <c r="J215" s="38"/>
      <c r="K215" s="38"/>
      <c r="L215" s="38"/>
      <c r="M215" s="38"/>
      <c r="N215" s="38"/>
      <c r="O215" s="38"/>
      <c r="P215" s="38"/>
      <c r="Q215" s="38"/>
      <c r="R215" s="38"/>
      <c r="S215" s="38"/>
    </row>
    <row r="216" spans="1:19" ht="15.6" customHeight="1">
      <c r="A216" s="447" t="s">
        <v>293</v>
      </c>
      <c r="B216" s="597" t="s">
        <v>294</v>
      </c>
      <c r="C216" s="597"/>
      <c r="D216" s="597"/>
      <c r="E216" s="597"/>
      <c r="F216" s="597"/>
      <c r="G216" s="597"/>
      <c r="H216" s="37"/>
      <c r="J216" s="38"/>
      <c r="K216" s="38"/>
      <c r="L216" s="38"/>
      <c r="M216" s="38"/>
      <c r="N216" s="38"/>
      <c r="O216" s="38"/>
      <c r="P216" s="38"/>
      <c r="Q216" s="38"/>
      <c r="R216" s="38"/>
      <c r="S216" s="38"/>
    </row>
    <row r="217" spans="1:19" ht="27" customHeight="1">
      <c r="A217" s="447" t="s">
        <v>295</v>
      </c>
      <c r="B217" s="596" t="s">
        <v>296</v>
      </c>
      <c r="C217" s="596"/>
      <c r="D217" s="596"/>
      <c r="E217" s="596"/>
      <c r="F217" s="596"/>
      <c r="G217" s="596"/>
      <c r="H217" s="37"/>
      <c r="J217" s="38"/>
      <c r="K217" s="38"/>
      <c r="L217" s="38"/>
      <c r="M217" s="38"/>
      <c r="N217" s="38"/>
      <c r="O217" s="38"/>
      <c r="P217" s="38"/>
      <c r="Q217" s="38"/>
      <c r="R217" s="38"/>
      <c r="S217" s="38"/>
    </row>
    <row r="218" spans="1:19">
      <c r="H218" s="37"/>
      <c r="J218" s="38"/>
      <c r="K218" s="38"/>
      <c r="L218" s="38"/>
      <c r="M218" s="38"/>
      <c r="N218" s="38"/>
      <c r="O218" s="38"/>
      <c r="P218" s="38"/>
      <c r="Q218" s="38"/>
      <c r="R218" s="38"/>
      <c r="S218" s="38"/>
    </row>
    <row r="219" spans="1:19">
      <c r="H219" s="37"/>
      <c r="J219" s="38"/>
      <c r="K219" s="38"/>
      <c r="L219" s="38"/>
      <c r="M219" s="38"/>
      <c r="N219" s="38"/>
      <c r="O219" s="38"/>
      <c r="P219" s="38"/>
      <c r="Q219" s="38"/>
      <c r="R219" s="38"/>
      <c r="S219" s="38"/>
    </row>
    <row r="220" spans="1:19">
      <c r="J220" s="445"/>
      <c r="K220" s="445"/>
      <c r="L220" s="445"/>
      <c r="M220" s="445"/>
      <c r="N220" s="445"/>
      <c r="O220" s="445"/>
      <c r="P220" s="445"/>
      <c r="Q220" s="445"/>
      <c r="R220" s="445"/>
      <c r="S220" s="445"/>
    </row>
  </sheetData>
  <mergeCells count="109">
    <mergeCell ref="B215:G215"/>
    <mergeCell ref="B216:G216"/>
    <mergeCell ref="B217:G217"/>
    <mergeCell ref="B201:F201"/>
    <mergeCell ref="B202:F202"/>
    <mergeCell ref="B203:F203"/>
    <mergeCell ref="B204:D204"/>
    <mergeCell ref="B205:D205"/>
    <mergeCell ref="B206:D206"/>
    <mergeCell ref="A178:G178"/>
    <mergeCell ref="A185:G185"/>
    <mergeCell ref="A195:A197"/>
    <mergeCell ref="B195:B197"/>
    <mergeCell ref="C195:C197"/>
    <mergeCell ref="D195:F195"/>
    <mergeCell ref="G195:G197"/>
    <mergeCell ref="D196:E196"/>
    <mergeCell ref="F196:F197"/>
    <mergeCell ref="A162:G162"/>
    <mergeCell ref="A166:G166"/>
    <mergeCell ref="A175:A177"/>
    <mergeCell ref="B175:B177"/>
    <mergeCell ref="C175:C177"/>
    <mergeCell ref="D175:F175"/>
    <mergeCell ref="G175:G177"/>
    <mergeCell ref="D176:E176"/>
    <mergeCell ref="F176:F177"/>
    <mergeCell ref="A145:G145"/>
    <mergeCell ref="A151:G151"/>
    <mergeCell ref="A159:A161"/>
    <mergeCell ref="B159:B161"/>
    <mergeCell ref="C159:C161"/>
    <mergeCell ref="D159:F159"/>
    <mergeCell ref="G159:G161"/>
    <mergeCell ref="D160:E160"/>
    <mergeCell ref="F160:F161"/>
    <mergeCell ref="A128:G128"/>
    <mergeCell ref="A133:G133"/>
    <mergeCell ref="A142:A144"/>
    <mergeCell ref="B142:B144"/>
    <mergeCell ref="C142:C144"/>
    <mergeCell ref="D142:F142"/>
    <mergeCell ref="G142:G144"/>
    <mergeCell ref="D143:E143"/>
    <mergeCell ref="F143:F144"/>
    <mergeCell ref="A111:G111"/>
    <mergeCell ref="A117:G117"/>
    <mergeCell ref="A125:A127"/>
    <mergeCell ref="B125:B127"/>
    <mergeCell ref="C125:C127"/>
    <mergeCell ref="D125:F125"/>
    <mergeCell ref="G125:G127"/>
    <mergeCell ref="D126:E126"/>
    <mergeCell ref="F126:F127"/>
    <mergeCell ref="A93:G93"/>
    <mergeCell ref="A99:G99"/>
    <mergeCell ref="A108:A110"/>
    <mergeCell ref="B108:B110"/>
    <mergeCell ref="C108:C110"/>
    <mergeCell ref="D108:F108"/>
    <mergeCell ref="G108:G110"/>
    <mergeCell ref="D109:E109"/>
    <mergeCell ref="F109:F110"/>
    <mergeCell ref="A73:G73"/>
    <mergeCell ref="A84:G84"/>
    <mergeCell ref="A90:A92"/>
    <mergeCell ref="B90:B92"/>
    <mergeCell ref="C90:C92"/>
    <mergeCell ref="D90:F90"/>
    <mergeCell ref="G90:G92"/>
    <mergeCell ref="D91:E91"/>
    <mergeCell ref="F91:F92"/>
    <mergeCell ref="A54:G54"/>
    <mergeCell ref="A64:G64"/>
    <mergeCell ref="A70:A72"/>
    <mergeCell ref="B70:B72"/>
    <mergeCell ref="C70:C72"/>
    <mergeCell ref="D70:F70"/>
    <mergeCell ref="G70:G72"/>
    <mergeCell ref="D71:E71"/>
    <mergeCell ref="F71:F72"/>
    <mergeCell ref="A33:G33"/>
    <mergeCell ref="A45:G45"/>
    <mergeCell ref="A51:A53"/>
    <mergeCell ref="B51:B53"/>
    <mergeCell ref="C51:C53"/>
    <mergeCell ref="D51:F51"/>
    <mergeCell ref="G51:G53"/>
    <mergeCell ref="D52:E52"/>
    <mergeCell ref="F52:F53"/>
    <mergeCell ref="A12:G12"/>
    <mergeCell ref="A24:G24"/>
    <mergeCell ref="A30:A32"/>
    <mergeCell ref="B30:B32"/>
    <mergeCell ref="C30:C32"/>
    <mergeCell ref="D30:F30"/>
    <mergeCell ref="G30:G32"/>
    <mergeCell ref="D31:E31"/>
    <mergeCell ref="F31:F32"/>
    <mergeCell ref="A2:G2"/>
    <mergeCell ref="A5:B5"/>
    <mergeCell ref="A6:B6"/>
    <mergeCell ref="A9:A11"/>
    <mergeCell ref="B9:B11"/>
    <mergeCell ref="C9:C11"/>
    <mergeCell ref="D9:F9"/>
    <mergeCell ref="G9:G11"/>
    <mergeCell ref="D10:E10"/>
    <mergeCell ref="F10:F11"/>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46"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8.55468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227</v>
      </c>
      <c r="B5" s="633"/>
      <c r="C5" s="633"/>
      <c r="D5" s="633"/>
      <c r="E5" s="633"/>
      <c r="F5" s="633"/>
      <c r="G5" s="633"/>
      <c r="H5" s="633"/>
    </row>
    <row r="6" spans="1:9" ht="17.850000000000001" customHeight="1">
      <c r="A6" s="665" t="s">
        <v>143</v>
      </c>
      <c r="B6" s="686"/>
      <c r="C6" s="686"/>
      <c r="D6" s="686">
        <v>3</v>
      </c>
      <c r="E6" s="686"/>
      <c r="F6" s="686"/>
      <c r="G6" s="686"/>
      <c r="H6" s="666"/>
    </row>
    <row r="7" spans="1:9">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1916</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1917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6.6" customHeight="1">
      <c r="A19" s="669" t="s">
        <v>332</v>
      </c>
      <c r="B19" s="669"/>
      <c r="C19" s="675" t="s">
        <v>833</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9.5" customHeight="1">
      <c r="A25" s="245" t="s">
        <v>1918</v>
      </c>
      <c r="B25" s="675" t="s">
        <v>1919</v>
      </c>
      <c r="C25" s="675"/>
      <c r="D25" s="675"/>
      <c r="E25" s="675"/>
      <c r="F25" s="675"/>
      <c r="G25" s="245" t="s">
        <v>1920</v>
      </c>
      <c r="H25" s="183" t="s">
        <v>40</v>
      </c>
      <c r="I25" s="106"/>
    </row>
    <row r="26" spans="1:9" ht="47.25" customHeight="1">
      <c r="A26" s="245" t="s">
        <v>1921</v>
      </c>
      <c r="B26" s="675" t="s">
        <v>1948</v>
      </c>
      <c r="C26" s="675"/>
      <c r="D26" s="675"/>
      <c r="E26" s="675"/>
      <c r="F26" s="675"/>
      <c r="G26" s="245" t="s">
        <v>59</v>
      </c>
      <c r="H26" s="183" t="s">
        <v>40</v>
      </c>
      <c r="I26" s="106"/>
    </row>
    <row r="27" spans="1:9" ht="17.850000000000001" customHeight="1">
      <c r="A27" s="672" t="s">
        <v>341</v>
      </c>
      <c r="B27" s="673"/>
      <c r="C27" s="673"/>
      <c r="D27" s="673"/>
      <c r="E27" s="673"/>
      <c r="F27" s="673"/>
      <c r="G27" s="673"/>
      <c r="H27" s="674"/>
      <c r="I27" s="106"/>
    </row>
    <row r="28" spans="1:9" ht="35.1" customHeight="1">
      <c r="A28" s="245" t="s">
        <v>1922</v>
      </c>
      <c r="B28" s="675" t="s">
        <v>1923</v>
      </c>
      <c r="C28" s="675"/>
      <c r="D28" s="675"/>
      <c r="E28" s="675"/>
      <c r="F28" s="675"/>
      <c r="G28" s="245" t="s">
        <v>1084</v>
      </c>
      <c r="H28" s="183" t="s">
        <v>40</v>
      </c>
      <c r="I28" s="106"/>
    </row>
    <row r="29" spans="1:9" ht="35.549999999999997" customHeight="1">
      <c r="A29" s="245" t="s">
        <v>1924</v>
      </c>
      <c r="B29" s="668" t="s">
        <v>1925</v>
      </c>
      <c r="C29" s="669"/>
      <c r="D29" s="669"/>
      <c r="E29" s="669"/>
      <c r="F29" s="693"/>
      <c r="G29" s="245" t="s">
        <v>1926</v>
      </c>
      <c r="H29" s="183" t="s">
        <v>40</v>
      </c>
      <c r="I29" s="106"/>
    </row>
    <row r="30" spans="1:9" ht="17.850000000000001" customHeight="1">
      <c r="A30" s="672" t="s">
        <v>348</v>
      </c>
      <c r="B30" s="673"/>
      <c r="C30" s="673"/>
      <c r="D30" s="673"/>
      <c r="E30" s="673"/>
      <c r="F30" s="673"/>
      <c r="G30" s="673"/>
      <c r="H30" s="674"/>
      <c r="I30" s="106"/>
    </row>
    <row r="31" spans="1:9" ht="29.25" customHeight="1">
      <c r="A31" s="245" t="s">
        <v>1927</v>
      </c>
      <c r="B31" s="675" t="s">
        <v>1928</v>
      </c>
      <c r="C31" s="675"/>
      <c r="D31" s="675"/>
      <c r="E31" s="675"/>
      <c r="F31" s="675"/>
      <c r="G31" s="245" t="s">
        <v>1313</v>
      </c>
      <c r="H31" s="183" t="s">
        <v>40</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15</v>
      </c>
      <c r="H34" s="251" t="s">
        <v>353</v>
      </c>
      <c r="I34" s="135"/>
    </row>
    <row r="35" spans="1:9" ht="64.05" customHeight="1">
      <c r="A35" s="653" t="s">
        <v>354</v>
      </c>
      <c r="B35" s="675" t="s">
        <v>1929</v>
      </c>
      <c r="C35" s="686"/>
      <c r="D35" s="686"/>
      <c r="E35" s="686"/>
      <c r="F35" s="686"/>
      <c r="G35" s="686"/>
      <c r="H35" s="666"/>
      <c r="I35" s="106"/>
    </row>
    <row r="36" spans="1:9" ht="72" customHeight="1">
      <c r="A36" s="654"/>
      <c r="B36" s="675" t="s">
        <v>1930</v>
      </c>
      <c r="C36" s="675"/>
      <c r="D36" s="675"/>
      <c r="E36" s="675"/>
      <c r="F36" s="675"/>
      <c r="G36" s="675"/>
      <c r="H36" s="668"/>
      <c r="I36" s="106"/>
    </row>
    <row r="37" spans="1:9" ht="21" customHeight="1">
      <c r="A37" s="682" t="s">
        <v>361</v>
      </c>
      <c r="B37" s="689"/>
      <c r="C37" s="689"/>
      <c r="D37" s="689" t="s">
        <v>1931</v>
      </c>
      <c r="E37" s="689"/>
      <c r="F37" s="689"/>
      <c r="G37" s="689"/>
      <c r="H37" s="690"/>
      <c r="I37" s="106"/>
    </row>
    <row r="38" spans="1:9" ht="41.25" customHeight="1">
      <c r="A38" s="681" t="s">
        <v>363</v>
      </c>
      <c r="B38" s="687"/>
      <c r="C38" s="687"/>
      <c r="D38" s="668" t="s">
        <v>1100</v>
      </c>
      <c r="E38" s="669"/>
      <c r="F38" s="669"/>
      <c r="G38" s="669"/>
      <c r="H38" s="669"/>
      <c r="I38" s="110"/>
    </row>
    <row r="39" spans="1:9" s="243" customFormat="1" ht="17.850000000000001" customHeight="1">
      <c r="A39" s="679" t="s">
        <v>528</v>
      </c>
      <c r="B39" s="680"/>
      <c r="C39" s="680"/>
      <c r="D39" s="680"/>
      <c r="E39" s="680"/>
      <c r="F39" s="680"/>
      <c r="G39" s="206">
        <v>30</v>
      </c>
      <c r="H39" s="207" t="s">
        <v>353</v>
      </c>
      <c r="I39" s="135"/>
    </row>
    <row r="40" spans="1:9" ht="25.05" customHeight="1">
      <c r="A40" s="653" t="s">
        <v>354</v>
      </c>
      <c r="B40" s="687" t="s">
        <v>1932</v>
      </c>
      <c r="C40" s="687"/>
      <c r="D40" s="687"/>
      <c r="E40" s="687"/>
      <c r="F40" s="687"/>
      <c r="G40" s="687"/>
      <c r="H40" s="688"/>
      <c r="I40" s="106"/>
    </row>
    <row r="41" spans="1:9" ht="25.05" customHeight="1">
      <c r="A41" s="654"/>
      <c r="B41" s="687" t="s">
        <v>1933</v>
      </c>
      <c r="C41" s="687"/>
      <c r="D41" s="687"/>
      <c r="E41" s="687"/>
      <c r="F41" s="687"/>
      <c r="G41" s="687"/>
      <c r="H41" s="688"/>
      <c r="I41" s="106"/>
    </row>
    <row r="42" spans="1:9" ht="25.05" customHeight="1">
      <c r="A42" s="654"/>
      <c r="B42" s="687" t="s">
        <v>1934</v>
      </c>
      <c r="C42" s="687"/>
      <c r="D42" s="687"/>
      <c r="E42" s="687"/>
      <c r="F42" s="687"/>
      <c r="G42" s="687"/>
      <c r="H42" s="688"/>
      <c r="I42" s="106"/>
    </row>
    <row r="43" spans="1:9" ht="25.05" customHeight="1">
      <c r="A43" s="654"/>
      <c r="B43" s="687" t="s">
        <v>1935</v>
      </c>
      <c r="C43" s="687"/>
      <c r="D43" s="687"/>
      <c r="E43" s="687"/>
      <c r="F43" s="687"/>
      <c r="G43" s="687"/>
      <c r="H43" s="688"/>
      <c r="I43" s="106"/>
    </row>
    <row r="44" spans="1:9" ht="25.05" customHeight="1">
      <c r="A44" s="654"/>
      <c r="B44" s="687" t="s">
        <v>1936</v>
      </c>
      <c r="C44" s="687"/>
      <c r="D44" s="687"/>
      <c r="E44" s="687"/>
      <c r="F44" s="687"/>
      <c r="G44" s="687"/>
      <c r="H44" s="688"/>
      <c r="I44" s="106"/>
    </row>
    <row r="45" spans="1:9" ht="29.55" customHeight="1">
      <c r="A45" s="654"/>
      <c r="B45" s="687" t="s">
        <v>1937</v>
      </c>
      <c r="C45" s="687"/>
      <c r="D45" s="687"/>
      <c r="E45" s="687"/>
      <c r="F45" s="687"/>
      <c r="G45" s="687"/>
      <c r="H45" s="688"/>
      <c r="I45" s="106"/>
    </row>
    <row r="46" spans="1:9" ht="25.05" customHeight="1">
      <c r="A46" s="654"/>
      <c r="B46" s="687" t="s">
        <v>1938</v>
      </c>
      <c r="C46" s="687"/>
      <c r="D46" s="687"/>
      <c r="E46" s="687"/>
      <c r="F46" s="687"/>
      <c r="G46" s="687"/>
      <c r="H46" s="688"/>
      <c r="I46" s="106"/>
    </row>
    <row r="47" spans="1:9" ht="25.05" customHeight="1">
      <c r="A47" s="654"/>
      <c r="B47" s="687" t="s">
        <v>1939</v>
      </c>
      <c r="C47" s="687"/>
      <c r="D47" s="687"/>
      <c r="E47" s="687"/>
      <c r="F47" s="687"/>
      <c r="G47" s="687"/>
      <c r="H47" s="688"/>
      <c r="I47" s="106"/>
    </row>
    <row r="48" spans="1:9" ht="24" customHeight="1">
      <c r="A48" s="682" t="s">
        <v>361</v>
      </c>
      <c r="B48" s="992"/>
      <c r="C48" s="992"/>
      <c r="D48" s="992" t="s">
        <v>1940</v>
      </c>
      <c r="E48" s="992"/>
      <c r="F48" s="992"/>
      <c r="G48" s="992"/>
      <c r="H48" s="684"/>
      <c r="I48" s="106"/>
    </row>
    <row r="49" spans="1:9" ht="35.25" customHeight="1">
      <c r="A49" s="681" t="s">
        <v>363</v>
      </c>
      <c r="B49" s="687"/>
      <c r="C49" s="687"/>
      <c r="D49" s="668" t="s">
        <v>1941</v>
      </c>
      <c r="E49" s="669"/>
      <c r="F49" s="669"/>
      <c r="G49" s="669"/>
      <c r="H49" s="669"/>
      <c r="I49" s="110"/>
    </row>
    <row r="50" spans="1:9" ht="10.35" customHeight="1">
      <c r="I50" s="106"/>
    </row>
    <row r="51" spans="1:9" ht="15" customHeight="1">
      <c r="A51" s="243" t="s">
        <v>378</v>
      </c>
      <c r="I51" s="106"/>
    </row>
    <row r="52" spans="1:9" ht="35.1" customHeight="1">
      <c r="A52" s="667" t="s">
        <v>379</v>
      </c>
      <c r="B52" s="665"/>
      <c r="C52" s="687" t="s">
        <v>1942</v>
      </c>
      <c r="D52" s="687"/>
      <c r="E52" s="687"/>
      <c r="F52" s="687"/>
      <c r="G52" s="687"/>
      <c r="H52" s="688"/>
      <c r="I52" s="106"/>
    </row>
    <row r="53" spans="1:9" ht="35.1" customHeight="1">
      <c r="A53" s="667"/>
      <c r="B53" s="665"/>
      <c r="C53" s="687" t="s">
        <v>1943</v>
      </c>
      <c r="D53" s="687"/>
      <c r="E53" s="687"/>
      <c r="F53" s="687"/>
      <c r="G53" s="687"/>
      <c r="H53" s="688"/>
      <c r="I53" s="106"/>
    </row>
    <row r="54" spans="1:9" ht="43.05" customHeight="1">
      <c r="A54" s="667"/>
      <c r="B54" s="665"/>
      <c r="C54" s="687" t="s">
        <v>1944</v>
      </c>
      <c r="D54" s="687"/>
      <c r="E54" s="687"/>
      <c r="F54" s="687"/>
      <c r="G54" s="687"/>
      <c r="H54" s="688"/>
      <c r="I54" s="106"/>
    </row>
    <row r="55" spans="1:9" ht="35.1" customHeight="1">
      <c r="A55" s="702" t="s">
        <v>382</v>
      </c>
      <c r="B55" s="703"/>
      <c r="C55" s="687" t="s">
        <v>1945</v>
      </c>
      <c r="D55" s="687"/>
      <c r="E55" s="687"/>
      <c r="F55" s="687"/>
      <c r="G55" s="687"/>
      <c r="H55" s="688"/>
      <c r="I55" s="106"/>
    </row>
    <row r="56" spans="1:9" ht="43.5" customHeight="1">
      <c r="A56" s="766"/>
      <c r="B56" s="767"/>
      <c r="C56" s="687" t="s">
        <v>1946</v>
      </c>
      <c r="D56" s="687"/>
      <c r="E56" s="687"/>
      <c r="F56" s="687"/>
      <c r="G56" s="687"/>
      <c r="H56" s="688"/>
      <c r="I56" s="106"/>
    </row>
    <row r="57" spans="1:9" ht="45.6" customHeight="1">
      <c r="A57" s="633"/>
      <c r="B57" s="704"/>
      <c r="C57" s="687" t="s">
        <v>1947</v>
      </c>
      <c r="D57" s="687"/>
      <c r="E57" s="687"/>
      <c r="F57" s="687"/>
      <c r="G57" s="687"/>
      <c r="H57" s="688"/>
      <c r="I57" s="106"/>
    </row>
    <row r="58" spans="1:9" ht="10.35" customHeight="1"/>
    <row r="59" spans="1:9" ht="15" customHeight="1">
      <c r="A59" s="243" t="s">
        <v>384</v>
      </c>
      <c r="B59" s="243"/>
      <c r="C59" s="243"/>
      <c r="D59" s="243"/>
      <c r="E59" s="243"/>
      <c r="F59" s="243"/>
    </row>
    <row r="60" spans="1:9" ht="16.2">
      <c r="A60" s="667" t="s">
        <v>385</v>
      </c>
      <c r="B60" s="667"/>
      <c r="C60" s="667"/>
      <c r="D60" s="667"/>
      <c r="E60" s="667"/>
      <c r="F60" s="667"/>
      <c r="G60" s="185">
        <v>3</v>
      </c>
      <c r="H60" s="186" t="s">
        <v>430</v>
      </c>
    </row>
    <row r="61" spans="1:9" ht="16.2">
      <c r="A61" s="702" t="s">
        <v>386</v>
      </c>
      <c r="B61" s="702"/>
      <c r="C61" s="702"/>
      <c r="D61" s="702"/>
      <c r="E61" s="702"/>
      <c r="F61" s="702"/>
      <c r="G61" s="351">
        <v>0</v>
      </c>
      <c r="H61" s="352" t="s">
        <v>430</v>
      </c>
    </row>
    <row r="62" spans="1:9">
      <c r="A62" s="250"/>
      <c r="B62" s="250"/>
      <c r="C62" s="250"/>
      <c r="D62" s="250"/>
      <c r="E62" s="250"/>
      <c r="F62" s="250"/>
      <c r="G62" s="353"/>
      <c r="H62" s="352"/>
    </row>
    <row r="63" spans="1:9">
      <c r="A63" s="717" t="s">
        <v>387</v>
      </c>
      <c r="B63" s="717"/>
      <c r="C63" s="717"/>
      <c r="D63" s="717"/>
      <c r="E63" s="717"/>
      <c r="F63" s="717"/>
      <c r="G63" s="294"/>
      <c r="H63" s="295"/>
    </row>
    <row r="64" spans="1:9" ht="17.850000000000001" customHeight="1">
      <c r="A64" s="669" t="s">
        <v>388</v>
      </c>
      <c r="B64" s="669"/>
      <c r="C64" s="669"/>
      <c r="D64" s="669"/>
      <c r="E64" s="186">
        <f>SUM(E65:E70)</f>
        <v>50</v>
      </c>
      <c r="F64" s="186" t="s">
        <v>353</v>
      </c>
      <c r="G64" s="191">
        <f>E64/25</f>
        <v>2</v>
      </c>
      <c r="H64" s="186" t="s">
        <v>430</v>
      </c>
    </row>
    <row r="65" spans="1:9" ht="17.850000000000001" customHeight="1">
      <c r="A65" s="107" t="s">
        <v>145</v>
      </c>
      <c r="B65" s="667" t="s">
        <v>148</v>
      </c>
      <c r="C65" s="667"/>
      <c r="D65" s="667"/>
      <c r="E65" s="186">
        <v>15</v>
      </c>
      <c r="F65" s="186" t="s">
        <v>353</v>
      </c>
      <c r="G65" s="192"/>
      <c r="H65" s="193"/>
    </row>
    <row r="66" spans="1:9" ht="17.850000000000001" customHeight="1">
      <c r="B66" s="667" t="s">
        <v>389</v>
      </c>
      <c r="C66" s="667"/>
      <c r="D66" s="667"/>
      <c r="E66" s="186">
        <v>30</v>
      </c>
      <c r="F66" s="186" t="s">
        <v>353</v>
      </c>
      <c r="G66" s="192"/>
      <c r="H66" s="193"/>
    </row>
    <row r="67" spans="1:9" ht="17.850000000000001" customHeight="1">
      <c r="B67" s="667" t="s">
        <v>390</v>
      </c>
      <c r="C67" s="667"/>
      <c r="D67" s="667"/>
      <c r="E67" s="186">
        <v>3</v>
      </c>
      <c r="F67" s="186" t="s">
        <v>353</v>
      </c>
      <c r="G67" s="192"/>
      <c r="H67" s="193"/>
    </row>
    <row r="68" spans="1:9" ht="17.850000000000001" customHeight="1">
      <c r="B68" s="667" t="s">
        <v>391</v>
      </c>
      <c r="C68" s="667"/>
      <c r="D68" s="667"/>
      <c r="E68" s="186">
        <v>0</v>
      </c>
      <c r="F68" s="186" t="s">
        <v>353</v>
      </c>
      <c r="G68" s="192"/>
      <c r="H68" s="193"/>
    </row>
    <row r="69" spans="1:9" ht="17.850000000000001" customHeight="1">
      <c r="B69" s="667" t="s">
        <v>392</v>
      </c>
      <c r="C69" s="667"/>
      <c r="D69" s="667"/>
      <c r="E69" s="186">
        <v>0</v>
      </c>
      <c r="F69" s="186" t="s">
        <v>353</v>
      </c>
      <c r="G69" s="192"/>
      <c r="H69" s="193"/>
    </row>
    <row r="70" spans="1:9" ht="17.850000000000001" customHeight="1">
      <c r="B70" s="667" t="s">
        <v>393</v>
      </c>
      <c r="C70" s="667"/>
      <c r="D70" s="667"/>
      <c r="E70" s="186">
        <v>2</v>
      </c>
      <c r="F70" s="186" t="s">
        <v>353</v>
      </c>
      <c r="G70" s="192"/>
      <c r="H70" s="193"/>
    </row>
    <row r="71" spans="1:9" ht="31.35" customHeight="1">
      <c r="A71" s="669" t="s">
        <v>394</v>
      </c>
      <c r="B71" s="669"/>
      <c r="C71" s="669"/>
      <c r="D71" s="669"/>
      <c r="E71" s="186">
        <v>0</v>
      </c>
      <c r="F71" s="186" t="s">
        <v>353</v>
      </c>
      <c r="G71" s="191">
        <v>0</v>
      </c>
      <c r="H71" s="186" t="s">
        <v>430</v>
      </c>
    </row>
    <row r="72" spans="1:9" ht="17.850000000000001" customHeight="1">
      <c r="A72" s="667" t="s">
        <v>395</v>
      </c>
      <c r="B72" s="667"/>
      <c r="C72" s="667"/>
      <c r="D72" s="667"/>
      <c r="E72" s="186">
        <f>G72*25</f>
        <v>25</v>
      </c>
      <c r="F72" s="186" t="s">
        <v>353</v>
      </c>
      <c r="G72" s="191">
        <f>D6-G71-G64</f>
        <v>1</v>
      </c>
      <c r="H72" s="186" t="s">
        <v>430</v>
      </c>
    </row>
    <row r="73" spans="1:9" ht="10.35" customHeight="1"/>
    <row r="76" spans="1:9">
      <c r="A76" s="107" t="s">
        <v>396</v>
      </c>
    </row>
    <row r="77" spans="1:9" ht="16.2">
      <c r="A77" s="631" t="s">
        <v>431</v>
      </c>
      <c r="B77" s="631"/>
      <c r="C77" s="631"/>
      <c r="D77" s="631"/>
      <c r="E77" s="631"/>
      <c r="F77" s="631"/>
      <c r="G77" s="631"/>
      <c r="H77" s="631"/>
      <c r="I77" s="631"/>
    </row>
    <row r="78" spans="1:9">
      <c r="A78" s="107" t="s">
        <v>397</v>
      </c>
    </row>
    <row r="80" spans="1:9">
      <c r="A80" s="663" t="s">
        <v>398</v>
      </c>
      <c r="B80" s="663"/>
      <c r="C80" s="663"/>
      <c r="D80" s="663"/>
      <c r="E80" s="663"/>
      <c r="F80" s="663"/>
      <c r="G80" s="663"/>
      <c r="H80" s="663"/>
      <c r="I80" s="663"/>
    </row>
    <row r="81" spans="1:9">
      <c r="A81" s="663"/>
      <c r="B81" s="663"/>
      <c r="C81" s="663"/>
      <c r="D81" s="663"/>
      <c r="E81" s="663"/>
      <c r="F81" s="663"/>
      <c r="G81" s="663"/>
      <c r="H81" s="663"/>
      <c r="I81" s="663"/>
    </row>
    <row r="82" spans="1:9">
      <c r="A82" s="663"/>
      <c r="B82" s="663"/>
      <c r="C82" s="663"/>
      <c r="D82" s="663"/>
      <c r="E82" s="663"/>
      <c r="F82" s="663"/>
      <c r="G82" s="663"/>
      <c r="H82" s="663"/>
      <c r="I82" s="663"/>
    </row>
  </sheetData>
  <mergeCells count="79">
    <mergeCell ref="A64:D64"/>
    <mergeCell ref="B65:D65"/>
    <mergeCell ref="A77:I77"/>
    <mergeCell ref="A80:I82"/>
    <mergeCell ref="B67:D67"/>
    <mergeCell ref="B68:D68"/>
    <mergeCell ref="B69:D69"/>
    <mergeCell ref="B70:D70"/>
    <mergeCell ref="A71:D71"/>
    <mergeCell ref="A72:D72"/>
    <mergeCell ref="A48:C48"/>
    <mergeCell ref="D48:H48"/>
    <mergeCell ref="A49:C49"/>
    <mergeCell ref="D49:H49"/>
    <mergeCell ref="B66:D66"/>
    <mergeCell ref="A52:B54"/>
    <mergeCell ref="C52:H52"/>
    <mergeCell ref="C53:H53"/>
    <mergeCell ref="C54:H54"/>
    <mergeCell ref="A55:B57"/>
    <mergeCell ref="C55:H55"/>
    <mergeCell ref="C56:H56"/>
    <mergeCell ref="C57:H57"/>
    <mergeCell ref="A60:F60"/>
    <mergeCell ref="A61:F61"/>
    <mergeCell ref="A63:F63"/>
    <mergeCell ref="A38:C38"/>
    <mergeCell ref="D38:H38"/>
    <mergeCell ref="A39:F39"/>
    <mergeCell ref="A40:A47"/>
    <mergeCell ref="B40:H40"/>
    <mergeCell ref="B41:H41"/>
    <mergeCell ref="B42:H42"/>
    <mergeCell ref="B43:H43"/>
    <mergeCell ref="B44:H44"/>
    <mergeCell ref="B45:H45"/>
    <mergeCell ref="B46:H46"/>
    <mergeCell ref="B47:H47"/>
    <mergeCell ref="A34:F34"/>
    <mergeCell ref="A35:A36"/>
    <mergeCell ref="B35:H35"/>
    <mergeCell ref="B36:H36"/>
    <mergeCell ref="A37:C37"/>
    <mergeCell ref="D37:H37"/>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11" zoomScaleNormal="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16" style="102" customWidth="1"/>
    <col min="7" max="7" width="11.5546875" style="102" customWidth="1"/>
    <col min="8" max="8" width="8.21875" style="102" customWidth="1"/>
    <col min="9" max="9" width="2.77734375" style="102" customWidth="1"/>
    <col min="10" max="16384" width="8.77734375" style="102"/>
  </cols>
  <sheetData>
    <row r="1" spans="1:9" ht="10.35" customHeight="1"/>
    <row r="2" spans="1:9" s="149" customFormat="1">
      <c r="A2" s="909" t="s">
        <v>320</v>
      </c>
      <c r="B2" s="909"/>
      <c r="C2" s="909"/>
      <c r="D2" s="909"/>
      <c r="E2" s="909"/>
      <c r="F2" s="909"/>
      <c r="G2" s="909"/>
      <c r="H2" s="909"/>
      <c r="I2" s="909"/>
    </row>
    <row r="3" spans="1:9" ht="10.35" customHeight="1"/>
    <row r="4" spans="1:9" ht="15" customHeight="1">
      <c r="A4" s="149" t="s">
        <v>321</v>
      </c>
    </row>
    <row r="5" spans="1:9" ht="17.850000000000001" customHeight="1">
      <c r="A5" s="886" t="s">
        <v>228</v>
      </c>
      <c r="B5" s="886"/>
      <c r="C5" s="886"/>
      <c r="D5" s="886"/>
      <c r="E5" s="886"/>
      <c r="F5" s="886"/>
      <c r="G5" s="886"/>
      <c r="H5" s="886"/>
    </row>
    <row r="6" spans="1:9" ht="17.55" customHeight="1">
      <c r="A6" s="879" t="s">
        <v>143</v>
      </c>
      <c r="B6" s="895"/>
      <c r="C6" s="895"/>
      <c r="D6" s="895">
        <v>4</v>
      </c>
      <c r="E6" s="895"/>
      <c r="F6" s="895"/>
      <c r="G6" s="895"/>
      <c r="H6" s="896"/>
    </row>
    <row r="7" spans="1:9" ht="17.55" customHeight="1">
      <c r="A7" s="879" t="s">
        <v>142</v>
      </c>
      <c r="B7" s="895"/>
      <c r="C7" s="895"/>
      <c r="D7" s="878" t="s">
        <v>501</v>
      </c>
      <c r="E7" s="878"/>
      <c r="F7" s="878"/>
      <c r="G7" s="878"/>
      <c r="H7" s="910"/>
    </row>
    <row r="8" spans="1:9" ht="17.55" customHeight="1">
      <c r="A8" s="879" t="s">
        <v>146</v>
      </c>
      <c r="B8" s="895"/>
      <c r="C8" s="895"/>
      <c r="D8" s="875" t="s">
        <v>399</v>
      </c>
      <c r="E8" s="875"/>
      <c r="F8" s="875"/>
      <c r="G8" s="875"/>
      <c r="H8" s="876"/>
    </row>
    <row r="9" spans="1:9" ht="17.55" customHeight="1">
      <c r="A9" s="879" t="s">
        <v>325</v>
      </c>
      <c r="B9" s="895"/>
      <c r="C9" s="895"/>
      <c r="D9" s="875" t="s">
        <v>1949</v>
      </c>
      <c r="E9" s="875"/>
      <c r="F9" s="875"/>
      <c r="G9" s="875"/>
      <c r="H9" s="876"/>
    </row>
    <row r="10" spans="1:9" ht="10.35" customHeight="1"/>
    <row r="11" spans="1:9" ht="15" customHeight="1">
      <c r="A11" s="907" t="s">
        <v>3</v>
      </c>
      <c r="B11" s="907"/>
      <c r="C11" s="907"/>
      <c r="D11" s="907"/>
      <c r="E11" s="907"/>
      <c r="F11" s="907"/>
      <c r="G11" s="907"/>
      <c r="H11" s="907"/>
    </row>
    <row r="12" spans="1:9" ht="17.850000000000001" customHeight="1">
      <c r="A12" s="631" t="s">
        <v>2631</v>
      </c>
      <c r="B12" s="631"/>
      <c r="C12" s="631"/>
      <c r="D12" s="631"/>
      <c r="E12" s="631"/>
      <c r="F12" s="631"/>
      <c r="G12" s="631"/>
      <c r="H12" s="631"/>
    </row>
    <row r="13" spans="1:9" ht="17.850000000000001" customHeight="1">
      <c r="A13" s="879" t="s">
        <v>8</v>
      </c>
      <c r="B13" s="895"/>
      <c r="C13" s="895"/>
      <c r="D13" s="895"/>
      <c r="E13" s="895" t="s">
        <v>9</v>
      </c>
      <c r="F13" s="895"/>
      <c r="G13" s="895"/>
      <c r="H13" s="896"/>
    </row>
    <row r="14" spans="1:9" ht="17.850000000000001" customHeight="1">
      <c r="A14" s="879" t="s">
        <v>327</v>
      </c>
      <c r="B14" s="895"/>
      <c r="C14" s="895"/>
      <c r="D14" s="895"/>
      <c r="E14" s="895" t="s">
        <v>328</v>
      </c>
      <c r="F14" s="895"/>
      <c r="G14" s="895"/>
      <c r="H14" s="896"/>
    </row>
    <row r="15" spans="1:9" ht="17.850000000000001" customHeight="1">
      <c r="A15" s="879" t="s">
        <v>329</v>
      </c>
      <c r="B15" s="895"/>
      <c r="C15" s="895"/>
      <c r="D15" s="895"/>
      <c r="E15" s="905" t="s">
        <v>1950</v>
      </c>
      <c r="F15" s="905"/>
      <c r="G15" s="905"/>
      <c r="H15" s="906"/>
    </row>
    <row r="16" spans="1:9" ht="17.850000000000001" customHeight="1">
      <c r="A16" s="879" t="s">
        <v>13</v>
      </c>
      <c r="B16" s="895"/>
      <c r="C16" s="895"/>
      <c r="D16" s="895"/>
      <c r="E16" s="895" t="s">
        <v>14</v>
      </c>
      <c r="F16" s="895"/>
      <c r="G16" s="895"/>
      <c r="H16" s="896"/>
    </row>
    <row r="17" spans="1:10" ht="10.35" customHeight="1"/>
    <row r="18" spans="1:10" ht="15" customHeight="1">
      <c r="A18" s="907" t="s">
        <v>331</v>
      </c>
      <c r="B18" s="907"/>
      <c r="C18" s="907"/>
      <c r="D18" s="907"/>
      <c r="E18" s="907"/>
      <c r="F18" s="907"/>
      <c r="G18" s="907"/>
      <c r="H18" s="907"/>
    </row>
    <row r="19" spans="1:10" ht="35.549999999999997" customHeight="1">
      <c r="A19" s="871" t="s">
        <v>332</v>
      </c>
      <c r="B19" s="871"/>
      <c r="C19" s="881" t="s">
        <v>333</v>
      </c>
      <c r="D19" s="881"/>
      <c r="E19" s="881"/>
      <c r="F19" s="881"/>
      <c r="G19" s="881"/>
      <c r="H19" s="880"/>
    </row>
    <row r="20" spans="1:10" ht="10.35" customHeight="1"/>
    <row r="21" spans="1:10" ht="15" customHeight="1">
      <c r="A21" s="904" t="s">
        <v>334</v>
      </c>
      <c r="B21" s="904"/>
      <c r="C21" s="904"/>
      <c r="D21" s="904"/>
    </row>
    <row r="22" spans="1:10">
      <c r="A22" s="901" t="s">
        <v>31</v>
      </c>
      <c r="B22" s="902" t="s">
        <v>32</v>
      </c>
      <c r="C22" s="902"/>
      <c r="D22" s="902"/>
      <c r="E22" s="902"/>
      <c r="F22" s="902"/>
      <c r="G22" s="902" t="s">
        <v>335</v>
      </c>
      <c r="H22" s="903"/>
    </row>
    <row r="23" spans="1:10" ht="27" customHeight="1">
      <c r="A23" s="901"/>
      <c r="B23" s="902"/>
      <c r="C23" s="902"/>
      <c r="D23" s="902"/>
      <c r="E23" s="902"/>
      <c r="F23" s="902"/>
      <c r="G23" s="155" t="s">
        <v>336</v>
      </c>
      <c r="H23" s="156" t="s">
        <v>35</v>
      </c>
    </row>
    <row r="24" spans="1:10" ht="17.850000000000001" customHeight="1">
      <c r="A24" s="901" t="s">
        <v>36</v>
      </c>
      <c r="B24" s="902"/>
      <c r="C24" s="902"/>
      <c r="D24" s="902"/>
      <c r="E24" s="902"/>
      <c r="F24" s="902"/>
      <c r="G24" s="902"/>
      <c r="H24" s="903"/>
    </row>
    <row r="25" spans="1:10" ht="51" customHeight="1">
      <c r="A25" s="181" t="s">
        <v>1951</v>
      </c>
      <c r="B25" s="668" t="s">
        <v>1952</v>
      </c>
      <c r="C25" s="669"/>
      <c r="D25" s="669"/>
      <c r="E25" s="669"/>
      <c r="F25" s="693"/>
      <c r="G25" s="155" t="s">
        <v>61</v>
      </c>
      <c r="H25" s="158" t="s">
        <v>40</v>
      </c>
      <c r="I25" s="105"/>
      <c r="J25" s="107"/>
    </row>
    <row r="26" spans="1:10" ht="45.75" customHeight="1">
      <c r="A26" s="181" t="s">
        <v>1953</v>
      </c>
      <c r="B26" s="668" t="s">
        <v>1954</v>
      </c>
      <c r="C26" s="669"/>
      <c r="D26" s="669"/>
      <c r="E26" s="669"/>
      <c r="F26" s="693"/>
      <c r="G26" s="155" t="s">
        <v>75</v>
      </c>
      <c r="H26" s="158" t="s">
        <v>52</v>
      </c>
      <c r="I26" s="105"/>
      <c r="J26" s="107"/>
    </row>
    <row r="27" spans="1:10" ht="42.75" customHeight="1">
      <c r="A27" s="181" t="s">
        <v>1955</v>
      </c>
      <c r="B27" s="668" t="s">
        <v>1956</v>
      </c>
      <c r="C27" s="669"/>
      <c r="D27" s="669"/>
      <c r="E27" s="669"/>
      <c r="F27" s="693"/>
      <c r="G27" s="155" t="s">
        <v>75</v>
      </c>
      <c r="H27" s="158" t="s">
        <v>52</v>
      </c>
      <c r="I27" s="105"/>
    </row>
    <row r="28" spans="1:10" ht="17.850000000000001" customHeight="1">
      <c r="A28" s="901" t="s">
        <v>341</v>
      </c>
      <c r="B28" s="902"/>
      <c r="C28" s="902"/>
      <c r="D28" s="902"/>
      <c r="E28" s="902"/>
      <c r="F28" s="902"/>
      <c r="G28" s="902"/>
      <c r="H28" s="903"/>
      <c r="I28" s="105"/>
    </row>
    <row r="29" spans="1:10" ht="47.25" customHeight="1">
      <c r="A29" s="155" t="s">
        <v>1957</v>
      </c>
      <c r="B29" s="668" t="s">
        <v>1958</v>
      </c>
      <c r="C29" s="669"/>
      <c r="D29" s="669"/>
      <c r="E29" s="669"/>
      <c r="F29" s="693"/>
      <c r="G29" s="180" t="s">
        <v>1959</v>
      </c>
      <c r="H29" s="158" t="s">
        <v>40</v>
      </c>
      <c r="I29" s="105"/>
    </row>
    <row r="30" spans="1:10" ht="47.25" customHeight="1">
      <c r="A30" s="155" t="s">
        <v>1960</v>
      </c>
      <c r="B30" s="668" t="s">
        <v>1961</v>
      </c>
      <c r="C30" s="669"/>
      <c r="D30" s="669"/>
      <c r="E30" s="669"/>
      <c r="F30" s="693"/>
      <c r="G30" s="218" t="s">
        <v>104</v>
      </c>
      <c r="H30" s="158" t="s">
        <v>40</v>
      </c>
      <c r="I30" s="105"/>
    </row>
    <row r="31" spans="1:10" ht="17.850000000000001" customHeight="1">
      <c r="A31" s="901" t="s">
        <v>348</v>
      </c>
      <c r="B31" s="902"/>
      <c r="C31" s="902"/>
      <c r="D31" s="902"/>
      <c r="E31" s="902"/>
      <c r="F31" s="902"/>
      <c r="G31" s="902"/>
      <c r="H31" s="903"/>
      <c r="I31" s="105"/>
    </row>
    <row r="32" spans="1:10" ht="39.75" customHeight="1">
      <c r="A32" s="155" t="s">
        <v>1962</v>
      </c>
      <c r="B32" s="668" t="s">
        <v>1963</v>
      </c>
      <c r="C32" s="669"/>
      <c r="D32" s="669"/>
      <c r="E32" s="669"/>
      <c r="F32" s="693"/>
      <c r="G32" s="218" t="s">
        <v>127</v>
      </c>
      <c r="H32" s="158" t="s">
        <v>52</v>
      </c>
      <c r="I32" s="105"/>
    </row>
    <row r="33" spans="1:13" ht="10.35" customHeight="1">
      <c r="I33" s="105"/>
    </row>
    <row r="34" spans="1:13" ht="15" customHeight="1">
      <c r="A34" s="149" t="s">
        <v>351</v>
      </c>
      <c r="I34" s="105"/>
    </row>
    <row r="35" spans="1:13" s="149" customFormat="1" ht="17.850000000000001" customHeight="1">
      <c r="A35" s="894" t="s">
        <v>352</v>
      </c>
      <c r="B35" s="894"/>
      <c r="C35" s="894"/>
      <c r="D35" s="894"/>
      <c r="E35" s="894"/>
      <c r="F35" s="894"/>
      <c r="G35" s="159">
        <v>15</v>
      </c>
      <c r="H35" s="166" t="s">
        <v>353</v>
      </c>
      <c r="I35" s="109"/>
    </row>
    <row r="36" spans="1:13" ht="28.05" customHeight="1">
      <c r="A36" s="889" t="s">
        <v>354</v>
      </c>
      <c r="B36" s="880" t="s">
        <v>1964</v>
      </c>
      <c r="C36" s="871"/>
      <c r="D36" s="871"/>
      <c r="E36" s="871"/>
      <c r="F36" s="871"/>
      <c r="G36" s="871"/>
      <c r="H36" s="871"/>
      <c r="I36" s="105"/>
    </row>
    <row r="37" spans="1:13" ht="28.05" customHeight="1">
      <c r="A37" s="890"/>
      <c r="B37" s="880" t="s">
        <v>1965</v>
      </c>
      <c r="C37" s="871"/>
      <c r="D37" s="871"/>
      <c r="E37" s="871"/>
      <c r="F37" s="871"/>
      <c r="G37" s="871"/>
      <c r="H37" s="871"/>
      <c r="I37" s="105"/>
    </row>
    <row r="38" spans="1:13" ht="28.05" customHeight="1">
      <c r="A38" s="890"/>
      <c r="B38" s="881" t="s">
        <v>1966</v>
      </c>
      <c r="C38" s="881"/>
      <c r="D38" s="881"/>
      <c r="E38" s="881"/>
      <c r="F38" s="881"/>
      <c r="G38" s="881"/>
      <c r="H38" s="880"/>
      <c r="I38" s="105"/>
    </row>
    <row r="39" spans="1:13" ht="28.05" customHeight="1">
      <c r="A39" s="890"/>
      <c r="B39" s="881" t="s">
        <v>1967</v>
      </c>
      <c r="C39" s="881"/>
      <c r="D39" s="881"/>
      <c r="E39" s="881"/>
      <c r="F39" s="881"/>
      <c r="G39" s="881"/>
      <c r="H39" s="880"/>
      <c r="I39" s="105"/>
    </row>
    <row r="40" spans="1:13" ht="28.05" customHeight="1">
      <c r="A40" s="890"/>
      <c r="B40" s="1021" t="s">
        <v>1968</v>
      </c>
      <c r="C40" s="1022"/>
      <c r="D40" s="1022"/>
      <c r="E40" s="1022"/>
      <c r="F40" s="1022"/>
      <c r="G40" s="1022"/>
      <c r="H40" s="1022"/>
      <c r="I40" s="115"/>
      <c r="J40" s="151"/>
      <c r="K40" s="151"/>
      <c r="L40" s="151"/>
      <c r="M40" s="151"/>
    </row>
    <row r="41" spans="1:13" ht="28.05" customHeight="1">
      <c r="A41" s="890"/>
      <c r="B41" s="880" t="s">
        <v>1969</v>
      </c>
      <c r="C41" s="871"/>
      <c r="D41" s="871"/>
      <c r="E41" s="871"/>
      <c r="F41" s="871"/>
      <c r="G41" s="871"/>
      <c r="H41" s="871"/>
      <c r="I41" s="115"/>
      <c r="J41" s="151"/>
      <c r="K41" s="151"/>
      <c r="L41" s="151"/>
      <c r="M41" s="151"/>
    </row>
    <row r="42" spans="1:13" ht="28.05" customHeight="1">
      <c r="A42" s="891"/>
      <c r="B42" s="881" t="s">
        <v>1970</v>
      </c>
      <c r="C42" s="881"/>
      <c r="D42" s="881"/>
      <c r="E42" s="881"/>
      <c r="F42" s="881"/>
      <c r="G42" s="881"/>
      <c r="H42" s="880"/>
      <c r="I42" s="105"/>
    </row>
    <row r="43" spans="1:13" ht="19.5" customHeight="1">
      <c r="A43" s="874" t="s">
        <v>361</v>
      </c>
      <c r="B43" s="875"/>
      <c r="C43" s="875"/>
      <c r="D43" s="875" t="s">
        <v>1971</v>
      </c>
      <c r="E43" s="875"/>
      <c r="F43" s="875"/>
      <c r="G43" s="875"/>
      <c r="H43" s="876"/>
      <c r="I43" s="105"/>
    </row>
    <row r="44" spans="1:13" ht="40.5" customHeight="1">
      <c r="A44" s="877" t="s">
        <v>363</v>
      </c>
      <c r="B44" s="878"/>
      <c r="C44" s="878"/>
      <c r="D44" s="880" t="s">
        <v>1972</v>
      </c>
      <c r="E44" s="871"/>
      <c r="F44" s="871"/>
      <c r="G44" s="871"/>
      <c r="H44" s="871"/>
      <c r="I44" s="115"/>
    </row>
    <row r="45" spans="1:13" s="149" customFormat="1" ht="17.850000000000001" customHeight="1">
      <c r="A45" s="894" t="s">
        <v>528</v>
      </c>
      <c r="B45" s="894"/>
      <c r="C45" s="894"/>
      <c r="D45" s="894"/>
      <c r="E45" s="894"/>
      <c r="F45" s="894"/>
      <c r="G45" s="176">
        <v>30</v>
      </c>
      <c r="H45" s="166" t="s">
        <v>353</v>
      </c>
      <c r="I45" s="109"/>
    </row>
    <row r="46" spans="1:13" ht="30" customHeight="1">
      <c r="A46" s="889" t="s">
        <v>354</v>
      </c>
      <c r="B46" s="881" t="s">
        <v>1973</v>
      </c>
      <c r="C46" s="881"/>
      <c r="D46" s="881"/>
      <c r="E46" s="881"/>
      <c r="F46" s="881"/>
      <c r="G46" s="881"/>
      <c r="H46" s="880"/>
      <c r="I46" s="105"/>
    </row>
    <row r="47" spans="1:13" ht="30" customHeight="1">
      <c r="A47" s="890"/>
      <c r="B47" s="881" t="s">
        <v>1974</v>
      </c>
      <c r="C47" s="881"/>
      <c r="D47" s="881"/>
      <c r="E47" s="881"/>
      <c r="F47" s="881"/>
      <c r="G47" s="881"/>
      <c r="H47" s="880"/>
      <c r="I47" s="105"/>
    </row>
    <row r="48" spans="1:13" ht="30" customHeight="1">
      <c r="A48" s="890"/>
      <c r="B48" s="881" t="s">
        <v>1975</v>
      </c>
      <c r="C48" s="881"/>
      <c r="D48" s="881"/>
      <c r="E48" s="881"/>
      <c r="F48" s="881"/>
      <c r="G48" s="881"/>
      <c r="H48" s="880"/>
      <c r="I48" s="105"/>
    </row>
    <row r="49" spans="1:9" ht="30" customHeight="1">
      <c r="A49" s="890"/>
      <c r="B49" s="881" t="s">
        <v>1976</v>
      </c>
      <c r="C49" s="881"/>
      <c r="D49" s="881"/>
      <c r="E49" s="881"/>
      <c r="F49" s="881"/>
      <c r="G49" s="881"/>
      <c r="H49" s="880"/>
      <c r="I49" s="105"/>
    </row>
    <row r="50" spans="1:9" ht="41.55" customHeight="1">
      <c r="A50" s="890"/>
      <c r="B50" s="1021" t="s">
        <v>1984</v>
      </c>
      <c r="C50" s="1022"/>
      <c r="D50" s="1022"/>
      <c r="E50" s="1022"/>
      <c r="F50" s="1022"/>
      <c r="G50" s="1022"/>
      <c r="H50" s="1022"/>
      <c r="I50" s="105"/>
    </row>
    <row r="51" spans="1:9" ht="30" customHeight="1">
      <c r="A51" s="891"/>
      <c r="B51" s="896" t="s">
        <v>1977</v>
      </c>
      <c r="C51" s="872"/>
      <c r="D51" s="872"/>
      <c r="E51" s="872"/>
      <c r="F51" s="872"/>
      <c r="G51" s="872"/>
      <c r="H51" s="872"/>
      <c r="I51" s="105"/>
    </row>
    <row r="52" spans="1:9">
      <c r="A52" s="874" t="s">
        <v>361</v>
      </c>
      <c r="B52" s="875"/>
      <c r="C52" s="875"/>
      <c r="D52" s="875" t="s">
        <v>1985</v>
      </c>
      <c r="E52" s="875"/>
      <c r="F52" s="875"/>
      <c r="G52" s="875"/>
      <c r="H52" s="876"/>
      <c r="I52" s="105"/>
    </row>
    <row r="53" spans="1:9" ht="32.25" customHeight="1">
      <c r="A53" s="877" t="s">
        <v>363</v>
      </c>
      <c r="B53" s="878"/>
      <c r="C53" s="878"/>
      <c r="D53" s="668" t="s">
        <v>1978</v>
      </c>
      <c r="E53" s="669"/>
      <c r="F53" s="669"/>
      <c r="G53" s="669"/>
      <c r="H53" s="669"/>
      <c r="I53" s="110"/>
    </row>
    <row r="54" spans="1:9" ht="10.35" customHeight="1">
      <c r="I54" s="105"/>
    </row>
    <row r="55" spans="1:9" ht="15" customHeight="1">
      <c r="A55" s="149" t="s">
        <v>378</v>
      </c>
      <c r="I55" s="105"/>
    </row>
    <row r="56" spans="1:9" ht="27" customHeight="1">
      <c r="A56" s="872" t="s">
        <v>379</v>
      </c>
      <c r="B56" s="879"/>
      <c r="C56" s="880" t="s">
        <v>1979</v>
      </c>
      <c r="D56" s="871"/>
      <c r="E56" s="871"/>
      <c r="F56" s="871"/>
      <c r="G56" s="871"/>
      <c r="H56" s="871"/>
      <c r="I56" s="105"/>
    </row>
    <row r="57" spans="1:9" ht="32.25" customHeight="1">
      <c r="A57" s="872"/>
      <c r="B57" s="879"/>
      <c r="C57" s="881" t="s">
        <v>1980</v>
      </c>
      <c r="D57" s="881"/>
      <c r="E57" s="881"/>
      <c r="F57" s="881"/>
      <c r="G57" s="881"/>
      <c r="H57" s="880"/>
      <c r="I57" s="105"/>
    </row>
    <row r="58" spans="1:9" ht="31.5" customHeight="1">
      <c r="A58" s="872"/>
      <c r="B58" s="879"/>
      <c r="C58" s="1023" t="s">
        <v>1981</v>
      </c>
      <c r="D58" s="1024"/>
      <c r="E58" s="1024"/>
      <c r="F58" s="1024"/>
      <c r="G58" s="1024"/>
      <c r="H58" s="1024"/>
      <c r="I58" s="105"/>
    </row>
    <row r="59" spans="1:9" ht="27" customHeight="1">
      <c r="A59" s="882" t="s">
        <v>382</v>
      </c>
      <c r="B59" s="883"/>
      <c r="C59" s="1025" t="s">
        <v>1982</v>
      </c>
      <c r="D59" s="1026"/>
      <c r="E59" s="1026"/>
      <c r="F59" s="1026"/>
      <c r="G59" s="1026"/>
      <c r="H59" s="1026"/>
      <c r="I59" s="105"/>
    </row>
    <row r="60" spans="1:9" ht="27" customHeight="1">
      <c r="A60" s="886"/>
      <c r="B60" s="887"/>
      <c r="C60" s="880" t="s">
        <v>1983</v>
      </c>
      <c r="D60" s="871"/>
      <c r="E60" s="871"/>
      <c r="F60" s="871"/>
      <c r="G60" s="871"/>
      <c r="H60" s="871"/>
      <c r="I60" s="105"/>
    </row>
    <row r="61" spans="1:9" ht="10.35" customHeight="1"/>
    <row r="62" spans="1:9" ht="15" customHeight="1">
      <c r="A62" s="149" t="s">
        <v>384</v>
      </c>
      <c r="B62" s="149"/>
      <c r="C62" s="149"/>
      <c r="D62" s="149"/>
      <c r="E62" s="149"/>
      <c r="F62" s="149"/>
    </row>
    <row r="63" spans="1:9" ht="16.2">
      <c r="A63" s="872" t="s">
        <v>385</v>
      </c>
      <c r="B63" s="872"/>
      <c r="C63" s="872"/>
      <c r="D63" s="872"/>
      <c r="E63" s="872"/>
      <c r="F63" s="872"/>
      <c r="G63" s="162">
        <v>3</v>
      </c>
      <c r="H63" s="194" t="s">
        <v>430</v>
      </c>
    </row>
    <row r="64" spans="1:9" ht="16.2">
      <c r="A64" s="872" t="s">
        <v>386</v>
      </c>
      <c r="B64" s="872"/>
      <c r="C64" s="872"/>
      <c r="D64" s="872"/>
      <c r="E64" s="872"/>
      <c r="F64" s="872"/>
      <c r="G64" s="162">
        <v>1</v>
      </c>
      <c r="H64" s="194" t="s">
        <v>430</v>
      </c>
    </row>
    <row r="65" spans="1:9">
      <c r="A65" s="164"/>
      <c r="B65" s="164"/>
      <c r="C65" s="164"/>
      <c r="D65" s="164"/>
      <c r="E65" s="164"/>
      <c r="F65" s="164"/>
      <c r="G65" s="165"/>
      <c r="H65" s="194"/>
    </row>
    <row r="66" spans="1:9">
      <c r="A66" s="870" t="s">
        <v>387</v>
      </c>
      <c r="B66" s="870"/>
      <c r="C66" s="870"/>
      <c r="D66" s="870"/>
      <c r="E66" s="870"/>
      <c r="F66" s="870"/>
      <c r="G66" s="167"/>
      <c r="H66" s="165"/>
    </row>
    <row r="67" spans="1:9" ht="17.850000000000001" customHeight="1">
      <c r="A67" s="871" t="s">
        <v>388</v>
      </c>
      <c r="B67" s="871"/>
      <c r="C67" s="871"/>
      <c r="D67" s="871"/>
      <c r="E67" s="194">
        <f>SUM(E68:E73)</f>
        <v>50</v>
      </c>
      <c r="F67" s="194" t="s">
        <v>353</v>
      </c>
      <c r="G67" s="168">
        <f>E67/25</f>
        <v>2</v>
      </c>
      <c r="H67" s="194" t="s">
        <v>430</v>
      </c>
    </row>
    <row r="68" spans="1:9" ht="17.850000000000001" customHeight="1">
      <c r="A68" s="102" t="s">
        <v>145</v>
      </c>
      <c r="B68" s="872" t="s">
        <v>148</v>
      </c>
      <c r="C68" s="872"/>
      <c r="D68" s="872"/>
      <c r="E68" s="194">
        <v>15</v>
      </c>
      <c r="F68" s="194" t="s">
        <v>353</v>
      </c>
      <c r="G68" s="151"/>
      <c r="H68" s="111"/>
    </row>
    <row r="69" spans="1:9" ht="17.850000000000001" customHeight="1">
      <c r="B69" s="872" t="s">
        <v>389</v>
      </c>
      <c r="C69" s="872"/>
      <c r="D69" s="872"/>
      <c r="E69" s="194">
        <v>30</v>
      </c>
      <c r="F69" s="194" t="s">
        <v>353</v>
      </c>
      <c r="G69" s="151"/>
      <c r="H69" s="111"/>
    </row>
    <row r="70" spans="1:9" ht="17.850000000000001" customHeight="1">
      <c r="B70" s="872" t="s">
        <v>390</v>
      </c>
      <c r="C70" s="872"/>
      <c r="D70" s="872"/>
      <c r="E70" s="194">
        <v>3</v>
      </c>
      <c r="F70" s="194" t="s">
        <v>353</v>
      </c>
      <c r="G70" s="151"/>
      <c r="H70" s="111"/>
    </row>
    <row r="71" spans="1:9" ht="17.850000000000001" customHeight="1">
      <c r="B71" s="872" t="s">
        <v>391</v>
      </c>
      <c r="C71" s="872"/>
      <c r="D71" s="872"/>
      <c r="E71" s="194">
        <v>0</v>
      </c>
      <c r="F71" s="194" t="s">
        <v>353</v>
      </c>
      <c r="G71" s="151"/>
      <c r="H71" s="111"/>
    </row>
    <row r="72" spans="1:9" ht="17.850000000000001" customHeight="1">
      <c r="B72" s="872" t="s">
        <v>392</v>
      </c>
      <c r="C72" s="872"/>
      <c r="D72" s="872"/>
      <c r="E72" s="194">
        <v>0</v>
      </c>
      <c r="F72" s="194" t="s">
        <v>353</v>
      </c>
      <c r="G72" s="151"/>
      <c r="H72" s="111"/>
    </row>
    <row r="73" spans="1:9" ht="17.850000000000001" customHeight="1">
      <c r="B73" s="872" t="s">
        <v>393</v>
      </c>
      <c r="C73" s="872"/>
      <c r="D73" s="872"/>
      <c r="E73" s="194">
        <v>2</v>
      </c>
      <c r="F73" s="194" t="s">
        <v>353</v>
      </c>
      <c r="G73" s="151"/>
      <c r="H73" s="111"/>
    </row>
    <row r="74" spans="1:9" ht="31.35" customHeight="1">
      <c r="A74" s="871" t="s">
        <v>394</v>
      </c>
      <c r="B74" s="871"/>
      <c r="C74" s="871"/>
      <c r="D74" s="871"/>
      <c r="E74" s="194">
        <v>0</v>
      </c>
      <c r="F74" s="194" t="s">
        <v>353</v>
      </c>
      <c r="G74" s="168">
        <v>0</v>
      </c>
      <c r="H74" s="194" t="s">
        <v>430</v>
      </c>
    </row>
    <row r="75" spans="1:9" ht="17.850000000000001" customHeight="1">
      <c r="A75" s="872" t="s">
        <v>395</v>
      </c>
      <c r="B75" s="872"/>
      <c r="C75" s="872"/>
      <c r="D75" s="872"/>
      <c r="E75" s="194">
        <f>G75*25</f>
        <v>50</v>
      </c>
      <c r="F75" s="194" t="s">
        <v>353</v>
      </c>
      <c r="G75" s="168">
        <f>D6-G74-G67</f>
        <v>2</v>
      </c>
      <c r="H75" s="194" t="s">
        <v>430</v>
      </c>
    </row>
    <row r="76" spans="1:9" ht="10.35" customHeight="1"/>
    <row r="79" spans="1:9">
      <c r="A79" s="102" t="s">
        <v>396</v>
      </c>
    </row>
    <row r="80" spans="1:9" ht="16.2">
      <c r="A80" s="873" t="s">
        <v>431</v>
      </c>
      <c r="B80" s="873"/>
      <c r="C80" s="873"/>
      <c r="D80" s="873"/>
      <c r="E80" s="873"/>
      <c r="F80" s="873"/>
      <c r="G80" s="873"/>
      <c r="H80" s="873"/>
      <c r="I80" s="873"/>
    </row>
    <row r="81" spans="1:9">
      <c r="A81" s="102" t="s">
        <v>397</v>
      </c>
    </row>
    <row r="83" spans="1:9">
      <c r="A83" s="869" t="s">
        <v>398</v>
      </c>
      <c r="B83" s="869"/>
      <c r="C83" s="869"/>
      <c r="D83" s="869"/>
      <c r="E83" s="869"/>
      <c r="F83" s="869"/>
      <c r="G83" s="869"/>
      <c r="H83" s="869"/>
      <c r="I83" s="869"/>
    </row>
    <row r="84" spans="1:9">
      <c r="A84" s="869"/>
      <c r="B84" s="869"/>
      <c r="C84" s="869"/>
      <c r="D84" s="869"/>
      <c r="E84" s="869"/>
      <c r="F84" s="869"/>
      <c r="G84" s="869"/>
      <c r="H84" s="869"/>
      <c r="I84" s="869"/>
    </row>
    <row r="85" spans="1:9">
      <c r="A85" s="869"/>
      <c r="B85" s="869"/>
      <c r="C85" s="869"/>
      <c r="D85" s="869"/>
      <c r="E85" s="869"/>
      <c r="F85" s="869"/>
      <c r="G85" s="869"/>
      <c r="H85" s="869"/>
      <c r="I85" s="869"/>
    </row>
  </sheetData>
  <mergeCells count="82">
    <mergeCell ref="A80:I80"/>
    <mergeCell ref="A83:I85"/>
    <mergeCell ref="B70:D70"/>
    <mergeCell ref="B71:D71"/>
    <mergeCell ref="B72:D72"/>
    <mergeCell ref="B73:D73"/>
    <mergeCell ref="A74:D74"/>
    <mergeCell ref="A75:D75"/>
    <mergeCell ref="B69:D69"/>
    <mergeCell ref="A56:B58"/>
    <mergeCell ref="C56:H56"/>
    <mergeCell ref="C57:H57"/>
    <mergeCell ref="C58:H58"/>
    <mergeCell ref="A59:B60"/>
    <mergeCell ref="C59:H59"/>
    <mergeCell ref="C60:H60"/>
    <mergeCell ref="A63:F63"/>
    <mergeCell ref="A64:F64"/>
    <mergeCell ref="A66:F66"/>
    <mergeCell ref="A67:D67"/>
    <mergeCell ref="B68:D68"/>
    <mergeCell ref="B50:H50"/>
    <mergeCell ref="B51:H51"/>
    <mergeCell ref="A52:C52"/>
    <mergeCell ref="D52:H52"/>
    <mergeCell ref="A53:C53"/>
    <mergeCell ref="D53:H53"/>
    <mergeCell ref="A46:A51"/>
    <mergeCell ref="B46:H46"/>
    <mergeCell ref="B47:H47"/>
    <mergeCell ref="B48:H48"/>
    <mergeCell ref="B49:H49"/>
    <mergeCell ref="A43:C43"/>
    <mergeCell ref="D43:H43"/>
    <mergeCell ref="A44:C44"/>
    <mergeCell ref="D44:H44"/>
    <mergeCell ref="A45:F45"/>
    <mergeCell ref="B32:F32"/>
    <mergeCell ref="A35:F35"/>
    <mergeCell ref="A36:A42"/>
    <mergeCell ref="B36:H36"/>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22"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16" style="107" customWidth="1"/>
    <col min="7" max="7" width="11.5546875" style="107" customWidth="1"/>
    <col min="8" max="8" width="8.218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229</v>
      </c>
      <c r="B5" s="633"/>
      <c r="C5" s="633"/>
      <c r="D5" s="633"/>
      <c r="E5" s="633"/>
      <c r="F5" s="633"/>
      <c r="G5" s="633"/>
      <c r="H5" s="633"/>
    </row>
    <row r="6" spans="1:9" ht="17.55" customHeight="1">
      <c r="A6" s="665" t="s">
        <v>143</v>
      </c>
      <c r="B6" s="686"/>
      <c r="C6" s="686"/>
      <c r="D6" s="686">
        <v>1</v>
      </c>
      <c r="E6" s="686"/>
      <c r="F6" s="686"/>
      <c r="G6" s="686"/>
      <c r="H6" s="666"/>
    </row>
    <row r="7" spans="1:9" ht="17.55" customHeight="1">
      <c r="A7" s="665" t="s">
        <v>142</v>
      </c>
      <c r="B7" s="686"/>
      <c r="C7" s="686"/>
      <c r="D7" s="687" t="s">
        <v>501</v>
      </c>
      <c r="E7" s="687"/>
      <c r="F7" s="687"/>
      <c r="G7" s="687"/>
      <c r="H7" s="688"/>
    </row>
    <row r="8" spans="1:9" ht="17.55" customHeight="1">
      <c r="A8" s="665" t="s">
        <v>146</v>
      </c>
      <c r="B8" s="686"/>
      <c r="C8" s="686"/>
      <c r="D8" s="689" t="s">
        <v>324</v>
      </c>
      <c r="E8" s="689"/>
      <c r="F8" s="689"/>
      <c r="G8" s="689"/>
      <c r="H8" s="690"/>
    </row>
    <row r="9" spans="1:9" ht="31.05" customHeight="1">
      <c r="A9" s="665" t="s">
        <v>325</v>
      </c>
      <c r="B9" s="686"/>
      <c r="C9" s="686"/>
      <c r="D9" s="687" t="s">
        <v>2496</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1950</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2495</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20.100000000000001" customHeight="1">
      <c r="A25" s="245" t="s">
        <v>1789</v>
      </c>
      <c r="B25" s="668" t="s">
        <v>2497</v>
      </c>
      <c r="C25" s="669"/>
      <c r="D25" s="669"/>
      <c r="E25" s="669"/>
      <c r="F25" s="693"/>
      <c r="G25" s="245" t="s">
        <v>50</v>
      </c>
      <c r="H25" s="183" t="s">
        <v>52</v>
      </c>
      <c r="I25" s="106"/>
    </row>
    <row r="26" spans="1:9" ht="17.850000000000001" customHeight="1">
      <c r="A26" s="672" t="s">
        <v>341</v>
      </c>
      <c r="B26" s="673"/>
      <c r="C26" s="673"/>
      <c r="D26" s="673"/>
      <c r="E26" s="673"/>
      <c r="F26" s="673"/>
      <c r="G26" s="673"/>
      <c r="H26" s="674"/>
      <c r="I26" s="106"/>
    </row>
    <row r="27" spans="1:9" ht="20.100000000000001" customHeight="1">
      <c r="A27" s="245" t="s">
        <v>1791</v>
      </c>
      <c r="B27" s="668" t="s">
        <v>2498</v>
      </c>
      <c r="C27" s="669"/>
      <c r="D27" s="669"/>
      <c r="E27" s="669"/>
      <c r="F27" s="693"/>
      <c r="G27" s="244" t="s">
        <v>84</v>
      </c>
      <c r="H27" s="183" t="s">
        <v>40</v>
      </c>
      <c r="I27" s="106"/>
    </row>
    <row r="28" spans="1:9" ht="35.1" customHeight="1">
      <c r="A28" s="245" t="s">
        <v>2622</v>
      </c>
      <c r="B28" s="668" t="s">
        <v>2621</v>
      </c>
      <c r="C28" s="669"/>
      <c r="D28" s="669"/>
      <c r="E28" s="669"/>
      <c r="F28" s="693"/>
      <c r="G28" s="244" t="s">
        <v>109</v>
      </c>
      <c r="H28" s="183" t="s">
        <v>52</v>
      </c>
      <c r="I28" s="106"/>
    </row>
    <row r="29" spans="1:9" ht="17.850000000000001" customHeight="1">
      <c r="A29" s="672" t="s">
        <v>348</v>
      </c>
      <c r="B29" s="673"/>
      <c r="C29" s="673"/>
      <c r="D29" s="673"/>
      <c r="E29" s="673"/>
      <c r="F29" s="673"/>
      <c r="G29" s="673"/>
      <c r="H29" s="674"/>
      <c r="I29" s="106"/>
    </row>
    <row r="30" spans="1:9" ht="36" customHeight="1">
      <c r="A30" s="245" t="s">
        <v>1792</v>
      </c>
      <c r="B30" s="668" t="s">
        <v>2499</v>
      </c>
      <c r="C30" s="669"/>
      <c r="D30" s="669"/>
      <c r="E30" s="669"/>
      <c r="F30" s="693"/>
      <c r="G30" s="218" t="s">
        <v>121</v>
      </c>
      <c r="H30" s="183" t="s">
        <v>52</v>
      </c>
      <c r="I30" s="106"/>
    </row>
    <row r="31" spans="1:9" ht="10.35" customHeight="1">
      <c r="I31" s="106"/>
    </row>
    <row r="32" spans="1:9" ht="15" customHeight="1">
      <c r="A32" s="243" t="s">
        <v>351</v>
      </c>
      <c r="I32" s="106"/>
    </row>
    <row r="33" spans="1:9" s="243" customFormat="1" ht="17.850000000000001" customHeight="1">
      <c r="A33" s="679" t="s">
        <v>2507</v>
      </c>
      <c r="B33" s="679"/>
      <c r="C33" s="679"/>
      <c r="D33" s="679"/>
      <c r="E33" s="679"/>
      <c r="F33" s="679"/>
      <c r="G33" s="159">
        <v>15</v>
      </c>
      <c r="H33" s="251" t="s">
        <v>353</v>
      </c>
      <c r="I33" s="135"/>
    </row>
    <row r="34" spans="1:9" ht="20.100000000000001" customHeight="1">
      <c r="A34" s="653" t="s">
        <v>354</v>
      </c>
      <c r="B34" s="668" t="s">
        <v>2500</v>
      </c>
      <c r="C34" s="669"/>
      <c r="D34" s="669"/>
      <c r="E34" s="669"/>
      <c r="F34" s="669"/>
      <c r="G34" s="669"/>
      <c r="H34" s="669"/>
      <c r="I34" s="106"/>
    </row>
    <row r="35" spans="1:9" ht="20.100000000000001" customHeight="1">
      <c r="A35" s="654"/>
      <c r="B35" s="668" t="s">
        <v>2501</v>
      </c>
      <c r="C35" s="669"/>
      <c r="D35" s="669"/>
      <c r="E35" s="669"/>
      <c r="F35" s="669"/>
      <c r="G35" s="669"/>
      <c r="H35" s="669"/>
      <c r="I35" s="106"/>
    </row>
    <row r="36" spans="1:9" ht="20.100000000000001" customHeight="1">
      <c r="A36" s="654"/>
      <c r="B36" s="675" t="s">
        <v>2502</v>
      </c>
      <c r="C36" s="675"/>
      <c r="D36" s="675"/>
      <c r="E36" s="675"/>
      <c r="F36" s="675"/>
      <c r="G36" s="675"/>
      <c r="H36" s="668"/>
      <c r="I36" s="106"/>
    </row>
    <row r="37" spans="1:9" ht="20.100000000000001" customHeight="1">
      <c r="A37" s="654"/>
      <c r="B37" s="675" t="s">
        <v>2503</v>
      </c>
      <c r="C37" s="675"/>
      <c r="D37" s="675"/>
      <c r="E37" s="675"/>
      <c r="F37" s="675"/>
      <c r="G37" s="675"/>
      <c r="H37" s="668"/>
      <c r="I37" s="106"/>
    </row>
    <row r="38" spans="1:9" ht="22.05" customHeight="1">
      <c r="A38" s="682" t="s">
        <v>361</v>
      </c>
      <c r="B38" s="689"/>
      <c r="C38" s="689"/>
      <c r="D38" s="689" t="s">
        <v>2623</v>
      </c>
      <c r="E38" s="689"/>
      <c r="F38" s="689"/>
      <c r="G38" s="689"/>
      <c r="H38" s="690"/>
      <c r="I38" s="106"/>
    </row>
    <row r="39" spans="1:9" ht="32.549999999999997" customHeight="1">
      <c r="A39" s="681" t="s">
        <v>363</v>
      </c>
      <c r="B39" s="687"/>
      <c r="C39" s="687"/>
      <c r="D39" s="668" t="s">
        <v>2504</v>
      </c>
      <c r="E39" s="669"/>
      <c r="F39" s="669"/>
      <c r="G39" s="669"/>
      <c r="H39" s="669"/>
      <c r="I39" s="110"/>
    </row>
    <row r="40" spans="1:9" ht="10.35" customHeight="1">
      <c r="I40" s="106"/>
    </row>
    <row r="41" spans="1:9" ht="15" customHeight="1">
      <c r="A41" s="243" t="s">
        <v>378</v>
      </c>
      <c r="I41" s="106"/>
    </row>
    <row r="42" spans="1:9" ht="27" customHeight="1">
      <c r="A42" s="667" t="s">
        <v>379</v>
      </c>
      <c r="B42" s="665"/>
      <c r="C42" s="668" t="s">
        <v>2505</v>
      </c>
      <c r="D42" s="669"/>
      <c r="E42" s="669"/>
      <c r="F42" s="669"/>
      <c r="G42" s="669"/>
      <c r="H42" s="669"/>
      <c r="I42" s="106"/>
    </row>
    <row r="43" spans="1:9" ht="27" customHeight="1">
      <c r="A43" s="667" t="s">
        <v>382</v>
      </c>
      <c r="B43" s="665"/>
      <c r="C43" s="955" t="s">
        <v>2506</v>
      </c>
      <c r="D43" s="939"/>
      <c r="E43" s="939"/>
      <c r="F43" s="939"/>
      <c r="G43" s="939"/>
      <c r="H43" s="939"/>
      <c r="I43" s="106"/>
    </row>
    <row r="44" spans="1:9" ht="10.35" customHeight="1"/>
    <row r="45" spans="1:9" ht="15" customHeight="1">
      <c r="A45" s="243" t="s">
        <v>384</v>
      </c>
      <c r="B45" s="243"/>
      <c r="C45" s="243"/>
      <c r="D45" s="243"/>
      <c r="E45" s="243"/>
      <c r="F45" s="243"/>
    </row>
    <row r="46" spans="1:9" ht="16.2">
      <c r="A46" s="667" t="s">
        <v>385</v>
      </c>
      <c r="B46" s="667"/>
      <c r="C46" s="667"/>
      <c r="D46" s="667"/>
      <c r="E46" s="667"/>
      <c r="F46" s="667"/>
      <c r="G46" s="185">
        <v>0.8</v>
      </c>
      <c r="H46" s="186" t="s">
        <v>430</v>
      </c>
    </row>
    <row r="47" spans="1:9" ht="16.2">
      <c r="A47" s="667" t="s">
        <v>386</v>
      </c>
      <c r="B47" s="667"/>
      <c r="C47" s="667"/>
      <c r="D47" s="667"/>
      <c r="E47" s="667"/>
      <c r="F47" s="667"/>
      <c r="G47" s="185">
        <v>0.2</v>
      </c>
      <c r="H47" s="186" t="s">
        <v>430</v>
      </c>
    </row>
    <row r="48" spans="1:9">
      <c r="A48" s="249"/>
      <c r="B48" s="249"/>
      <c r="C48" s="249"/>
      <c r="D48" s="249"/>
      <c r="E48" s="249"/>
      <c r="F48" s="249"/>
      <c r="G48" s="188"/>
      <c r="H48" s="186"/>
    </row>
    <row r="49" spans="1:9">
      <c r="A49" s="685" t="s">
        <v>387</v>
      </c>
      <c r="B49" s="685"/>
      <c r="C49" s="685"/>
      <c r="D49" s="685"/>
      <c r="E49" s="685"/>
      <c r="F49" s="685"/>
      <c r="G49" s="190"/>
      <c r="H49" s="188"/>
    </row>
    <row r="50" spans="1:9" ht="17.850000000000001" customHeight="1">
      <c r="A50" s="669" t="s">
        <v>388</v>
      </c>
      <c r="B50" s="669"/>
      <c r="C50" s="669"/>
      <c r="D50" s="669"/>
      <c r="E50" s="186">
        <f>SUM(E51:E56)</f>
        <v>20</v>
      </c>
      <c r="F50" s="186" t="s">
        <v>353</v>
      </c>
      <c r="G50" s="191">
        <f>E50/25</f>
        <v>0.8</v>
      </c>
      <c r="H50" s="186" t="s">
        <v>430</v>
      </c>
    </row>
    <row r="51" spans="1:9" ht="17.850000000000001" customHeight="1">
      <c r="A51" s="107" t="s">
        <v>145</v>
      </c>
      <c r="B51" s="667" t="s">
        <v>148</v>
      </c>
      <c r="C51" s="667"/>
      <c r="D51" s="667"/>
      <c r="E51" s="186">
        <v>0</v>
      </c>
      <c r="F51" s="186" t="s">
        <v>353</v>
      </c>
      <c r="G51" s="192"/>
      <c r="H51" s="193"/>
    </row>
    <row r="52" spans="1:9" ht="17.850000000000001" customHeight="1">
      <c r="B52" s="667" t="s">
        <v>389</v>
      </c>
      <c r="C52" s="667"/>
      <c r="D52" s="667"/>
      <c r="E52" s="186">
        <v>15</v>
      </c>
      <c r="F52" s="186" t="s">
        <v>353</v>
      </c>
      <c r="G52" s="192"/>
      <c r="H52" s="193"/>
    </row>
    <row r="53" spans="1:9" ht="17.850000000000001" customHeight="1">
      <c r="B53" s="667" t="s">
        <v>390</v>
      </c>
      <c r="C53" s="667"/>
      <c r="D53" s="667"/>
      <c r="E53" s="186">
        <v>3</v>
      </c>
      <c r="F53" s="186" t="s">
        <v>353</v>
      </c>
      <c r="G53" s="192"/>
      <c r="H53" s="193"/>
    </row>
    <row r="54" spans="1:9" ht="17.850000000000001" customHeight="1">
      <c r="B54" s="667" t="s">
        <v>391</v>
      </c>
      <c r="C54" s="667"/>
      <c r="D54" s="667"/>
      <c r="E54" s="186">
        <v>0</v>
      </c>
      <c r="F54" s="186" t="s">
        <v>353</v>
      </c>
      <c r="G54" s="192"/>
      <c r="H54" s="193"/>
    </row>
    <row r="55" spans="1:9" ht="17.850000000000001" customHeight="1">
      <c r="B55" s="667" t="s">
        <v>392</v>
      </c>
      <c r="C55" s="667"/>
      <c r="D55" s="667"/>
      <c r="E55" s="186">
        <v>0</v>
      </c>
      <c r="F55" s="186" t="s">
        <v>353</v>
      </c>
      <c r="G55" s="192"/>
      <c r="H55" s="193"/>
    </row>
    <row r="56" spans="1:9" ht="17.850000000000001" customHeight="1">
      <c r="B56" s="667" t="s">
        <v>393</v>
      </c>
      <c r="C56" s="667"/>
      <c r="D56" s="667"/>
      <c r="E56" s="186">
        <v>2</v>
      </c>
      <c r="F56" s="186" t="s">
        <v>353</v>
      </c>
      <c r="G56" s="192"/>
      <c r="H56" s="193"/>
    </row>
    <row r="57" spans="1:9" ht="31.35" customHeight="1">
      <c r="A57" s="669" t="s">
        <v>394</v>
      </c>
      <c r="B57" s="669"/>
      <c r="C57" s="669"/>
      <c r="D57" s="669"/>
      <c r="E57" s="186">
        <v>0</v>
      </c>
      <c r="F57" s="186" t="s">
        <v>353</v>
      </c>
      <c r="G57" s="191">
        <v>0</v>
      </c>
      <c r="H57" s="186" t="s">
        <v>430</v>
      </c>
    </row>
    <row r="58" spans="1:9" ht="17.850000000000001" customHeight="1">
      <c r="A58" s="667" t="s">
        <v>395</v>
      </c>
      <c r="B58" s="667"/>
      <c r="C58" s="667"/>
      <c r="D58" s="667"/>
      <c r="E58" s="186">
        <f>G58*25</f>
        <v>4.9999999999999991</v>
      </c>
      <c r="F58" s="186" t="s">
        <v>353</v>
      </c>
      <c r="G58" s="191">
        <f>D6-G57-G50</f>
        <v>0.19999999999999996</v>
      </c>
      <c r="H58" s="186" t="s">
        <v>430</v>
      </c>
    </row>
    <row r="59" spans="1:9" ht="10.35" customHeight="1"/>
    <row r="62" spans="1:9">
      <c r="A62" s="107" t="s">
        <v>396</v>
      </c>
    </row>
    <row r="63" spans="1:9" ht="16.2">
      <c r="A63" s="631" t="s">
        <v>431</v>
      </c>
      <c r="B63" s="631"/>
      <c r="C63" s="631"/>
      <c r="D63" s="631"/>
      <c r="E63" s="631"/>
      <c r="F63" s="631"/>
      <c r="G63" s="631"/>
      <c r="H63" s="631"/>
      <c r="I63" s="631"/>
    </row>
    <row r="64" spans="1:9">
      <c r="A64" s="107" t="s">
        <v>397</v>
      </c>
    </row>
    <row r="66" spans="1:9">
      <c r="A66" s="663" t="s">
        <v>398</v>
      </c>
      <c r="B66" s="663"/>
      <c r="C66" s="663"/>
      <c r="D66" s="663"/>
      <c r="E66" s="663"/>
      <c r="F66" s="663"/>
      <c r="G66" s="663"/>
      <c r="H66" s="663"/>
      <c r="I66" s="663"/>
    </row>
    <row r="67" spans="1:9">
      <c r="A67" s="663"/>
      <c r="B67" s="663"/>
      <c r="C67" s="663"/>
      <c r="D67" s="663"/>
      <c r="E67" s="663"/>
      <c r="F67" s="663"/>
      <c r="G67" s="663"/>
      <c r="H67" s="663"/>
      <c r="I67" s="663"/>
    </row>
    <row r="68" spans="1:9">
      <c r="A68" s="663"/>
      <c r="B68" s="663"/>
      <c r="C68" s="663"/>
      <c r="D68" s="663"/>
      <c r="E68" s="663"/>
      <c r="F68" s="663"/>
      <c r="G68" s="663"/>
      <c r="H68" s="663"/>
      <c r="I68" s="663"/>
    </row>
  </sheetData>
  <mergeCells count="62">
    <mergeCell ref="A63:I63"/>
    <mergeCell ref="A66:I68"/>
    <mergeCell ref="B53:D53"/>
    <mergeCell ref="B54:D54"/>
    <mergeCell ref="B55:D55"/>
    <mergeCell ref="B56:D56"/>
    <mergeCell ref="A57:D57"/>
    <mergeCell ref="A58:D58"/>
    <mergeCell ref="B52:D52"/>
    <mergeCell ref="A42:B42"/>
    <mergeCell ref="C42:H42"/>
    <mergeCell ref="A43:B43"/>
    <mergeCell ref="C43:H43"/>
    <mergeCell ref="A46:F46"/>
    <mergeCell ref="A47:F47"/>
    <mergeCell ref="A49:F49"/>
    <mergeCell ref="A50:D50"/>
    <mergeCell ref="B51:D51"/>
    <mergeCell ref="A38:C38"/>
    <mergeCell ref="D38:H38"/>
    <mergeCell ref="A39:C39"/>
    <mergeCell ref="D39:H39"/>
    <mergeCell ref="A33:F33"/>
    <mergeCell ref="A34:A37"/>
    <mergeCell ref="B34:H34"/>
    <mergeCell ref="B35:H35"/>
    <mergeCell ref="B36:H36"/>
    <mergeCell ref="B37:H37"/>
    <mergeCell ref="A26:H26"/>
    <mergeCell ref="B27:F27"/>
    <mergeCell ref="B28:F28"/>
    <mergeCell ref="A29:H29"/>
    <mergeCell ref="B30:F30"/>
    <mergeCell ref="A22:A23"/>
    <mergeCell ref="B22:F23"/>
    <mergeCell ref="G22:H22"/>
    <mergeCell ref="A24:H24"/>
    <mergeCell ref="B25:F25"/>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U80"/>
  <sheetViews>
    <sheetView topLeftCell="A23" zoomScaleNormal="100" workbookViewId="0"/>
  </sheetViews>
  <sheetFormatPr defaultColWidth="8.77734375" defaultRowHeight="14.4"/>
  <cols>
    <col min="1" max="1" width="9.21875" style="354" customWidth="1"/>
    <col min="2" max="2" width="11.77734375" style="354" customWidth="1"/>
    <col min="3" max="3" width="5.77734375" style="354" customWidth="1"/>
    <col min="4" max="4" width="21.77734375" style="354" customWidth="1"/>
    <col min="5" max="5" width="9.21875" style="354" customWidth="1"/>
    <col min="6" max="6" width="8.77734375" style="354" customWidth="1"/>
    <col min="7" max="7" width="12.77734375" style="354" customWidth="1"/>
    <col min="8" max="8" width="12" style="354" customWidth="1"/>
    <col min="9" max="9" width="2.77734375" style="354" customWidth="1"/>
    <col min="10" max="1009" width="8.77734375" style="354"/>
    <col min="1010" max="16384" width="8.77734375" style="355"/>
  </cols>
  <sheetData>
    <row r="1" spans="1:9" ht="10.35" customHeight="1"/>
    <row r="2" spans="1:9" s="356" customFormat="1" ht="13.8">
      <c r="A2" s="1028" t="s">
        <v>320</v>
      </c>
      <c r="B2" s="1028"/>
      <c r="C2" s="1028"/>
      <c r="D2" s="1028"/>
      <c r="E2" s="1028"/>
      <c r="F2" s="1028"/>
      <c r="G2" s="1028"/>
      <c r="H2" s="1028"/>
      <c r="I2" s="1028"/>
    </row>
    <row r="3" spans="1:9" ht="10.35" customHeight="1"/>
    <row r="4" spans="1:9" ht="15" customHeight="1">
      <c r="A4" s="356" t="s">
        <v>321</v>
      </c>
    </row>
    <row r="5" spans="1:9" s="357" customFormat="1" ht="17.850000000000001" customHeight="1">
      <c r="A5" s="1029" t="s">
        <v>230</v>
      </c>
      <c r="B5" s="1029"/>
      <c r="C5" s="1029"/>
      <c r="D5" s="1029"/>
      <c r="E5" s="1029"/>
      <c r="F5" s="1029"/>
      <c r="G5" s="1029"/>
      <c r="H5" s="1029"/>
    </row>
    <row r="6" spans="1:9" ht="17.55" customHeight="1">
      <c r="A6" s="1030" t="s">
        <v>143</v>
      </c>
      <c r="B6" s="1030"/>
      <c r="C6" s="1030"/>
      <c r="D6" s="1031">
        <v>7</v>
      </c>
      <c r="E6" s="1031"/>
      <c r="F6" s="1031"/>
      <c r="G6" s="1031"/>
      <c r="H6" s="1031"/>
    </row>
    <row r="7" spans="1:9" ht="17.55" customHeight="1">
      <c r="A7" s="1030" t="s">
        <v>142</v>
      </c>
      <c r="B7" s="1030"/>
      <c r="C7" s="1030"/>
      <c r="D7" s="1032" t="s">
        <v>1986</v>
      </c>
      <c r="E7" s="1032"/>
      <c r="F7" s="1032"/>
      <c r="G7" s="1032"/>
      <c r="H7" s="1032"/>
    </row>
    <row r="8" spans="1:9" ht="17.55" customHeight="1">
      <c r="A8" s="1030" t="s">
        <v>146</v>
      </c>
      <c r="B8" s="1030"/>
      <c r="C8" s="1030"/>
      <c r="D8" s="1033" t="s">
        <v>399</v>
      </c>
      <c r="E8" s="1033"/>
      <c r="F8" s="1033"/>
      <c r="G8" s="1033"/>
      <c r="H8" s="1033"/>
    </row>
    <row r="9" spans="1:9" ht="17.55" customHeight="1">
      <c r="A9" s="1030" t="s">
        <v>325</v>
      </c>
      <c r="B9" s="1030"/>
      <c r="C9" s="1030"/>
      <c r="D9" s="1033" t="s">
        <v>1987</v>
      </c>
      <c r="E9" s="1033"/>
      <c r="F9" s="1033"/>
      <c r="G9" s="1033"/>
      <c r="H9" s="1033"/>
    </row>
    <row r="10" spans="1:9" ht="10.35" customHeight="1"/>
    <row r="11" spans="1:9" ht="15" customHeight="1">
      <c r="A11" s="1034" t="s">
        <v>3</v>
      </c>
      <c r="B11" s="1034"/>
      <c r="C11" s="1034"/>
      <c r="D11" s="1034"/>
      <c r="E11" s="1034"/>
      <c r="F11" s="1034"/>
      <c r="G11" s="1034"/>
      <c r="H11" s="1034"/>
    </row>
    <row r="12" spans="1:9" s="357" customFormat="1" ht="17.850000000000001" customHeight="1">
      <c r="A12" s="1027" t="s">
        <v>2631</v>
      </c>
      <c r="B12" s="1027"/>
      <c r="C12" s="1027"/>
      <c r="D12" s="1027"/>
      <c r="E12" s="1027"/>
      <c r="F12" s="1027"/>
      <c r="G12" s="1027"/>
      <c r="H12" s="1027"/>
    </row>
    <row r="13" spans="1:9" ht="17.850000000000001" customHeight="1">
      <c r="A13" s="1030" t="s">
        <v>8</v>
      </c>
      <c r="B13" s="1030"/>
      <c r="C13" s="1030"/>
      <c r="D13" s="1030"/>
      <c r="E13" s="1035" t="s">
        <v>9</v>
      </c>
      <c r="F13" s="1035"/>
      <c r="G13" s="1035"/>
      <c r="H13" s="1035"/>
    </row>
    <row r="14" spans="1:9" ht="17.850000000000001" customHeight="1">
      <c r="A14" s="1030" t="s">
        <v>327</v>
      </c>
      <c r="B14" s="1030"/>
      <c r="C14" s="1030"/>
      <c r="D14" s="1030"/>
      <c r="E14" s="1035" t="s">
        <v>328</v>
      </c>
      <c r="F14" s="1035"/>
      <c r="G14" s="1035"/>
      <c r="H14" s="1035"/>
    </row>
    <row r="15" spans="1:9" ht="17.850000000000001" customHeight="1">
      <c r="A15" s="1030" t="s">
        <v>329</v>
      </c>
      <c r="B15" s="1030"/>
      <c r="C15" s="1030"/>
      <c r="D15" s="1030"/>
      <c r="E15" s="1036" t="s">
        <v>1950</v>
      </c>
      <c r="F15" s="1036"/>
      <c r="G15" s="1036"/>
      <c r="H15" s="1036"/>
    </row>
    <row r="16" spans="1:9" ht="17.850000000000001" customHeight="1">
      <c r="A16" s="1030" t="s">
        <v>13</v>
      </c>
      <c r="B16" s="1030"/>
      <c r="C16" s="1030"/>
      <c r="D16" s="1030"/>
      <c r="E16" s="1035" t="s">
        <v>14</v>
      </c>
      <c r="F16" s="1035"/>
      <c r="G16" s="1035"/>
      <c r="H16" s="1035"/>
    </row>
    <row r="17" spans="1:8" ht="10.35" customHeight="1"/>
    <row r="18" spans="1:8" ht="15" customHeight="1">
      <c r="A18" s="1034" t="s">
        <v>331</v>
      </c>
      <c r="B18" s="1034"/>
      <c r="C18" s="1034"/>
      <c r="D18" s="1034"/>
      <c r="E18" s="1034"/>
      <c r="F18" s="1034"/>
      <c r="G18" s="1034"/>
      <c r="H18" s="1034"/>
    </row>
    <row r="19" spans="1:8" ht="37.5" customHeight="1">
      <c r="A19" s="1037" t="s">
        <v>332</v>
      </c>
      <c r="B19" s="1037"/>
      <c r="C19" s="1038" t="s">
        <v>560</v>
      </c>
      <c r="D19" s="1038"/>
      <c r="E19" s="1038"/>
      <c r="F19" s="1038"/>
      <c r="G19" s="1038"/>
      <c r="H19" s="1038"/>
    </row>
    <row r="20" spans="1:8" ht="10.35" customHeight="1"/>
    <row r="21" spans="1:8" ht="15" customHeight="1">
      <c r="A21" s="1039" t="s">
        <v>334</v>
      </c>
      <c r="B21" s="1039"/>
      <c r="C21" s="1039"/>
      <c r="D21" s="1039"/>
    </row>
    <row r="22" spans="1:8" ht="14.1" customHeight="1">
      <c r="A22" s="1040" t="s">
        <v>31</v>
      </c>
      <c r="B22" s="1041" t="s">
        <v>32</v>
      </c>
      <c r="C22" s="1041"/>
      <c r="D22" s="1041"/>
      <c r="E22" s="1041"/>
      <c r="F22" s="1041"/>
      <c r="G22" s="1042" t="s">
        <v>335</v>
      </c>
      <c r="H22" s="1042"/>
    </row>
    <row r="23" spans="1:8" ht="36.75" customHeight="1">
      <c r="A23" s="1040"/>
      <c r="B23" s="1041"/>
      <c r="C23" s="1041"/>
      <c r="D23" s="1041"/>
      <c r="E23" s="1041"/>
      <c r="F23" s="1041"/>
      <c r="G23" s="358" t="s">
        <v>336</v>
      </c>
      <c r="H23" s="359" t="s">
        <v>35</v>
      </c>
    </row>
    <row r="24" spans="1:8" ht="17.850000000000001" customHeight="1">
      <c r="A24" s="1043" t="s">
        <v>36</v>
      </c>
      <c r="B24" s="1043"/>
      <c r="C24" s="1043"/>
      <c r="D24" s="1043"/>
      <c r="E24" s="1043"/>
      <c r="F24" s="1043"/>
      <c r="G24" s="1043"/>
      <c r="H24" s="1043"/>
    </row>
    <row r="25" spans="1:8" ht="52.5" customHeight="1">
      <c r="A25" s="358" t="s">
        <v>2624</v>
      </c>
      <c r="B25" s="1044" t="s">
        <v>1988</v>
      </c>
      <c r="C25" s="1044"/>
      <c r="D25" s="1044"/>
      <c r="E25" s="1044"/>
      <c r="F25" s="1044"/>
      <c r="G25" s="358" t="s">
        <v>1989</v>
      </c>
      <c r="H25" s="359" t="s">
        <v>52</v>
      </c>
    </row>
    <row r="26" spans="1:8" ht="32.1" customHeight="1">
      <c r="A26" s="358" t="s">
        <v>2625</v>
      </c>
      <c r="B26" s="1044" t="s">
        <v>1990</v>
      </c>
      <c r="C26" s="1044"/>
      <c r="D26" s="1044"/>
      <c r="E26" s="1044"/>
      <c r="F26" s="1044"/>
      <c r="G26" s="221" t="s">
        <v>75</v>
      </c>
      <c r="H26" s="360" t="s">
        <v>52</v>
      </c>
    </row>
    <row r="27" spans="1:8" ht="17.850000000000001" customHeight="1">
      <c r="A27" s="1043" t="s">
        <v>341</v>
      </c>
      <c r="B27" s="1043"/>
      <c r="C27" s="1043"/>
      <c r="D27" s="1043"/>
      <c r="E27" s="1043"/>
      <c r="F27" s="1043"/>
      <c r="G27" s="1043"/>
      <c r="H27" s="1043"/>
    </row>
    <row r="28" spans="1:8" ht="67.05" customHeight="1">
      <c r="A28" s="358" t="s">
        <v>2626</v>
      </c>
      <c r="B28" s="1044" t="s">
        <v>1991</v>
      </c>
      <c r="C28" s="1044"/>
      <c r="D28" s="1044"/>
      <c r="E28" s="1044"/>
      <c r="F28" s="1044"/>
      <c r="G28" s="358" t="s">
        <v>2004</v>
      </c>
      <c r="H28" s="359" t="s">
        <v>2005</v>
      </c>
    </row>
    <row r="29" spans="1:8" ht="17.850000000000001" customHeight="1">
      <c r="A29" s="1043" t="s">
        <v>348</v>
      </c>
      <c r="B29" s="1043"/>
      <c r="C29" s="1043"/>
      <c r="D29" s="1043"/>
      <c r="E29" s="1043"/>
      <c r="F29" s="1043"/>
      <c r="G29" s="1043"/>
      <c r="H29" s="1043"/>
    </row>
    <row r="30" spans="1:8" ht="66" customHeight="1">
      <c r="A30" s="358" t="s">
        <v>2627</v>
      </c>
      <c r="B30" s="1044" t="s">
        <v>2006</v>
      </c>
      <c r="C30" s="1044"/>
      <c r="D30" s="1044"/>
      <c r="E30" s="1044"/>
      <c r="F30" s="1044"/>
      <c r="G30" s="358" t="s">
        <v>2007</v>
      </c>
      <c r="H30" s="360" t="s">
        <v>52</v>
      </c>
    </row>
    <row r="31" spans="1:8" ht="10.35" customHeight="1"/>
    <row r="32" spans="1:8" ht="15" customHeight="1">
      <c r="A32" s="356" t="s">
        <v>351</v>
      </c>
    </row>
    <row r="33" spans="1:9" s="356" customFormat="1" ht="17.850000000000001" customHeight="1">
      <c r="A33" s="1045" t="s">
        <v>352</v>
      </c>
      <c r="B33" s="1045"/>
      <c r="C33" s="1045"/>
      <c r="D33" s="1045"/>
      <c r="E33" s="1045"/>
      <c r="F33" s="1045"/>
      <c r="G33" s="361">
        <v>30</v>
      </c>
      <c r="H33" s="362" t="s">
        <v>353</v>
      </c>
    </row>
    <row r="34" spans="1:9" ht="17.25" customHeight="1">
      <c r="A34" s="1046" t="s">
        <v>354</v>
      </c>
      <c r="B34" s="1035" t="s">
        <v>2008</v>
      </c>
      <c r="C34" s="1035"/>
      <c r="D34" s="1035"/>
      <c r="E34" s="1035"/>
      <c r="F34" s="1035"/>
      <c r="G34" s="1035"/>
      <c r="H34" s="1035"/>
    </row>
    <row r="35" spans="1:9" ht="17.25" customHeight="1">
      <c r="A35" s="1046"/>
      <c r="B35" s="1038" t="s">
        <v>2009</v>
      </c>
      <c r="C35" s="1038"/>
      <c r="D35" s="1038"/>
      <c r="E35" s="1038"/>
      <c r="F35" s="1038"/>
      <c r="G35" s="1038"/>
      <c r="H35" s="1038"/>
    </row>
    <row r="36" spans="1:9" ht="17.25" customHeight="1">
      <c r="A36" s="1046"/>
      <c r="B36" s="1038" t="s">
        <v>2010</v>
      </c>
      <c r="C36" s="1038"/>
      <c r="D36" s="1038"/>
      <c r="E36" s="1038"/>
      <c r="F36" s="1038"/>
      <c r="G36" s="1038"/>
      <c r="H36" s="1038"/>
    </row>
    <row r="37" spans="1:9" ht="17.25" customHeight="1">
      <c r="A37" s="1046"/>
      <c r="B37" s="1038" t="s">
        <v>2011</v>
      </c>
      <c r="C37" s="1038"/>
      <c r="D37" s="1038"/>
      <c r="E37" s="1038"/>
      <c r="F37" s="1038"/>
      <c r="G37" s="1038"/>
      <c r="H37" s="1038"/>
    </row>
    <row r="38" spans="1:9" ht="17.25" customHeight="1">
      <c r="A38" s="1046"/>
      <c r="B38" s="1047" t="s">
        <v>1992</v>
      </c>
      <c r="C38" s="1047"/>
      <c r="D38" s="1047"/>
      <c r="E38" s="1047"/>
      <c r="F38" s="1047"/>
      <c r="G38" s="1047"/>
      <c r="H38" s="1047"/>
    </row>
    <row r="39" spans="1:9" ht="17.25" customHeight="1">
      <c r="A39" s="1046"/>
      <c r="B39" s="1038" t="s">
        <v>1993</v>
      </c>
      <c r="C39" s="1038"/>
      <c r="D39" s="1038"/>
      <c r="E39" s="1038"/>
      <c r="F39" s="1038"/>
      <c r="G39" s="1038"/>
      <c r="H39" s="1038"/>
    </row>
    <row r="40" spans="1:9" ht="17.25" customHeight="1">
      <c r="A40" s="1046"/>
      <c r="B40" s="1038" t="s">
        <v>1994</v>
      </c>
      <c r="C40" s="1038"/>
      <c r="D40" s="1038"/>
      <c r="E40" s="1038"/>
      <c r="F40" s="1038"/>
      <c r="G40" s="1038"/>
      <c r="H40" s="1038"/>
    </row>
    <row r="41" spans="1:9" ht="20.55" customHeight="1">
      <c r="A41" s="1048" t="s">
        <v>361</v>
      </c>
      <c r="B41" s="1048"/>
      <c r="C41" s="1048"/>
      <c r="D41" s="1033" t="s">
        <v>2628</v>
      </c>
      <c r="E41" s="1033"/>
      <c r="F41" s="1033"/>
      <c r="G41" s="1033"/>
      <c r="H41" s="1033"/>
    </row>
    <row r="42" spans="1:9" ht="43.5" customHeight="1">
      <c r="A42" s="1046" t="s">
        <v>363</v>
      </c>
      <c r="B42" s="1046"/>
      <c r="C42" s="1046"/>
      <c r="D42" s="1038" t="s">
        <v>1995</v>
      </c>
      <c r="E42" s="1037"/>
      <c r="F42" s="1037"/>
      <c r="G42" s="1037"/>
      <c r="H42" s="1037"/>
      <c r="I42" s="363"/>
    </row>
    <row r="43" spans="1:9" s="356" customFormat="1" ht="17.850000000000001" customHeight="1">
      <c r="A43" s="1045" t="s">
        <v>528</v>
      </c>
      <c r="B43" s="1045"/>
      <c r="C43" s="1045"/>
      <c r="D43" s="1045"/>
      <c r="E43" s="1045"/>
      <c r="F43" s="1045"/>
      <c r="G43" s="361">
        <v>30</v>
      </c>
      <c r="H43" s="362" t="s">
        <v>353</v>
      </c>
      <c r="I43" s="354"/>
    </row>
    <row r="44" spans="1:9" ht="24.6" customHeight="1">
      <c r="A44" s="1046" t="s">
        <v>354</v>
      </c>
      <c r="B44" s="1038" t="s">
        <v>2012</v>
      </c>
      <c r="C44" s="1038"/>
      <c r="D44" s="1038"/>
      <c r="E44" s="1038"/>
      <c r="F44" s="1038"/>
      <c r="G44" s="1038"/>
      <c r="H44" s="1038"/>
    </row>
    <row r="45" spans="1:9" ht="17.25" customHeight="1">
      <c r="A45" s="1046"/>
      <c r="B45" s="1038" t="s">
        <v>2014</v>
      </c>
      <c r="C45" s="1038"/>
      <c r="D45" s="1038"/>
      <c r="E45" s="1038"/>
      <c r="F45" s="1038"/>
      <c r="G45" s="1038"/>
      <c r="H45" s="1038"/>
    </row>
    <row r="46" spans="1:9" ht="17.25" customHeight="1">
      <c r="A46" s="1046"/>
      <c r="B46" s="1038" t="s">
        <v>2013</v>
      </c>
      <c r="C46" s="1038"/>
      <c r="D46" s="1038"/>
      <c r="E46" s="1038"/>
      <c r="F46" s="1038"/>
      <c r="G46" s="1038"/>
      <c r="H46" s="1038"/>
    </row>
    <row r="47" spans="1:9">
      <c r="A47" s="1048" t="s">
        <v>361</v>
      </c>
      <c r="B47" s="1048"/>
      <c r="C47" s="1048"/>
      <c r="D47" s="1033" t="s">
        <v>2629</v>
      </c>
      <c r="E47" s="1033"/>
      <c r="F47" s="1033"/>
      <c r="G47" s="1033"/>
      <c r="H47" s="1033"/>
    </row>
    <row r="48" spans="1:9" ht="41.25" customHeight="1">
      <c r="A48" s="1046" t="s">
        <v>363</v>
      </c>
      <c r="B48" s="1046"/>
      <c r="C48" s="1046"/>
      <c r="D48" s="1038" t="s">
        <v>1996</v>
      </c>
      <c r="E48" s="1037"/>
      <c r="F48" s="1037"/>
      <c r="G48" s="1037"/>
      <c r="H48" s="1037"/>
      <c r="I48" s="363"/>
    </row>
    <row r="49" spans="1:8" ht="10.35" customHeight="1"/>
    <row r="50" spans="1:8" ht="15" customHeight="1">
      <c r="A50" s="356" t="s">
        <v>378</v>
      </c>
    </row>
    <row r="51" spans="1:8" ht="30" customHeight="1">
      <c r="A51" s="1030" t="s">
        <v>379</v>
      </c>
      <c r="B51" s="1030"/>
      <c r="C51" s="1038" t="s">
        <v>1997</v>
      </c>
      <c r="D51" s="1038"/>
      <c r="E51" s="1038"/>
      <c r="F51" s="1038"/>
      <c r="G51" s="1038"/>
      <c r="H51" s="1038"/>
    </row>
    <row r="52" spans="1:8" ht="30" customHeight="1">
      <c r="A52" s="1030"/>
      <c r="B52" s="1030"/>
      <c r="C52" s="1038" t="s">
        <v>1998</v>
      </c>
      <c r="D52" s="1038"/>
      <c r="E52" s="1038"/>
      <c r="F52" s="1038"/>
      <c r="G52" s="1038"/>
      <c r="H52" s="1038"/>
    </row>
    <row r="53" spans="1:8" ht="30" customHeight="1">
      <c r="A53" s="1030"/>
      <c r="B53" s="1030"/>
      <c r="C53" s="1038" t="s">
        <v>1999</v>
      </c>
      <c r="D53" s="1038"/>
      <c r="E53" s="1038"/>
      <c r="F53" s="1038"/>
      <c r="G53" s="1038"/>
      <c r="H53" s="1038"/>
    </row>
    <row r="54" spans="1:8" ht="30" customHeight="1">
      <c r="A54" s="1030" t="s">
        <v>382</v>
      </c>
      <c r="B54" s="1030"/>
      <c r="C54" s="1038" t="s">
        <v>2000</v>
      </c>
      <c r="D54" s="1038"/>
      <c r="E54" s="1038"/>
      <c r="F54" s="1038"/>
      <c r="G54" s="1038"/>
      <c r="H54" s="1038"/>
    </row>
    <row r="55" spans="1:8" ht="30" customHeight="1">
      <c r="A55" s="1030"/>
      <c r="B55" s="1030"/>
      <c r="C55" s="1038" t="s">
        <v>2001</v>
      </c>
      <c r="D55" s="1038"/>
      <c r="E55" s="1038"/>
      <c r="F55" s="1038"/>
      <c r="G55" s="1038"/>
      <c r="H55" s="1038"/>
    </row>
    <row r="56" spans="1:8" ht="10.35" customHeight="1"/>
    <row r="57" spans="1:8" ht="15" customHeight="1">
      <c r="A57" s="356" t="s">
        <v>384</v>
      </c>
      <c r="B57" s="364"/>
      <c r="C57" s="364"/>
      <c r="D57" s="364"/>
      <c r="E57" s="364"/>
      <c r="F57" s="364"/>
    </row>
    <row r="58" spans="1:8" ht="16.2">
      <c r="A58" s="1049" t="s">
        <v>385</v>
      </c>
      <c r="B58" s="1049"/>
      <c r="C58" s="1049"/>
      <c r="D58" s="1049"/>
      <c r="E58" s="1049"/>
      <c r="F58" s="1049"/>
      <c r="G58" s="365">
        <v>6</v>
      </c>
      <c r="H58" s="346" t="s">
        <v>2002</v>
      </c>
    </row>
    <row r="59" spans="1:8" ht="16.2">
      <c r="A59" s="1049" t="s">
        <v>386</v>
      </c>
      <c r="B59" s="1049"/>
      <c r="C59" s="1049"/>
      <c r="D59" s="1049"/>
      <c r="E59" s="1049"/>
      <c r="F59" s="1049"/>
      <c r="G59" s="365">
        <v>1</v>
      </c>
      <c r="H59" s="346" t="s">
        <v>2002</v>
      </c>
    </row>
    <row r="60" spans="1:8">
      <c r="A60" s="366"/>
      <c r="B60" s="366"/>
      <c r="C60" s="366"/>
      <c r="D60" s="366"/>
      <c r="E60" s="366"/>
      <c r="F60" s="366"/>
      <c r="G60" s="367"/>
      <c r="H60" s="346"/>
    </row>
    <row r="61" spans="1:8">
      <c r="A61" s="1050" t="s">
        <v>387</v>
      </c>
      <c r="B61" s="1050"/>
      <c r="C61" s="1050"/>
      <c r="D61" s="1050"/>
      <c r="E61" s="1050"/>
      <c r="F61" s="1050"/>
      <c r="G61" s="368"/>
      <c r="H61" s="369"/>
    </row>
    <row r="62" spans="1:8" ht="17.850000000000001" customHeight="1">
      <c r="A62" s="1037" t="s">
        <v>388</v>
      </c>
      <c r="B62" s="1037"/>
      <c r="C62" s="1037"/>
      <c r="D62" s="1037"/>
      <c r="E62" s="346">
        <f>SUM(E63:E68)</f>
        <v>66</v>
      </c>
      <c r="F62" s="370" t="s">
        <v>353</v>
      </c>
      <c r="G62" s="371">
        <f>E62/25</f>
        <v>2.64</v>
      </c>
      <c r="H62" s="346" t="s">
        <v>2002</v>
      </c>
    </row>
    <row r="63" spans="1:8" ht="17.850000000000001" customHeight="1">
      <c r="A63" s="354" t="s">
        <v>145</v>
      </c>
      <c r="B63" s="1049" t="s">
        <v>148</v>
      </c>
      <c r="C63" s="1049"/>
      <c r="D63" s="1049"/>
      <c r="E63" s="370">
        <v>30</v>
      </c>
      <c r="F63" s="370" t="s">
        <v>353</v>
      </c>
      <c r="G63" s="372"/>
      <c r="H63" s="373"/>
    </row>
    <row r="64" spans="1:8" ht="17.850000000000001" customHeight="1">
      <c r="B64" s="1049" t="s">
        <v>389</v>
      </c>
      <c r="C64" s="1049"/>
      <c r="D64" s="1049"/>
      <c r="E64" s="370">
        <v>30</v>
      </c>
      <c r="F64" s="370" t="s">
        <v>353</v>
      </c>
      <c r="G64" s="372"/>
      <c r="H64" s="373"/>
    </row>
    <row r="65" spans="1:9" ht="17.850000000000001" customHeight="1">
      <c r="B65" s="1049" t="s">
        <v>390</v>
      </c>
      <c r="C65" s="1049"/>
      <c r="D65" s="1049"/>
      <c r="E65" s="370">
        <v>2</v>
      </c>
      <c r="F65" s="370" t="s">
        <v>353</v>
      </c>
      <c r="G65" s="372"/>
      <c r="H65" s="373"/>
    </row>
    <row r="66" spans="1:9" ht="17.850000000000001" customHeight="1">
      <c r="B66" s="1049" t="s">
        <v>391</v>
      </c>
      <c r="C66" s="1049"/>
      <c r="D66" s="1049"/>
      <c r="E66" s="370">
        <v>0</v>
      </c>
      <c r="F66" s="370" t="s">
        <v>353</v>
      </c>
      <c r="G66" s="372"/>
      <c r="H66" s="373"/>
    </row>
    <row r="67" spans="1:9" ht="17.850000000000001" customHeight="1">
      <c r="B67" s="1049" t="s">
        <v>392</v>
      </c>
      <c r="C67" s="1049"/>
      <c r="D67" s="1049"/>
      <c r="E67" s="370">
        <v>0</v>
      </c>
      <c r="F67" s="370" t="s">
        <v>353</v>
      </c>
      <c r="G67" s="372"/>
      <c r="H67" s="373"/>
    </row>
    <row r="68" spans="1:9" ht="17.850000000000001" customHeight="1">
      <c r="B68" s="1049" t="s">
        <v>393</v>
      </c>
      <c r="C68" s="1049"/>
      <c r="D68" s="1049"/>
      <c r="E68" s="370">
        <v>4</v>
      </c>
      <c r="F68" s="370" t="s">
        <v>353</v>
      </c>
      <c r="G68" s="372"/>
      <c r="H68" s="373"/>
    </row>
    <row r="69" spans="1:9" ht="31.35" customHeight="1">
      <c r="A69" s="1037" t="s">
        <v>394</v>
      </c>
      <c r="B69" s="1037"/>
      <c r="C69" s="1037"/>
      <c r="D69" s="1037"/>
      <c r="E69" s="370">
        <v>0</v>
      </c>
      <c r="F69" s="370" t="s">
        <v>353</v>
      </c>
      <c r="G69" s="371">
        <v>0</v>
      </c>
      <c r="H69" s="346" t="s">
        <v>2002</v>
      </c>
    </row>
    <row r="70" spans="1:9" ht="17.850000000000001" customHeight="1">
      <c r="A70" s="1049" t="s">
        <v>395</v>
      </c>
      <c r="B70" s="1049"/>
      <c r="C70" s="1049"/>
      <c r="D70" s="1049"/>
      <c r="E70" s="370">
        <f>G70*25</f>
        <v>108.99999999999999</v>
      </c>
      <c r="F70" s="370" t="s">
        <v>353</v>
      </c>
      <c r="G70" s="371">
        <f>D6-G69-G62</f>
        <v>4.3599999999999994</v>
      </c>
      <c r="H70" s="346" t="s">
        <v>2002</v>
      </c>
    </row>
    <row r="71" spans="1:9" ht="10.35" customHeight="1"/>
    <row r="74" spans="1:9">
      <c r="A74" s="354" t="s">
        <v>396</v>
      </c>
    </row>
    <row r="75" spans="1:9" ht="15.6">
      <c r="A75" s="1051" t="s">
        <v>2003</v>
      </c>
      <c r="B75" s="1051"/>
      <c r="C75" s="1051"/>
      <c r="D75" s="1051"/>
      <c r="E75" s="1051"/>
      <c r="F75" s="1051"/>
      <c r="G75" s="1051"/>
      <c r="H75" s="1051"/>
      <c r="I75" s="1051"/>
    </row>
    <row r="76" spans="1:9">
      <c r="A76" s="354" t="s">
        <v>397</v>
      </c>
    </row>
    <row r="78" spans="1:9" ht="14.1" customHeight="1">
      <c r="A78" s="1052" t="s">
        <v>398</v>
      </c>
      <c r="B78" s="1052"/>
      <c r="C78" s="1052"/>
      <c r="D78" s="1052"/>
      <c r="E78" s="1052"/>
      <c r="F78" s="1052"/>
      <c r="G78" s="1052"/>
      <c r="H78" s="1052"/>
      <c r="I78" s="1052"/>
    </row>
    <row r="79" spans="1:9">
      <c r="A79" s="1052"/>
      <c r="B79" s="1052"/>
      <c r="C79" s="1052"/>
      <c r="D79" s="1052"/>
      <c r="E79" s="1052"/>
      <c r="F79" s="1052"/>
      <c r="G79" s="1052"/>
      <c r="H79" s="1052"/>
      <c r="I79" s="1052"/>
    </row>
    <row r="80" spans="1:9">
      <c r="A80" s="1052"/>
      <c r="B80" s="1052"/>
      <c r="C80" s="1052"/>
      <c r="D80" s="1052"/>
      <c r="E80" s="1052"/>
      <c r="F80" s="1052"/>
      <c r="G80" s="1052"/>
      <c r="H80" s="1052"/>
      <c r="I80" s="1052"/>
    </row>
  </sheetData>
  <mergeCells count="77">
    <mergeCell ref="B68:D68"/>
    <mergeCell ref="A69:D69"/>
    <mergeCell ref="A70:D70"/>
    <mergeCell ref="A75:I75"/>
    <mergeCell ref="A78:I80"/>
    <mergeCell ref="B67:D67"/>
    <mergeCell ref="A54:B55"/>
    <mergeCell ref="C54:H54"/>
    <mergeCell ref="C55:H55"/>
    <mergeCell ref="A58:F58"/>
    <mergeCell ref="A59:F59"/>
    <mergeCell ref="A61:F61"/>
    <mergeCell ref="A62:D62"/>
    <mergeCell ref="B63:D63"/>
    <mergeCell ref="B64:D64"/>
    <mergeCell ref="B65:D65"/>
    <mergeCell ref="B66:D66"/>
    <mergeCell ref="A47:C47"/>
    <mergeCell ref="D47:H47"/>
    <mergeCell ref="A48:C48"/>
    <mergeCell ref="D48:H48"/>
    <mergeCell ref="A51:B53"/>
    <mergeCell ref="C51:H51"/>
    <mergeCell ref="C52:H52"/>
    <mergeCell ref="C53:H53"/>
    <mergeCell ref="A41:C41"/>
    <mergeCell ref="D41:H41"/>
    <mergeCell ref="A42:C42"/>
    <mergeCell ref="D42:H42"/>
    <mergeCell ref="A44:A46"/>
    <mergeCell ref="B44:H44"/>
    <mergeCell ref="B45:H45"/>
    <mergeCell ref="B46:H46"/>
    <mergeCell ref="B25:F25"/>
    <mergeCell ref="B26:F26"/>
    <mergeCell ref="A27:H27"/>
    <mergeCell ref="B28:F28"/>
    <mergeCell ref="A43:F43"/>
    <mergeCell ref="A29:H29"/>
    <mergeCell ref="B30:F30"/>
    <mergeCell ref="A33:F33"/>
    <mergeCell ref="A34:A40"/>
    <mergeCell ref="B34:H34"/>
    <mergeCell ref="B35:H35"/>
    <mergeCell ref="B36:H36"/>
    <mergeCell ref="B37:H37"/>
    <mergeCell ref="B38:H38"/>
    <mergeCell ref="B39:H39"/>
    <mergeCell ref="B40:H40"/>
    <mergeCell ref="A21:D21"/>
    <mergeCell ref="A22:A23"/>
    <mergeCell ref="B22:F23"/>
    <mergeCell ref="G22:H22"/>
    <mergeCell ref="A24:H24"/>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0"/>
  <sheetViews>
    <sheetView zoomScaleNormal="100" workbookViewId="0"/>
  </sheetViews>
  <sheetFormatPr defaultColWidth="8.77734375" defaultRowHeight="13.8"/>
  <cols>
    <col min="1" max="1" width="9.21875" style="102" customWidth="1"/>
    <col min="2" max="2" width="11.77734375" style="102" customWidth="1"/>
    <col min="3" max="3" width="5.77734375" style="102" customWidth="1"/>
    <col min="4" max="4" width="21.77734375" style="102" customWidth="1"/>
    <col min="5" max="5" width="9.21875" style="102" customWidth="1"/>
    <col min="6" max="6" width="8.77734375" style="102" customWidth="1"/>
    <col min="7" max="7" width="12.77734375" style="102" customWidth="1"/>
    <col min="8" max="8" width="9.77734375" style="102" customWidth="1"/>
    <col min="9" max="9" width="2.77734375" style="102" customWidth="1"/>
    <col min="10" max="16384" width="8.77734375" style="102"/>
  </cols>
  <sheetData>
    <row r="1" spans="1:1023" s="355" customFormat="1" ht="10.35" customHeight="1">
      <c r="A1" s="354"/>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c r="FO1" s="354"/>
      <c r="FP1" s="354"/>
      <c r="FQ1" s="354"/>
      <c r="FR1" s="354"/>
      <c r="FS1" s="354"/>
      <c r="FT1" s="354"/>
      <c r="FU1" s="354"/>
      <c r="FV1" s="354"/>
      <c r="FW1" s="354"/>
      <c r="FX1" s="354"/>
      <c r="FY1" s="354"/>
      <c r="FZ1" s="354"/>
      <c r="GA1" s="354"/>
      <c r="GB1" s="354"/>
      <c r="GC1" s="354"/>
      <c r="GD1" s="354"/>
      <c r="GE1" s="354"/>
      <c r="GF1" s="354"/>
      <c r="GG1" s="354"/>
      <c r="GH1" s="354"/>
      <c r="GI1" s="354"/>
      <c r="GJ1" s="354"/>
      <c r="GK1" s="354"/>
      <c r="GL1" s="354"/>
      <c r="GM1" s="354"/>
      <c r="GN1" s="354"/>
      <c r="GO1" s="354"/>
      <c r="GP1" s="354"/>
      <c r="GQ1" s="354"/>
      <c r="GR1" s="354"/>
      <c r="GS1" s="354"/>
      <c r="GT1" s="354"/>
      <c r="GU1" s="354"/>
      <c r="GV1" s="354"/>
      <c r="GW1" s="354"/>
      <c r="GX1" s="354"/>
      <c r="GY1" s="354"/>
      <c r="GZ1" s="354"/>
      <c r="HA1" s="354"/>
      <c r="HB1" s="354"/>
      <c r="HC1" s="354"/>
      <c r="HD1" s="354"/>
      <c r="HE1" s="354"/>
      <c r="HF1" s="354"/>
      <c r="HG1" s="354"/>
      <c r="HH1" s="354"/>
      <c r="HI1" s="354"/>
      <c r="HJ1" s="354"/>
      <c r="HK1" s="354"/>
      <c r="HL1" s="354"/>
      <c r="HM1" s="354"/>
      <c r="HN1" s="354"/>
      <c r="HO1" s="354"/>
      <c r="HP1" s="354"/>
      <c r="HQ1" s="354"/>
      <c r="HR1" s="354"/>
      <c r="HS1" s="354"/>
      <c r="HT1" s="354"/>
      <c r="HU1" s="354"/>
      <c r="HV1" s="354"/>
      <c r="HW1" s="354"/>
      <c r="HX1" s="354"/>
      <c r="HY1" s="354"/>
      <c r="HZ1" s="354"/>
      <c r="IA1" s="354"/>
      <c r="IB1" s="354"/>
      <c r="IC1" s="354"/>
      <c r="ID1" s="354"/>
      <c r="IE1" s="354"/>
      <c r="IF1" s="354"/>
      <c r="IG1" s="354"/>
      <c r="IH1" s="354"/>
      <c r="II1" s="354"/>
      <c r="IJ1" s="354"/>
      <c r="IK1" s="354"/>
      <c r="IL1" s="354"/>
      <c r="IM1" s="354"/>
      <c r="IN1" s="354"/>
      <c r="IO1" s="354"/>
      <c r="IP1" s="354"/>
      <c r="IQ1" s="354"/>
      <c r="IR1" s="354"/>
      <c r="IS1" s="354"/>
      <c r="IT1" s="354"/>
      <c r="IU1" s="354"/>
      <c r="IV1" s="354"/>
      <c r="IW1" s="354"/>
      <c r="IX1" s="354"/>
      <c r="IY1" s="354"/>
      <c r="IZ1" s="354"/>
      <c r="JA1" s="354"/>
      <c r="JB1" s="354"/>
      <c r="JC1" s="354"/>
      <c r="JD1" s="354"/>
      <c r="JE1" s="354"/>
      <c r="JF1" s="354"/>
      <c r="JG1" s="354"/>
      <c r="JH1" s="354"/>
      <c r="JI1" s="354"/>
      <c r="JJ1" s="354"/>
      <c r="JK1" s="354"/>
      <c r="JL1" s="354"/>
      <c r="JM1" s="354"/>
      <c r="JN1" s="354"/>
      <c r="JO1" s="354"/>
      <c r="JP1" s="354"/>
      <c r="JQ1" s="354"/>
      <c r="JR1" s="354"/>
      <c r="JS1" s="354"/>
      <c r="JT1" s="354"/>
      <c r="JU1" s="354"/>
      <c r="JV1" s="354"/>
      <c r="JW1" s="354"/>
      <c r="JX1" s="354"/>
      <c r="JY1" s="354"/>
      <c r="JZ1" s="354"/>
      <c r="KA1" s="354"/>
      <c r="KB1" s="354"/>
      <c r="KC1" s="354"/>
      <c r="KD1" s="354"/>
      <c r="KE1" s="354"/>
      <c r="KF1" s="354"/>
      <c r="KG1" s="354"/>
      <c r="KH1" s="354"/>
      <c r="KI1" s="354"/>
      <c r="KJ1" s="354"/>
      <c r="KK1" s="354"/>
      <c r="KL1" s="354"/>
      <c r="KM1" s="354"/>
      <c r="KN1" s="354"/>
      <c r="KO1" s="354"/>
      <c r="KP1" s="354"/>
      <c r="KQ1" s="354"/>
      <c r="KR1" s="354"/>
      <c r="KS1" s="354"/>
      <c r="KT1" s="354"/>
      <c r="KU1" s="354"/>
      <c r="KV1" s="354"/>
      <c r="KW1" s="354"/>
      <c r="KX1" s="354"/>
      <c r="KY1" s="354"/>
      <c r="KZ1" s="354"/>
      <c r="LA1" s="354"/>
      <c r="LB1" s="354"/>
      <c r="LC1" s="354"/>
      <c r="LD1" s="354"/>
      <c r="LE1" s="354"/>
      <c r="LF1" s="354"/>
      <c r="LG1" s="354"/>
      <c r="LH1" s="354"/>
      <c r="LI1" s="354"/>
      <c r="LJ1" s="354"/>
      <c r="LK1" s="354"/>
      <c r="LL1" s="354"/>
      <c r="LM1" s="354"/>
      <c r="LN1" s="354"/>
      <c r="LO1" s="354"/>
      <c r="LP1" s="354"/>
      <c r="LQ1" s="354"/>
      <c r="LR1" s="354"/>
      <c r="LS1" s="354"/>
      <c r="LT1" s="354"/>
      <c r="LU1" s="354"/>
      <c r="LV1" s="354"/>
      <c r="LW1" s="354"/>
      <c r="LX1" s="354"/>
      <c r="LY1" s="354"/>
      <c r="LZ1" s="354"/>
      <c r="MA1" s="354"/>
      <c r="MB1" s="354"/>
      <c r="MC1" s="354"/>
      <c r="MD1" s="354"/>
      <c r="ME1" s="354"/>
      <c r="MF1" s="354"/>
      <c r="MG1" s="354"/>
      <c r="MH1" s="354"/>
      <c r="MI1" s="354"/>
      <c r="MJ1" s="354"/>
      <c r="MK1" s="354"/>
      <c r="ML1" s="354"/>
      <c r="MM1" s="354"/>
      <c r="MN1" s="354"/>
      <c r="MO1" s="354"/>
      <c r="MP1" s="354"/>
      <c r="MQ1" s="354"/>
      <c r="MR1" s="354"/>
      <c r="MS1" s="354"/>
      <c r="MT1" s="354"/>
      <c r="MU1" s="354"/>
      <c r="MV1" s="354"/>
      <c r="MW1" s="354"/>
      <c r="MX1" s="354"/>
      <c r="MY1" s="354"/>
      <c r="MZ1" s="354"/>
      <c r="NA1" s="354"/>
      <c r="NB1" s="354"/>
      <c r="NC1" s="354"/>
      <c r="ND1" s="354"/>
      <c r="NE1" s="354"/>
      <c r="NF1" s="354"/>
      <c r="NG1" s="354"/>
      <c r="NH1" s="354"/>
      <c r="NI1" s="354"/>
      <c r="NJ1" s="354"/>
      <c r="NK1" s="354"/>
      <c r="NL1" s="354"/>
      <c r="NM1" s="354"/>
      <c r="NN1" s="354"/>
      <c r="NO1" s="354"/>
      <c r="NP1" s="354"/>
      <c r="NQ1" s="354"/>
      <c r="NR1" s="354"/>
      <c r="NS1" s="354"/>
      <c r="NT1" s="354"/>
      <c r="NU1" s="354"/>
      <c r="NV1" s="354"/>
      <c r="NW1" s="354"/>
      <c r="NX1" s="354"/>
      <c r="NY1" s="354"/>
      <c r="NZ1" s="354"/>
      <c r="OA1" s="354"/>
      <c r="OB1" s="354"/>
      <c r="OC1" s="354"/>
      <c r="OD1" s="354"/>
      <c r="OE1" s="354"/>
      <c r="OF1" s="354"/>
      <c r="OG1" s="354"/>
      <c r="OH1" s="354"/>
      <c r="OI1" s="354"/>
      <c r="OJ1" s="354"/>
      <c r="OK1" s="354"/>
      <c r="OL1" s="354"/>
      <c r="OM1" s="354"/>
      <c r="ON1" s="354"/>
      <c r="OO1" s="354"/>
      <c r="OP1" s="354"/>
      <c r="OQ1" s="354"/>
      <c r="OR1" s="354"/>
      <c r="OS1" s="354"/>
      <c r="OT1" s="354"/>
      <c r="OU1" s="354"/>
      <c r="OV1" s="354"/>
      <c r="OW1" s="354"/>
      <c r="OX1" s="354"/>
      <c r="OY1" s="354"/>
      <c r="OZ1" s="354"/>
      <c r="PA1" s="354"/>
      <c r="PB1" s="354"/>
      <c r="PC1" s="354"/>
      <c r="PD1" s="354"/>
      <c r="PE1" s="354"/>
      <c r="PF1" s="354"/>
      <c r="PG1" s="354"/>
      <c r="PH1" s="354"/>
      <c r="PI1" s="354"/>
      <c r="PJ1" s="354"/>
      <c r="PK1" s="354"/>
      <c r="PL1" s="354"/>
      <c r="PM1" s="354"/>
      <c r="PN1" s="354"/>
      <c r="PO1" s="354"/>
      <c r="PP1" s="354"/>
      <c r="PQ1" s="354"/>
      <c r="PR1" s="354"/>
      <c r="PS1" s="354"/>
      <c r="PT1" s="354"/>
      <c r="PU1" s="354"/>
      <c r="PV1" s="354"/>
      <c r="PW1" s="354"/>
      <c r="PX1" s="354"/>
      <c r="PY1" s="354"/>
      <c r="PZ1" s="354"/>
      <c r="QA1" s="354"/>
      <c r="QB1" s="354"/>
      <c r="QC1" s="354"/>
      <c r="QD1" s="354"/>
      <c r="QE1" s="354"/>
      <c r="QF1" s="354"/>
      <c r="QG1" s="354"/>
      <c r="QH1" s="354"/>
      <c r="QI1" s="354"/>
      <c r="QJ1" s="354"/>
      <c r="QK1" s="354"/>
      <c r="QL1" s="354"/>
      <c r="QM1" s="354"/>
      <c r="QN1" s="354"/>
      <c r="QO1" s="354"/>
      <c r="QP1" s="354"/>
      <c r="QQ1" s="354"/>
      <c r="QR1" s="354"/>
      <c r="QS1" s="354"/>
      <c r="QT1" s="354"/>
      <c r="QU1" s="354"/>
      <c r="QV1" s="354"/>
      <c r="QW1" s="354"/>
      <c r="QX1" s="354"/>
      <c r="QY1" s="354"/>
      <c r="QZ1" s="354"/>
      <c r="RA1" s="354"/>
      <c r="RB1" s="354"/>
      <c r="RC1" s="354"/>
      <c r="RD1" s="354"/>
      <c r="RE1" s="354"/>
      <c r="RF1" s="354"/>
      <c r="RG1" s="354"/>
      <c r="RH1" s="354"/>
      <c r="RI1" s="354"/>
      <c r="RJ1" s="354"/>
      <c r="RK1" s="354"/>
      <c r="RL1" s="354"/>
      <c r="RM1" s="354"/>
      <c r="RN1" s="354"/>
      <c r="RO1" s="354"/>
      <c r="RP1" s="354"/>
      <c r="RQ1" s="354"/>
      <c r="RR1" s="354"/>
      <c r="RS1" s="354"/>
      <c r="RT1" s="354"/>
      <c r="RU1" s="354"/>
      <c r="RV1" s="354"/>
      <c r="RW1" s="354"/>
      <c r="RX1" s="354"/>
      <c r="RY1" s="354"/>
      <c r="RZ1" s="354"/>
      <c r="SA1" s="354"/>
      <c r="SB1" s="354"/>
      <c r="SC1" s="354"/>
      <c r="SD1" s="354"/>
      <c r="SE1" s="354"/>
      <c r="SF1" s="354"/>
      <c r="SG1" s="354"/>
      <c r="SH1" s="354"/>
      <c r="SI1" s="354"/>
      <c r="SJ1" s="354"/>
      <c r="SK1" s="354"/>
      <c r="SL1" s="354"/>
      <c r="SM1" s="354"/>
      <c r="SN1" s="354"/>
      <c r="SO1" s="354"/>
      <c r="SP1" s="354"/>
      <c r="SQ1" s="354"/>
      <c r="SR1" s="354"/>
      <c r="SS1" s="354"/>
      <c r="ST1" s="354"/>
      <c r="SU1" s="354"/>
      <c r="SV1" s="354"/>
      <c r="SW1" s="354"/>
      <c r="SX1" s="354"/>
      <c r="SY1" s="354"/>
      <c r="SZ1" s="354"/>
      <c r="TA1" s="354"/>
      <c r="TB1" s="354"/>
      <c r="TC1" s="354"/>
      <c r="TD1" s="354"/>
      <c r="TE1" s="354"/>
      <c r="TF1" s="354"/>
      <c r="TG1" s="354"/>
      <c r="TH1" s="354"/>
      <c r="TI1" s="354"/>
      <c r="TJ1" s="354"/>
      <c r="TK1" s="354"/>
      <c r="TL1" s="354"/>
      <c r="TM1" s="354"/>
      <c r="TN1" s="354"/>
      <c r="TO1" s="354"/>
      <c r="TP1" s="354"/>
      <c r="TQ1" s="354"/>
      <c r="TR1" s="354"/>
      <c r="TS1" s="354"/>
      <c r="TT1" s="354"/>
      <c r="TU1" s="354"/>
      <c r="TV1" s="354"/>
      <c r="TW1" s="354"/>
      <c r="TX1" s="354"/>
      <c r="TY1" s="354"/>
      <c r="TZ1" s="354"/>
      <c r="UA1" s="354"/>
      <c r="UB1" s="354"/>
      <c r="UC1" s="354"/>
      <c r="UD1" s="354"/>
      <c r="UE1" s="354"/>
      <c r="UF1" s="354"/>
      <c r="UG1" s="354"/>
      <c r="UH1" s="354"/>
      <c r="UI1" s="354"/>
      <c r="UJ1" s="354"/>
      <c r="UK1" s="354"/>
      <c r="UL1" s="354"/>
      <c r="UM1" s="354"/>
      <c r="UN1" s="354"/>
      <c r="UO1" s="354"/>
      <c r="UP1" s="354"/>
      <c r="UQ1" s="354"/>
      <c r="UR1" s="354"/>
      <c r="US1" s="354"/>
      <c r="UT1" s="354"/>
      <c r="UU1" s="354"/>
      <c r="UV1" s="354"/>
      <c r="UW1" s="354"/>
      <c r="UX1" s="354"/>
      <c r="UY1" s="354"/>
      <c r="UZ1" s="354"/>
      <c r="VA1" s="354"/>
      <c r="VB1" s="354"/>
      <c r="VC1" s="354"/>
      <c r="VD1" s="354"/>
      <c r="VE1" s="354"/>
      <c r="VF1" s="354"/>
      <c r="VG1" s="354"/>
      <c r="VH1" s="354"/>
      <c r="VI1" s="354"/>
      <c r="VJ1" s="354"/>
      <c r="VK1" s="354"/>
      <c r="VL1" s="354"/>
      <c r="VM1" s="354"/>
      <c r="VN1" s="354"/>
      <c r="VO1" s="354"/>
      <c r="VP1" s="354"/>
      <c r="VQ1" s="354"/>
      <c r="VR1" s="354"/>
      <c r="VS1" s="354"/>
      <c r="VT1" s="354"/>
      <c r="VU1" s="354"/>
      <c r="VV1" s="354"/>
      <c r="VW1" s="354"/>
      <c r="VX1" s="354"/>
      <c r="VY1" s="354"/>
      <c r="VZ1" s="354"/>
      <c r="WA1" s="354"/>
      <c r="WB1" s="354"/>
      <c r="WC1" s="354"/>
      <c r="WD1" s="354"/>
      <c r="WE1" s="354"/>
      <c r="WF1" s="354"/>
      <c r="WG1" s="354"/>
      <c r="WH1" s="354"/>
      <c r="WI1" s="354"/>
      <c r="WJ1" s="354"/>
      <c r="WK1" s="354"/>
      <c r="WL1" s="354"/>
      <c r="WM1" s="354"/>
      <c r="WN1" s="354"/>
      <c r="WO1" s="354"/>
      <c r="WP1" s="354"/>
      <c r="WQ1" s="354"/>
      <c r="WR1" s="354"/>
      <c r="WS1" s="354"/>
      <c r="WT1" s="354"/>
      <c r="WU1" s="354"/>
      <c r="WV1" s="354"/>
      <c r="WW1" s="354"/>
      <c r="WX1" s="354"/>
      <c r="WY1" s="354"/>
      <c r="WZ1" s="354"/>
      <c r="XA1" s="354"/>
      <c r="XB1" s="354"/>
      <c r="XC1" s="354"/>
      <c r="XD1" s="354"/>
      <c r="XE1" s="354"/>
      <c r="XF1" s="354"/>
      <c r="XG1" s="354"/>
      <c r="XH1" s="354"/>
      <c r="XI1" s="354"/>
      <c r="XJ1" s="354"/>
      <c r="XK1" s="354"/>
      <c r="XL1" s="354"/>
      <c r="XM1" s="354"/>
      <c r="XN1" s="354"/>
      <c r="XO1" s="354"/>
      <c r="XP1" s="354"/>
      <c r="XQ1" s="354"/>
      <c r="XR1" s="354"/>
      <c r="XS1" s="354"/>
      <c r="XT1" s="354"/>
      <c r="XU1" s="354"/>
      <c r="XV1" s="354"/>
      <c r="XW1" s="354"/>
      <c r="XX1" s="354"/>
      <c r="XY1" s="354"/>
      <c r="XZ1" s="354"/>
      <c r="YA1" s="354"/>
      <c r="YB1" s="354"/>
      <c r="YC1" s="354"/>
      <c r="YD1" s="354"/>
      <c r="YE1" s="354"/>
      <c r="YF1" s="354"/>
      <c r="YG1" s="354"/>
      <c r="YH1" s="354"/>
      <c r="YI1" s="354"/>
      <c r="YJ1" s="354"/>
      <c r="YK1" s="354"/>
      <c r="YL1" s="354"/>
      <c r="YM1" s="354"/>
      <c r="YN1" s="354"/>
      <c r="YO1" s="354"/>
      <c r="YP1" s="354"/>
      <c r="YQ1" s="354"/>
      <c r="YR1" s="354"/>
      <c r="YS1" s="354"/>
      <c r="YT1" s="354"/>
      <c r="YU1" s="354"/>
      <c r="YV1" s="354"/>
      <c r="YW1" s="354"/>
      <c r="YX1" s="354"/>
      <c r="YY1" s="354"/>
      <c r="YZ1" s="354"/>
      <c r="ZA1" s="354"/>
      <c r="ZB1" s="354"/>
      <c r="ZC1" s="354"/>
      <c r="ZD1" s="354"/>
      <c r="ZE1" s="354"/>
      <c r="ZF1" s="354"/>
      <c r="ZG1" s="354"/>
      <c r="ZH1" s="354"/>
      <c r="ZI1" s="354"/>
      <c r="ZJ1" s="354"/>
      <c r="ZK1" s="354"/>
      <c r="ZL1" s="354"/>
      <c r="ZM1" s="354"/>
      <c r="ZN1" s="354"/>
      <c r="ZO1" s="354"/>
      <c r="ZP1" s="354"/>
      <c r="ZQ1" s="354"/>
      <c r="ZR1" s="354"/>
      <c r="ZS1" s="354"/>
      <c r="ZT1" s="354"/>
      <c r="ZU1" s="354"/>
      <c r="ZV1" s="354"/>
      <c r="ZW1" s="354"/>
      <c r="ZX1" s="354"/>
      <c r="ZY1" s="354"/>
      <c r="ZZ1" s="354"/>
      <c r="AAA1" s="354"/>
      <c r="AAB1" s="354"/>
      <c r="AAC1" s="354"/>
      <c r="AAD1" s="354"/>
      <c r="AAE1" s="354"/>
      <c r="AAF1" s="354"/>
      <c r="AAG1" s="354"/>
      <c r="AAH1" s="354"/>
      <c r="AAI1" s="354"/>
      <c r="AAJ1" s="354"/>
      <c r="AAK1" s="354"/>
      <c r="AAL1" s="354"/>
      <c r="AAM1" s="354"/>
      <c r="AAN1" s="354"/>
      <c r="AAO1" s="354"/>
      <c r="AAP1" s="354"/>
      <c r="AAQ1" s="354"/>
      <c r="AAR1" s="354"/>
      <c r="AAS1" s="354"/>
      <c r="AAT1" s="354"/>
      <c r="AAU1" s="354"/>
      <c r="AAV1" s="354"/>
      <c r="AAW1" s="354"/>
      <c r="AAX1" s="354"/>
      <c r="AAY1" s="354"/>
      <c r="AAZ1" s="354"/>
      <c r="ABA1" s="354"/>
      <c r="ABB1" s="354"/>
      <c r="ABC1" s="354"/>
      <c r="ABD1" s="354"/>
      <c r="ABE1" s="354"/>
      <c r="ABF1" s="354"/>
      <c r="ABG1" s="354"/>
      <c r="ABH1" s="354"/>
      <c r="ABI1" s="354"/>
      <c r="ABJ1" s="354"/>
      <c r="ABK1" s="354"/>
      <c r="ABL1" s="354"/>
      <c r="ABM1" s="354"/>
      <c r="ABN1" s="354"/>
      <c r="ABO1" s="354"/>
      <c r="ABP1" s="354"/>
      <c r="ABQ1" s="354"/>
      <c r="ABR1" s="354"/>
      <c r="ABS1" s="354"/>
      <c r="ABT1" s="354"/>
      <c r="ABU1" s="354"/>
      <c r="ABV1" s="354"/>
      <c r="ABW1" s="354"/>
      <c r="ABX1" s="354"/>
      <c r="ABY1" s="354"/>
      <c r="ABZ1" s="354"/>
      <c r="ACA1" s="354"/>
      <c r="ACB1" s="354"/>
      <c r="ACC1" s="354"/>
      <c r="ACD1" s="354"/>
      <c r="ACE1" s="354"/>
      <c r="ACF1" s="354"/>
      <c r="ACG1" s="354"/>
      <c r="ACH1" s="354"/>
      <c r="ACI1" s="354"/>
      <c r="ACJ1" s="354"/>
      <c r="ACK1" s="354"/>
      <c r="ACL1" s="354"/>
      <c r="ACM1" s="354"/>
      <c r="ACN1" s="354"/>
      <c r="ACO1" s="354"/>
      <c r="ACP1" s="354"/>
      <c r="ACQ1" s="354"/>
      <c r="ACR1" s="354"/>
      <c r="ACS1" s="354"/>
      <c r="ACT1" s="354"/>
      <c r="ACU1" s="354"/>
      <c r="ACV1" s="354"/>
      <c r="ACW1" s="354"/>
      <c r="ACX1" s="354"/>
      <c r="ACY1" s="354"/>
      <c r="ACZ1" s="354"/>
      <c r="ADA1" s="354"/>
      <c r="ADB1" s="354"/>
      <c r="ADC1" s="354"/>
      <c r="ADD1" s="354"/>
      <c r="ADE1" s="354"/>
      <c r="ADF1" s="354"/>
      <c r="ADG1" s="354"/>
      <c r="ADH1" s="354"/>
      <c r="ADI1" s="354"/>
      <c r="ADJ1" s="354"/>
      <c r="ADK1" s="354"/>
      <c r="ADL1" s="354"/>
      <c r="ADM1" s="354"/>
      <c r="ADN1" s="354"/>
      <c r="ADO1" s="354"/>
      <c r="ADP1" s="354"/>
      <c r="ADQ1" s="354"/>
      <c r="ADR1" s="354"/>
      <c r="ADS1" s="354"/>
      <c r="ADT1" s="354"/>
      <c r="ADU1" s="354"/>
      <c r="ADV1" s="354"/>
      <c r="ADW1" s="354"/>
      <c r="ADX1" s="354"/>
      <c r="ADY1" s="354"/>
      <c r="ADZ1" s="354"/>
      <c r="AEA1" s="354"/>
      <c r="AEB1" s="354"/>
      <c r="AEC1" s="354"/>
      <c r="AED1" s="354"/>
      <c r="AEE1" s="354"/>
      <c r="AEF1" s="354"/>
      <c r="AEG1" s="354"/>
      <c r="AEH1" s="354"/>
      <c r="AEI1" s="354"/>
      <c r="AEJ1" s="354"/>
      <c r="AEK1" s="354"/>
      <c r="AEL1" s="354"/>
      <c r="AEM1" s="354"/>
      <c r="AEN1" s="354"/>
      <c r="AEO1" s="354"/>
      <c r="AEP1" s="354"/>
      <c r="AEQ1" s="354"/>
      <c r="AER1" s="354"/>
      <c r="AES1" s="354"/>
      <c r="AET1" s="354"/>
      <c r="AEU1" s="354"/>
      <c r="AEV1" s="354"/>
      <c r="AEW1" s="354"/>
      <c r="AEX1" s="354"/>
      <c r="AEY1" s="354"/>
      <c r="AEZ1" s="354"/>
      <c r="AFA1" s="354"/>
      <c r="AFB1" s="354"/>
      <c r="AFC1" s="354"/>
      <c r="AFD1" s="354"/>
      <c r="AFE1" s="354"/>
      <c r="AFF1" s="354"/>
      <c r="AFG1" s="354"/>
      <c r="AFH1" s="354"/>
      <c r="AFI1" s="354"/>
      <c r="AFJ1" s="354"/>
      <c r="AFK1" s="354"/>
      <c r="AFL1" s="354"/>
      <c r="AFM1" s="354"/>
      <c r="AFN1" s="354"/>
      <c r="AFO1" s="354"/>
      <c r="AFP1" s="354"/>
      <c r="AFQ1" s="354"/>
      <c r="AFR1" s="354"/>
      <c r="AFS1" s="354"/>
      <c r="AFT1" s="354"/>
      <c r="AFU1" s="354"/>
      <c r="AFV1" s="354"/>
      <c r="AFW1" s="354"/>
      <c r="AFX1" s="354"/>
      <c r="AFY1" s="354"/>
      <c r="AFZ1" s="354"/>
      <c r="AGA1" s="354"/>
      <c r="AGB1" s="354"/>
      <c r="AGC1" s="354"/>
      <c r="AGD1" s="354"/>
      <c r="AGE1" s="354"/>
      <c r="AGF1" s="354"/>
      <c r="AGG1" s="354"/>
      <c r="AGH1" s="354"/>
      <c r="AGI1" s="354"/>
      <c r="AGJ1" s="354"/>
      <c r="AGK1" s="354"/>
      <c r="AGL1" s="354"/>
      <c r="AGM1" s="354"/>
      <c r="AGN1" s="354"/>
      <c r="AGO1" s="354"/>
      <c r="AGP1" s="354"/>
      <c r="AGQ1" s="354"/>
      <c r="AGR1" s="354"/>
      <c r="AGS1" s="354"/>
      <c r="AGT1" s="354"/>
      <c r="AGU1" s="354"/>
      <c r="AGV1" s="354"/>
      <c r="AGW1" s="354"/>
      <c r="AGX1" s="354"/>
      <c r="AGY1" s="354"/>
      <c r="AGZ1" s="354"/>
      <c r="AHA1" s="354"/>
      <c r="AHB1" s="354"/>
      <c r="AHC1" s="354"/>
      <c r="AHD1" s="354"/>
      <c r="AHE1" s="354"/>
      <c r="AHF1" s="354"/>
      <c r="AHG1" s="354"/>
      <c r="AHH1" s="354"/>
      <c r="AHI1" s="354"/>
      <c r="AHJ1" s="354"/>
      <c r="AHK1" s="354"/>
      <c r="AHL1" s="354"/>
      <c r="AHM1" s="354"/>
      <c r="AHN1" s="354"/>
      <c r="AHO1" s="354"/>
      <c r="AHP1" s="354"/>
      <c r="AHQ1" s="354"/>
      <c r="AHR1" s="354"/>
      <c r="AHS1" s="354"/>
      <c r="AHT1" s="354"/>
      <c r="AHU1" s="354"/>
      <c r="AHV1" s="354"/>
      <c r="AHW1" s="354"/>
      <c r="AHX1" s="354"/>
      <c r="AHY1" s="354"/>
      <c r="AHZ1" s="354"/>
      <c r="AIA1" s="354"/>
      <c r="AIB1" s="354"/>
      <c r="AIC1" s="354"/>
      <c r="AID1" s="354"/>
      <c r="AIE1" s="354"/>
      <c r="AIF1" s="354"/>
      <c r="AIG1" s="354"/>
      <c r="AIH1" s="354"/>
      <c r="AII1" s="354"/>
      <c r="AIJ1" s="354"/>
      <c r="AIK1" s="354"/>
      <c r="AIL1" s="354"/>
      <c r="AIM1" s="354"/>
      <c r="AIN1" s="354"/>
      <c r="AIO1" s="354"/>
      <c r="AIP1" s="354"/>
      <c r="AIQ1" s="354"/>
      <c r="AIR1" s="354"/>
      <c r="AIS1" s="354"/>
      <c r="AIT1" s="354"/>
      <c r="AIU1" s="354"/>
      <c r="AIV1" s="354"/>
      <c r="AIW1" s="354"/>
      <c r="AIX1" s="354"/>
      <c r="AIY1" s="354"/>
      <c r="AIZ1" s="354"/>
      <c r="AJA1" s="354"/>
      <c r="AJB1" s="354"/>
      <c r="AJC1" s="354"/>
      <c r="AJD1" s="354"/>
      <c r="AJE1" s="354"/>
      <c r="AJF1" s="354"/>
      <c r="AJG1" s="354"/>
      <c r="AJH1" s="354"/>
      <c r="AJI1" s="354"/>
      <c r="AJJ1" s="354"/>
      <c r="AJK1" s="354"/>
      <c r="AJL1" s="354"/>
      <c r="AJM1" s="354"/>
      <c r="AJN1" s="354"/>
      <c r="AJO1" s="354"/>
      <c r="AJP1" s="354"/>
      <c r="AJQ1" s="354"/>
      <c r="AJR1" s="354"/>
      <c r="AJS1" s="354"/>
      <c r="AJT1" s="354"/>
      <c r="AJU1" s="354"/>
      <c r="AJV1" s="354"/>
      <c r="AJW1" s="354"/>
      <c r="AJX1" s="354"/>
      <c r="AJY1" s="354"/>
      <c r="AJZ1" s="354"/>
      <c r="AKA1" s="354"/>
      <c r="AKB1" s="354"/>
      <c r="AKC1" s="354"/>
      <c r="AKD1" s="354"/>
      <c r="AKE1" s="354"/>
      <c r="AKF1" s="354"/>
      <c r="AKG1" s="354"/>
      <c r="AKH1" s="354"/>
      <c r="AKI1" s="354"/>
      <c r="AKJ1" s="354"/>
      <c r="AKK1" s="354"/>
      <c r="AKL1" s="354"/>
      <c r="AKM1" s="354"/>
      <c r="AKN1" s="354"/>
      <c r="AKO1" s="354"/>
      <c r="AKP1" s="354"/>
      <c r="AKQ1" s="354"/>
      <c r="AKR1" s="354"/>
      <c r="AKS1" s="354"/>
      <c r="AKT1" s="354"/>
      <c r="AKU1" s="354"/>
      <c r="AKV1" s="354"/>
      <c r="AKW1" s="354"/>
      <c r="AKX1" s="354"/>
      <c r="AKY1" s="354"/>
      <c r="AKZ1" s="354"/>
      <c r="ALA1" s="354"/>
      <c r="ALB1" s="354"/>
      <c r="ALC1" s="354"/>
      <c r="ALD1" s="354"/>
      <c r="ALE1" s="354"/>
      <c r="ALF1" s="354"/>
      <c r="ALG1" s="354"/>
      <c r="ALH1" s="354"/>
      <c r="ALI1" s="354"/>
      <c r="ALJ1" s="354"/>
      <c r="ALK1" s="354"/>
      <c r="ALL1" s="354"/>
      <c r="ALM1" s="354"/>
      <c r="ALN1" s="354"/>
      <c r="ALO1" s="354"/>
      <c r="ALP1" s="354"/>
      <c r="ALQ1" s="354"/>
      <c r="ALR1" s="354"/>
      <c r="ALS1" s="354"/>
      <c r="ALT1" s="354"/>
      <c r="ALU1" s="354"/>
      <c r="ALV1" s="354"/>
      <c r="ALW1" s="354"/>
      <c r="ALX1" s="354"/>
      <c r="ALY1" s="354"/>
      <c r="ALZ1" s="354"/>
      <c r="AMA1" s="354"/>
      <c r="AMB1" s="354"/>
      <c r="AMC1" s="354"/>
      <c r="AMD1" s="354"/>
      <c r="AME1" s="354"/>
      <c r="AMF1" s="354"/>
      <c r="AMG1" s="354"/>
      <c r="AMH1" s="354"/>
      <c r="AMI1" s="354"/>
    </row>
    <row r="2" spans="1:1023" s="356" customFormat="1">
      <c r="A2" s="1028" t="s">
        <v>320</v>
      </c>
      <c r="B2" s="1028"/>
      <c r="C2" s="1028"/>
      <c r="D2" s="1028"/>
      <c r="E2" s="1028"/>
      <c r="F2" s="1028"/>
      <c r="G2" s="1028"/>
      <c r="H2" s="1028"/>
      <c r="I2" s="1028"/>
    </row>
    <row r="3" spans="1:1023" s="355" customFormat="1" ht="10.35" customHeight="1">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c r="GF3" s="354"/>
      <c r="GG3" s="354"/>
      <c r="GH3" s="354"/>
      <c r="GI3" s="354"/>
      <c r="GJ3" s="354"/>
      <c r="GK3" s="354"/>
      <c r="GL3" s="354"/>
      <c r="GM3" s="354"/>
      <c r="GN3" s="354"/>
      <c r="GO3" s="354"/>
      <c r="GP3" s="354"/>
      <c r="GQ3" s="354"/>
      <c r="GR3" s="354"/>
      <c r="GS3" s="354"/>
      <c r="GT3" s="354"/>
      <c r="GU3" s="354"/>
      <c r="GV3" s="354"/>
      <c r="GW3" s="354"/>
      <c r="GX3" s="354"/>
      <c r="GY3" s="354"/>
      <c r="GZ3" s="354"/>
      <c r="HA3" s="354"/>
      <c r="HB3" s="354"/>
      <c r="HC3" s="354"/>
      <c r="HD3" s="354"/>
      <c r="HE3" s="354"/>
      <c r="HF3" s="354"/>
      <c r="HG3" s="354"/>
      <c r="HH3" s="354"/>
      <c r="HI3" s="354"/>
      <c r="HJ3" s="354"/>
      <c r="HK3" s="354"/>
      <c r="HL3" s="354"/>
      <c r="HM3" s="354"/>
      <c r="HN3" s="354"/>
      <c r="HO3" s="354"/>
      <c r="HP3" s="354"/>
      <c r="HQ3" s="354"/>
      <c r="HR3" s="354"/>
      <c r="HS3" s="354"/>
      <c r="HT3" s="354"/>
      <c r="HU3" s="354"/>
      <c r="HV3" s="354"/>
      <c r="HW3" s="354"/>
      <c r="HX3" s="354"/>
      <c r="HY3" s="354"/>
      <c r="HZ3" s="354"/>
      <c r="IA3" s="354"/>
      <c r="IB3" s="354"/>
      <c r="IC3" s="354"/>
      <c r="ID3" s="354"/>
      <c r="IE3" s="354"/>
      <c r="IF3" s="354"/>
      <c r="IG3" s="354"/>
      <c r="IH3" s="354"/>
      <c r="II3" s="354"/>
      <c r="IJ3" s="354"/>
      <c r="IK3" s="354"/>
      <c r="IL3" s="354"/>
      <c r="IM3" s="354"/>
      <c r="IN3" s="354"/>
      <c r="IO3" s="354"/>
      <c r="IP3" s="354"/>
      <c r="IQ3" s="354"/>
      <c r="IR3" s="354"/>
      <c r="IS3" s="354"/>
      <c r="IT3" s="354"/>
      <c r="IU3" s="354"/>
      <c r="IV3" s="354"/>
      <c r="IW3" s="354"/>
      <c r="IX3" s="354"/>
      <c r="IY3" s="354"/>
      <c r="IZ3" s="354"/>
      <c r="JA3" s="354"/>
      <c r="JB3" s="354"/>
      <c r="JC3" s="354"/>
      <c r="JD3" s="354"/>
      <c r="JE3" s="354"/>
      <c r="JF3" s="354"/>
      <c r="JG3" s="354"/>
      <c r="JH3" s="354"/>
      <c r="JI3" s="354"/>
      <c r="JJ3" s="354"/>
      <c r="JK3" s="354"/>
      <c r="JL3" s="354"/>
      <c r="JM3" s="354"/>
      <c r="JN3" s="354"/>
      <c r="JO3" s="354"/>
      <c r="JP3" s="354"/>
      <c r="JQ3" s="354"/>
      <c r="JR3" s="354"/>
      <c r="JS3" s="354"/>
      <c r="JT3" s="354"/>
      <c r="JU3" s="354"/>
      <c r="JV3" s="354"/>
      <c r="JW3" s="354"/>
      <c r="JX3" s="354"/>
      <c r="JY3" s="354"/>
      <c r="JZ3" s="354"/>
      <c r="KA3" s="354"/>
      <c r="KB3" s="354"/>
      <c r="KC3" s="354"/>
      <c r="KD3" s="354"/>
      <c r="KE3" s="354"/>
      <c r="KF3" s="354"/>
      <c r="KG3" s="354"/>
      <c r="KH3" s="354"/>
      <c r="KI3" s="354"/>
      <c r="KJ3" s="354"/>
      <c r="KK3" s="354"/>
      <c r="KL3" s="354"/>
      <c r="KM3" s="354"/>
      <c r="KN3" s="354"/>
      <c r="KO3" s="354"/>
      <c r="KP3" s="354"/>
      <c r="KQ3" s="354"/>
      <c r="KR3" s="354"/>
      <c r="KS3" s="354"/>
      <c r="KT3" s="354"/>
      <c r="KU3" s="354"/>
      <c r="KV3" s="354"/>
      <c r="KW3" s="354"/>
      <c r="KX3" s="354"/>
      <c r="KY3" s="354"/>
      <c r="KZ3" s="354"/>
      <c r="LA3" s="354"/>
      <c r="LB3" s="354"/>
      <c r="LC3" s="354"/>
      <c r="LD3" s="354"/>
      <c r="LE3" s="354"/>
      <c r="LF3" s="354"/>
      <c r="LG3" s="354"/>
      <c r="LH3" s="354"/>
      <c r="LI3" s="354"/>
      <c r="LJ3" s="354"/>
      <c r="LK3" s="354"/>
      <c r="LL3" s="354"/>
      <c r="LM3" s="354"/>
      <c r="LN3" s="354"/>
      <c r="LO3" s="354"/>
      <c r="LP3" s="354"/>
      <c r="LQ3" s="354"/>
      <c r="LR3" s="354"/>
      <c r="LS3" s="354"/>
      <c r="LT3" s="354"/>
      <c r="LU3" s="354"/>
      <c r="LV3" s="354"/>
      <c r="LW3" s="354"/>
      <c r="LX3" s="354"/>
      <c r="LY3" s="354"/>
      <c r="LZ3" s="354"/>
      <c r="MA3" s="354"/>
      <c r="MB3" s="354"/>
      <c r="MC3" s="354"/>
      <c r="MD3" s="354"/>
      <c r="ME3" s="354"/>
      <c r="MF3" s="354"/>
      <c r="MG3" s="354"/>
      <c r="MH3" s="354"/>
      <c r="MI3" s="354"/>
      <c r="MJ3" s="354"/>
      <c r="MK3" s="354"/>
      <c r="ML3" s="354"/>
      <c r="MM3" s="354"/>
      <c r="MN3" s="354"/>
      <c r="MO3" s="354"/>
      <c r="MP3" s="354"/>
      <c r="MQ3" s="354"/>
      <c r="MR3" s="354"/>
      <c r="MS3" s="354"/>
      <c r="MT3" s="354"/>
      <c r="MU3" s="354"/>
      <c r="MV3" s="354"/>
      <c r="MW3" s="354"/>
      <c r="MX3" s="354"/>
      <c r="MY3" s="354"/>
      <c r="MZ3" s="354"/>
      <c r="NA3" s="354"/>
      <c r="NB3" s="354"/>
      <c r="NC3" s="354"/>
      <c r="ND3" s="354"/>
      <c r="NE3" s="354"/>
      <c r="NF3" s="354"/>
      <c r="NG3" s="354"/>
      <c r="NH3" s="354"/>
      <c r="NI3" s="354"/>
      <c r="NJ3" s="354"/>
      <c r="NK3" s="354"/>
      <c r="NL3" s="354"/>
      <c r="NM3" s="354"/>
      <c r="NN3" s="354"/>
      <c r="NO3" s="354"/>
      <c r="NP3" s="354"/>
      <c r="NQ3" s="354"/>
      <c r="NR3" s="354"/>
      <c r="NS3" s="354"/>
      <c r="NT3" s="354"/>
      <c r="NU3" s="354"/>
      <c r="NV3" s="354"/>
      <c r="NW3" s="354"/>
      <c r="NX3" s="354"/>
      <c r="NY3" s="354"/>
      <c r="NZ3" s="354"/>
      <c r="OA3" s="354"/>
      <c r="OB3" s="354"/>
      <c r="OC3" s="354"/>
      <c r="OD3" s="354"/>
      <c r="OE3" s="354"/>
      <c r="OF3" s="354"/>
      <c r="OG3" s="354"/>
      <c r="OH3" s="354"/>
      <c r="OI3" s="354"/>
      <c r="OJ3" s="354"/>
      <c r="OK3" s="354"/>
      <c r="OL3" s="354"/>
      <c r="OM3" s="354"/>
      <c r="ON3" s="354"/>
      <c r="OO3" s="354"/>
      <c r="OP3" s="354"/>
      <c r="OQ3" s="354"/>
      <c r="OR3" s="354"/>
      <c r="OS3" s="354"/>
      <c r="OT3" s="354"/>
      <c r="OU3" s="354"/>
      <c r="OV3" s="354"/>
      <c r="OW3" s="354"/>
      <c r="OX3" s="354"/>
      <c r="OY3" s="354"/>
      <c r="OZ3" s="354"/>
      <c r="PA3" s="354"/>
      <c r="PB3" s="354"/>
      <c r="PC3" s="354"/>
      <c r="PD3" s="354"/>
      <c r="PE3" s="354"/>
      <c r="PF3" s="354"/>
      <c r="PG3" s="354"/>
      <c r="PH3" s="354"/>
      <c r="PI3" s="354"/>
      <c r="PJ3" s="354"/>
      <c r="PK3" s="354"/>
      <c r="PL3" s="354"/>
      <c r="PM3" s="354"/>
      <c r="PN3" s="354"/>
      <c r="PO3" s="354"/>
      <c r="PP3" s="354"/>
      <c r="PQ3" s="354"/>
      <c r="PR3" s="354"/>
      <c r="PS3" s="354"/>
      <c r="PT3" s="354"/>
      <c r="PU3" s="354"/>
      <c r="PV3" s="354"/>
      <c r="PW3" s="354"/>
      <c r="PX3" s="354"/>
      <c r="PY3" s="354"/>
      <c r="PZ3" s="354"/>
      <c r="QA3" s="354"/>
      <c r="QB3" s="354"/>
      <c r="QC3" s="354"/>
      <c r="QD3" s="354"/>
      <c r="QE3" s="354"/>
      <c r="QF3" s="354"/>
      <c r="QG3" s="354"/>
      <c r="QH3" s="354"/>
      <c r="QI3" s="354"/>
      <c r="QJ3" s="354"/>
      <c r="QK3" s="354"/>
      <c r="QL3" s="354"/>
      <c r="QM3" s="354"/>
      <c r="QN3" s="354"/>
      <c r="QO3" s="354"/>
      <c r="QP3" s="354"/>
      <c r="QQ3" s="354"/>
      <c r="QR3" s="354"/>
      <c r="QS3" s="354"/>
      <c r="QT3" s="354"/>
      <c r="QU3" s="354"/>
      <c r="QV3" s="354"/>
      <c r="QW3" s="354"/>
      <c r="QX3" s="354"/>
      <c r="QY3" s="354"/>
      <c r="QZ3" s="354"/>
      <c r="RA3" s="354"/>
      <c r="RB3" s="354"/>
      <c r="RC3" s="354"/>
      <c r="RD3" s="354"/>
      <c r="RE3" s="354"/>
      <c r="RF3" s="354"/>
      <c r="RG3" s="354"/>
      <c r="RH3" s="354"/>
      <c r="RI3" s="354"/>
      <c r="RJ3" s="354"/>
      <c r="RK3" s="354"/>
      <c r="RL3" s="354"/>
      <c r="RM3" s="354"/>
      <c r="RN3" s="354"/>
      <c r="RO3" s="354"/>
      <c r="RP3" s="354"/>
      <c r="RQ3" s="354"/>
      <c r="RR3" s="354"/>
      <c r="RS3" s="354"/>
      <c r="RT3" s="354"/>
      <c r="RU3" s="354"/>
      <c r="RV3" s="354"/>
      <c r="RW3" s="354"/>
      <c r="RX3" s="354"/>
      <c r="RY3" s="354"/>
      <c r="RZ3" s="354"/>
      <c r="SA3" s="354"/>
      <c r="SB3" s="354"/>
      <c r="SC3" s="354"/>
      <c r="SD3" s="354"/>
      <c r="SE3" s="354"/>
      <c r="SF3" s="354"/>
      <c r="SG3" s="354"/>
      <c r="SH3" s="354"/>
      <c r="SI3" s="354"/>
      <c r="SJ3" s="354"/>
      <c r="SK3" s="354"/>
      <c r="SL3" s="354"/>
      <c r="SM3" s="354"/>
      <c r="SN3" s="354"/>
      <c r="SO3" s="354"/>
      <c r="SP3" s="354"/>
      <c r="SQ3" s="354"/>
      <c r="SR3" s="354"/>
      <c r="SS3" s="354"/>
      <c r="ST3" s="354"/>
      <c r="SU3" s="354"/>
      <c r="SV3" s="354"/>
      <c r="SW3" s="354"/>
      <c r="SX3" s="354"/>
      <c r="SY3" s="354"/>
      <c r="SZ3" s="354"/>
      <c r="TA3" s="354"/>
      <c r="TB3" s="354"/>
      <c r="TC3" s="354"/>
      <c r="TD3" s="354"/>
      <c r="TE3" s="354"/>
      <c r="TF3" s="354"/>
      <c r="TG3" s="354"/>
      <c r="TH3" s="354"/>
      <c r="TI3" s="354"/>
      <c r="TJ3" s="354"/>
      <c r="TK3" s="354"/>
      <c r="TL3" s="354"/>
      <c r="TM3" s="354"/>
      <c r="TN3" s="354"/>
      <c r="TO3" s="354"/>
      <c r="TP3" s="354"/>
      <c r="TQ3" s="354"/>
      <c r="TR3" s="354"/>
      <c r="TS3" s="354"/>
      <c r="TT3" s="354"/>
      <c r="TU3" s="354"/>
      <c r="TV3" s="354"/>
      <c r="TW3" s="354"/>
      <c r="TX3" s="354"/>
      <c r="TY3" s="354"/>
      <c r="TZ3" s="354"/>
      <c r="UA3" s="354"/>
      <c r="UB3" s="354"/>
      <c r="UC3" s="354"/>
      <c r="UD3" s="354"/>
      <c r="UE3" s="354"/>
      <c r="UF3" s="354"/>
      <c r="UG3" s="354"/>
      <c r="UH3" s="354"/>
      <c r="UI3" s="354"/>
      <c r="UJ3" s="354"/>
      <c r="UK3" s="354"/>
      <c r="UL3" s="354"/>
      <c r="UM3" s="354"/>
      <c r="UN3" s="354"/>
      <c r="UO3" s="354"/>
      <c r="UP3" s="354"/>
      <c r="UQ3" s="354"/>
      <c r="UR3" s="354"/>
      <c r="US3" s="354"/>
      <c r="UT3" s="354"/>
      <c r="UU3" s="354"/>
      <c r="UV3" s="354"/>
      <c r="UW3" s="354"/>
      <c r="UX3" s="354"/>
      <c r="UY3" s="354"/>
      <c r="UZ3" s="354"/>
      <c r="VA3" s="354"/>
      <c r="VB3" s="354"/>
      <c r="VC3" s="354"/>
      <c r="VD3" s="354"/>
      <c r="VE3" s="354"/>
      <c r="VF3" s="354"/>
      <c r="VG3" s="354"/>
      <c r="VH3" s="354"/>
      <c r="VI3" s="354"/>
      <c r="VJ3" s="354"/>
      <c r="VK3" s="354"/>
      <c r="VL3" s="354"/>
      <c r="VM3" s="354"/>
      <c r="VN3" s="354"/>
      <c r="VO3" s="354"/>
      <c r="VP3" s="354"/>
      <c r="VQ3" s="354"/>
      <c r="VR3" s="354"/>
      <c r="VS3" s="354"/>
      <c r="VT3" s="354"/>
      <c r="VU3" s="354"/>
      <c r="VV3" s="354"/>
      <c r="VW3" s="354"/>
      <c r="VX3" s="354"/>
      <c r="VY3" s="354"/>
      <c r="VZ3" s="354"/>
      <c r="WA3" s="354"/>
      <c r="WB3" s="354"/>
      <c r="WC3" s="354"/>
      <c r="WD3" s="354"/>
      <c r="WE3" s="354"/>
      <c r="WF3" s="354"/>
      <c r="WG3" s="354"/>
      <c r="WH3" s="354"/>
      <c r="WI3" s="354"/>
      <c r="WJ3" s="354"/>
      <c r="WK3" s="354"/>
      <c r="WL3" s="354"/>
      <c r="WM3" s="354"/>
      <c r="WN3" s="354"/>
      <c r="WO3" s="354"/>
      <c r="WP3" s="354"/>
      <c r="WQ3" s="354"/>
      <c r="WR3" s="354"/>
      <c r="WS3" s="354"/>
      <c r="WT3" s="354"/>
      <c r="WU3" s="354"/>
      <c r="WV3" s="354"/>
      <c r="WW3" s="354"/>
      <c r="WX3" s="354"/>
      <c r="WY3" s="354"/>
      <c r="WZ3" s="354"/>
      <c r="XA3" s="354"/>
      <c r="XB3" s="354"/>
      <c r="XC3" s="354"/>
      <c r="XD3" s="354"/>
      <c r="XE3" s="354"/>
      <c r="XF3" s="354"/>
      <c r="XG3" s="354"/>
      <c r="XH3" s="354"/>
      <c r="XI3" s="354"/>
      <c r="XJ3" s="354"/>
      <c r="XK3" s="354"/>
      <c r="XL3" s="354"/>
      <c r="XM3" s="354"/>
      <c r="XN3" s="354"/>
      <c r="XO3" s="354"/>
      <c r="XP3" s="354"/>
      <c r="XQ3" s="354"/>
      <c r="XR3" s="354"/>
      <c r="XS3" s="354"/>
      <c r="XT3" s="354"/>
      <c r="XU3" s="354"/>
      <c r="XV3" s="354"/>
      <c r="XW3" s="354"/>
      <c r="XX3" s="354"/>
      <c r="XY3" s="354"/>
      <c r="XZ3" s="354"/>
      <c r="YA3" s="354"/>
      <c r="YB3" s="354"/>
      <c r="YC3" s="354"/>
      <c r="YD3" s="354"/>
      <c r="YE3" s="354"/>
      <c r="YF3" s="354"/>
      <c r="YG3" s="354"/>
      <c r="YH3" s="354"/>
      <c r="YI3" s="354"/>
      <c r="YJ3" s="354"/>
      <c r="YK3" s="354"/>
      <c r="YL3" s="354"/>
      <c r="YM3" s="354"/>
      <c r="YN3" s="354"/>
      <c r="YO3" s="354"/>
      <c r="YP3" s="354"/>
      <c r="YQ3" s="354"/>
      <c r="YR3" s="354"/>
      <c r="YS3" s="354"/>
      <c r="YT3" s="354"/>
      <c r="YU3" s="354"/>
      <c r="YV3" s="354"/>
      <c r="YW3" s="354"/>
      <c r="YX3" s="354"/>
      <c r="YY3" s="354"/>
      <c r="YZ3" s="354"/>
      <c r="ZA3" s="354"/>
      <c r="ZB3" s="354"/>
      <c r="ZC3" s="354"/>
      <c r="ZD3" s="354"/>
      <c r="ZE3" s="354"/>
      <c r="ZF3" s="354"/>
      <c r="ZG3" s="354"/>
      <c r="ZH3" s="354"/>
      <c r="ZI3" s="354"/>
      <c r="ZJ3" s="354"/>
      <c r="ZK3" s="354"/>
      <c r="ZL3" s="354"/>
      <c r="ZM3" s="354"/>
      <c r="ZN3" s="354"/>
      <c r="ZO3" s="354"/>
      <c r="ZP3" s="354"/>
      <c r="ZQ3" s="354"/>
      <c r="ZR3" s="354"/>
      <c r="ZS3" s="354"/>
      <c r="ZT3" s="354"/>
      <c r="ZU3" s="354"/>
      <c r="ZV3" s="354"/>
      <c r="ZW3" s="354"/>
      <c r="ZX3" s="354"/>
      <c r="ZY3" s="354"/>
      <c r="ZZ3" s="354"/>
      <c r="AAA3" s="354"/>
      <c r="AAB3" s="354"/>
      <c r="AAC3" s="354"/>
      <c r="AAD3" s="354"/>
      <c r="AAE3" s="354"/>
      <c r="AAF3" s="354"/>
      <c r="AAG3" s="354"/>
      <c r="AAH3" s="354"/>
      <c r="AAI3" s="354"/>
      <c r="AAJ3" s="354"/>
      <c r="AAK3" s="354"/>
      <c r="AAL3" s="354"/>
      <c r="AAM3" s="354"/>
      <c r="AAN3" s="354"/>
      <c r="AAO3" s="354"/>
      <c r="AAP3" s="354"/>
      <c r="AAQ3" s="354"/>
      <c r="AAR3" s="354"/>
      <c r="AAS3" s="354"/>
      <c r="AAT3" s="354"/>
      <c r="AAU3" s="354"/>
      <c r="AAV3" s="354"/>
      <c r="AAW3" s="354"/>
      <c r="AAX3" s="354"/>
      <c r="AAY3" s="354"/>
      <c r="AAZ3" s="354"/>
      <c r="ABA3" s="354"/>
      <c r="ABB3" s="354"/>
      <c r="ABC3" s="354"/>
      <c r="ABD3" s="354"/>
      <c r="ABE3" s="354"/>
      <c r="ABF3" s="354"/>
      <c r="ABG3" s="354"/>
      <c r="ABH3" s="354"/>
      <c r="ABI3" s="354"/>
      <c r="ABJ3" s="354"/>
      <c r="ABK3" s="354"/>
      <c r="ABL3" s="354"/>
      <c r="ABM3" s="354"/>
      <c r="ABN3" s="354"/>
      <c r="ABO3" s="354"/>
      <c r="ABP3" s="354"/>
      <c r="ABQ3" s="354"/>
      <c r="ABR3" s="354"/>
      <c r="ABS3" s="354"/>
      <c r="ABT3" s="354"/>
      <c r="ABU3" s="354"/>
      <c r="ABV3" s="354"/>
      <c r="ABW3" s="354"/>
      <c r="ABX3" s="354"/>
      <c r="ABY3" s="354"/>
      <c r="ABZ3" s="354"/>
      <c r="ACA3" s="354"/>
      <c r="ACB3" s="354"/>
      <c r="ACC3" s="354"/>
      <c r="ACD3" s="354"/>
      <c r="ACE3" s="354"/>
      <c r="ACF3" s="354"/>
      <c r="ACG3" s="354"/>
      <c r="ACH3" s="354"/>
      <c r="ACI3" s="354"/>
      <c r="ACJ3" s="354"/>
      <c r="ACK3" s="354"/>
      <c r="ACL3" s="354"/>
      <c r="ACM3" s="354"/>
      <c r="ACN3" s="354"/>
      <c r="ACO3" s="354"/>
      <c r="ACP3" s="354"/>
      <c r="ACQ3" s="354"/>
      <c r="ACR3" s="354"/>
      <c r="ACS3" s="354"/>
      <c r="ACT3" s="354"/>
      <c r="ACU3" s="354"/>
      <c r="ACV3" s="354"/>
      <c r="ACW3" s="354"/>
      <c r="ACX3" s="354"/>
      <c r="ACY3" s="354"/>
      <c r="ACZ3" s="354"/>
      <c r="ADA3" s="354"/>
      <c r="ADB3" s="354"/>
      <c r="ADC3" s="354"/>
      <c r="ADD3" s="354"/>
      <c r="ADE3" s="354"/>
      <c r="ADF3" s="354"/>
      <c r="ADG3" s="354"/>
      <c r="ADH3" s="354"/>
      <c r="ADI3" s="354"/>
      <c r="ADJ3" s="354"/>
      <c r="ADK3" s="354"/>
      <c r="ADL3" s="354"/>
      <c r="ADM3" s="354"/>
      <c r="ADN3" s="354"/>
      <c r="ADO3" s="354"/>
      <c r="ADP3" s="354"/>
      <c r="ADQ3" s="354"/>
      <c r="ADR3" s="354"/>
      <c r="ADS3" s="354"/>
      <c r="ADT3" s="354"/>
      <c r="ADU3" s="354"/>
      <c r="ADV3" s="354"/>
      <c r="ADW3" s="354"/>
      <c r="ADX3" s="354"/>
      <c r="ADY3" s="354"/>
      <c r="ADZ3" s="354"/>
      <c r="AEA3" s="354"/>
      <c r="AEB3" s="354"/>
      <c r="AEC3" s="354"/>
      <c r="AED3" s="354"/>
      <c r="AEE3" s="354"/>
      <c r="AEF3" s="354"/>
      <c r="AEG3" s="354"/>
      <c r="AEH3" s="354"/>
      <c r="AEI3" s="354"/>
      <c r="AEJ3" s="354"/>
      <c r="AEK3" s="354"/>
      <c r="AEL3" s="354"/>
      <c r="AEM3" s="354"/>
      <c r="AEN3" s="354"/>
      <c r="AEO3" s="354"/>
      <c r="AEP3" s="354"/>
      <c r="AEQ3" s="354"/>
      <c r="AER3" s="354"/>
      <c r="AES3" s="354"/>
      <c r="AET3" s="354"/>
      <c r="AEU3" s="354"/>
      <c r="AEV3" s="354"/>
      <c r="AEW3" s="354"/>
      <c r="AEX3" s="354"/>
      <c r="AEY3" s="354"/>
      <c r="AEZ3" s="354"/>
      <c r="AFA3" s="354"/>
      <c r="AFB3" s="354"/>
      <c r="AFC3" s="354"/>
      <c r="AFD3" s="354"/>
      <c r="AFE3" s="354"/>
      <c r="AFF3" s="354"/>
      <c r="AFG3" s="354"/>
      <c r="AFH3" s="354"/>
      <c r="AFI3" s="354"/>
      <c r="AFJ3" s="354"/>
      <c r="AFK3" s="354"/>
      <c r="AFL3" s="354"/>
      <c r="AFM3" s="354"/>
      <c r="AFN3" s="354"/>
      <c r="AFO3" s="354"/>
      <c r="AFP3" s="354"/>
      <c r="AFQ3" s="354"/>
      <c r="AFR3" s="354"/>
      <c r="AFS3" s="354"/>
      <c r="AFT3" s="354"/>
      <c r="AFU3" s="354"/>
      <c r="AFV3" s="354"/>
      <c r="AFW3" s="354"/>
      <c r="AFX3" s="354"/>
      <c r="AFY3" s="354"/>
      <c r="AFZ3" s="354"/>
      <c r="AGA3" s="354"/>
      <c r="AGB3" s="354"/>
      <c r="AGC3" s="354"/>
      <c r="AGD3" s="354"/>
      <c r="AGE3" s="354"/>
      <c r="AGF3" s="354"/>
      <c r="AGG3" s="354"/>
      <c r="AGH3" s="354"/>
      <c r="AGI3" s="354"/>
      <c r="AGJ3" s="354"/>
      <c r="AGK3" s="354"/>
      <c r="AGL3" s="354"/>
      <c r="AGM3" s="354"/>
      <c r="AGN3" s="354"/>
      <c r="AGO3" s="354"/>
      <c r="AGP3" s="354"/>
      <c r="AGQ3" s="354"/>
      <c r="AGR3" s="354"/>
      <c r="AGS3" s="354"/>
      <c r="AGT3" s="354"/>
      <c r="AGU3" s="354"/>
      <c r="AGV3" s="354"/>
      <c r="AGW3" s="354"/>
      <c r="AGX3" s="354"/>
      <c r="AGY3" s="354"/>
      <c r="AGZ3" s="354"/>
      <c r="AHA3" s="354"/>
      <c r="AHB3" s="354"/>
      <c r="AHC3" s="354"/>
      <c r="AHD3" s="354"/>
      <c r="AHE3" s="354"/>
      <c r="AHF3" s="354"/>
      <c r="AHG3" s="354"/>
      <c r="AHH3" s="354"/>
      <c r="AHI3" s="354"/>
      <c r="AHJ3" s="354"/>
      <c r="AHK3" s="354"/>
      <c r="AHL3" s="354"/>
      <c r="AHM3" s="354"/>
      <c r="AHN3" s="354"/>
      <c r="AHO3" s="354"/>
      <c r="AHP3" s="354"/>
      <c r="AHQ3" s="354"/>
      <c r="AHR3" s="354"/>
      <c r="AHS3" s="354"/>
      <c r="AHT3" s="354"/>
      <c r="AHU3" s="354"/>
      <c r="AHV3" s="354"/>
      <c r="AHW3" s="354"/>
      <c r="AHX3" s="354"/>
      <c r="AHY3" s="354"/>
      <c r="AHZ3" s="354"/>
      <c r="AIA3" s="354"/>
      <c r="AIB3" s="354"/>
      <c r="AIC3" s="354"/>
      <c r="AID3" s="354"/>
      <c r="AIE3" s="354"/>
      <c r="AIF3" s="354"/>
      <c r="AIG3" s="354"/>
      <c r="AIH3" s="354"/>
      <c r="AII3" s="354"/>
      <c r="AIJ3" s="354"/>
      <c r="AIK3" s="354"/>
      <c r="AIL3" s="354"/>
      <c r="AIM3" s="354"/>
      <c r="AIN3" s="354"/>
      <c r="AIO3" s="354"/>
      <c r="AIP3" s="354"/>
      <c r="AIQ3" s="354"/>
      <c r="AIR3" s="354"/>
      <c r="AIS3" s="354"/>
      <c r="AIT3" s="354"/>
      <c r="AIU3" s="354"/>
      <c r="AIV3" s="354"/>
      <c r="AIW3" s="354"/>
      <c r="AIX3" s="354"/>
      <c r="AIY3" s="354"/>
      <c r="AIZ3" s="354"/>
      <c r="AJA3" s="354"/>
      <c r="AJB3" s="354"/>
      <c r="AJC3" s="354"/>
      <c r="AJD3" s="354"/>
      <c r="AJE3" s="354"/>
      <c r="AJF3" s="354"/>
      <c r="AJG3" s="354"/>
      <c r="AJH3" s="354"/>
      <c r="AJI3" s="354"/>
      <c r="AJJ3" s="354"/>
      <c r="AJK3" s="354"/>
      <c r="AJL3" s="354"/>
      <c r="AJM3" s="354"/>
      <c r="AJN3" s="354"/>
      <c r="AJO3" s="354"/>
      <c r="AJP3" s="354"/>
      <c r="AJQ3" s="354"/>
      <c r="AJR3" s="354"/>
      <c r="AJS3" s="354"/>
      <c r="AJT3" s="354"/>
      <c r="AJU3" s="354"/>
      <c r="AJV3" s="354"/>
      <c r="AJW3" s="354"/>
      <c r="AJX3" s="354"/>
      <c r="AJY3" s="354"/>
      <c r="AJZ3" s="354"/>
      <c r="AKA3" s="354"/>
      <c r="AKB3" s="354"/>
      <c r="AKC3" s="354"/>
      <c r="AKD3" s="354"/>
      <c r="AKE3" s="354"/>
      <c r="AKF3" s="354"/>
      <c r="AKG3" s="354"/>
      <c r="AKH3" s="354"/>
      <c r="AKI3" s="354"/>
      <c r="AKJ3" s="354"/>
      <c r="AKK3" s="354"/>
      <c r="AKL3" s="354"/>
      <c r="AKM3" s="354"/>
      <c r="AKN3" s="354"/>
      <c r="AKO3" s="354"/>
      <c r="AKP3" s="354"/>
      <c r="AKQ3" s="354"/>
      <c r="AKR3" s="354"/>
      <c r="AKS3" s="354"/>
      <c r="AKT3" s="354"/>
      <c r="AKU3" s="354"/>
      <c r="AKV3" s="354"/>
      <c r="AKW3" s="354"/>
      <c r="AKX3" s="354"/>
      <c r="AKY3" s="354"/>
      <c r="AKZ3" s="354"/>
      <c r="ALA3" s="354"/>
      <c r="ALB3" s="354"/>
      <c r="ALC3" s="354"/>
      <c r="ALD3" s="354"/>
      <c r="ALE3" s="354"/>
      <c r="ALF3" s="354"/>
      <c r="ALG3" s="354"/>
      <c r="ALH3" s="354"/>
      <c r="ALI3" s="354"/>
      <c r="ALJ3" s="354"/>
      <c r="ALK3" s="354"/>
      <c r="ALL3" s="354"/>
      <c r="ALM3" s="354"/>
      <c r="ALN3" s="354"/>
      <c r="ALO3" s="354"/>
      <c r="ALP3" s="354"/>
      <c r="ALQ3" s="354"/>
      <c r="ALR3" s="354"/>
      <c r="ALS3" s="354"/>
      <c r="ALT3" s="354"/>
      <c r="ALU3" s="354"/>
      <c r="ALV3" s="354"/>
      <c r="ALW3" s="354"/>
      <c r="ALX3" s="354"/>
      <c r="ALY3" s="354"/>
      <c r="ALZ3" s="354"/>
      <c r="AMA3" s="354"/>
      <c r="AMB3" s="354"/>
      <c r="AMC3" s="354"/>
      <c r="AMD3" s="354"/>
      <c r="AME3" s="354"/>
      <c r="AMF3" s="354"/>
      <c r="AMG3" s="354"/>
      <c r="AMH3" s="354"/>
      <c r="AMI3" s="354"/>
    </row>
    <row r="4" spans="1:1023" ht="15" customHeight="1">
      <c r="A4" s="149" t="s">
        <v>321</v>
      </c>
    </row>
    <row r="5" spans="1:1023" ht="17.850000000000001" customHeight="1">
      <c r="A5" s="886" t="s">
        <v>231</v>
      </c>
      <c r="B5" s="886"/>
      <c r="C5" s="886"/>
      <c r="D5" s="886"/>
      <c r="E5" s="886"/>
      <c r="F5" s="886"/>
      <c r="G5" s="886"/>
      <c r="H5" s="886"/>
    </row>
    <row r="6" spans="1:1023" ht="17.55" customHeight="1">
      <c r="A6" s="879" t="s">
        <v>143</v>
      </c>
      <c r="B6" s="895"/>
      <c r="C6" s="895"/>
      <c r="D6" s="895">
        <v>4</v>
      </c>
      <c r="E6" s="895"/>
      <c r="F6" s="895"/>
      <c r="G6" s="895"/>
      <c r="H6" s="896"/>
    </row>
    <row r="7" spans="1:1023" ht="17.55" customHeight="1">
      <c r="A7" s="879" t="s">
        <v>142</v>
      </c>
      <c r="B7" s="895"/>
      <c r="C7" s="895"/>
      <c r="D7" s="878" t="s">
        <v>1590</v>
      </c>
      <c r="E7" s="878"/>
      <c r="F7" s="878"/>
      <c r="G7" s="878"/>
      <c r="H7" s="910"/>
    </row>
    <row r="8" spans="1:1023" ht="17.55" customHeight="1">
      <c r="A8" s="879" t="s">
        <v>146</v>
      </c>
      <c r="B8" s="895"/>
      <c r="C8" s="895"/>
      <c r="D8" s="875" t="s">
        <v>399</v>
      </c>
      <c r="E8" s="875"/>
      <c r="F8" s="875"/>
      <c r="G8" s="875"/>
      <c r="H8" s="876"/>
    </row>
    <row r="9" spans="1:1023" ht="17.55" customHeight="1">
      <c r="A9" s="879" t="s">
        <v>325</v>
      </c>
      <c r="B9" s="895"/>
      <c r="C9" s="895"/>
      <c r="D9" s="875" t="s">
        <v>2015</v>
      </c>
      <c r="E9" s="875"/>
      <c r="F9" s="875"/>
      <c r="G9" s="875"/>
      <c r="H9" s="876"/>
    </row>
    <row r="10" spans="1:1023" ht="10.35" customHeight="1"/>
    <row r="11" spans="1:1023" ht="15" customHeight="1">
      <c r="A11" s="907" t="s">
        <v>3</v>
      </c>
      <c r="B11" s="907"/>
      <c r="C11" s="907"/>
      <c r="D11" s="907"/>
      <c r="E11" s="907"/>
      <c r="F11" s="907"/>
      <c r="G11" s="907"/>
      <c r="H11" s="907"/>
    </row>
    <row r="12" spans="1:1023" ht="17.850000000000001" customHeight="1">
      <c r="A12" s="873" t="s">
        <v>2631</v>
      </c>
      <c r="B12" s="873"/>
      <c r="C12" s="873"/>
      <c r="D12" s="873"/>
      <c r="E12" s="873"/>
      <c r="F12" s="873"/>
      <c r="G12" s="873"/>
      <c r="H12" s="873"/>
    </row>
    <row r="13" spans="1:1023" ht="17.850000000000001" customHeight="1">
      <c r="A13" s="879" t="s">
        <v>8</v>
      </c>
      <c r="B13" s="895"/>
      <c r="C13" s="895"/>
      <c r="D13" s="895"/>
      <c r="E13" s="895" t="s">
        <v>9</v>
      </c>
      <c r="F13" s="895"/>
      <c r="G13" s="895"/>
      <c r="H13" s="896"/>
    </row>
    <row r="14" spans="1:1023" ht="17.850000000000001" customHeight="1">
      <c r="A14" s="879" t="s">
        <v>327</v>
      </c>
      <c r="B14" s="895"/>
      <c r="C14" s="895"/>
      <c r="D14" s="895"/>
      <c r="E14" s="895" t="s">
        <v>328</v>
      </c>
      <c r="F14" s="895"/>
      <c r="G14" s="895"/>
      <c r="H14" s="896"/>
    </row>
    <row r="15" spans="1:1023" ht="17.850000000000001" customHeight="1">
      <c r="A15" s="879" t="s">
        <v>329</v>
      </c>
      <c r="B15" s="895"/>
      <c r="C15" s="895"/>
      <c r="D15" s="895"/>
      <c r="E15" s="905" t="s">
        <v>1917</v>
      </c>
      <c r="F15" s="905"/>
      <c r="G15" s="905"/>
      <c r="H15" s="906"/>
    </row>
    <row r="16" spans="1:1023" ht="17.850000000000001" customHeight="1">
      <c r="A16" s="879" t="s">
        <v>13</v>
      </c>
      <c r="B16" s="895"/>
      <c r="C16" s="895"/>
      <c r="D16" s="895"/>
      <c r="E16" s="895" t="s">
        <v>14</v>
      </c>
      <c r="F16" s="895"/>
      <c r="G16" s="895"/>
      <c r="H16" s="896"/>
    </row>
    <row r="17" spans="1:8" ht="10.35" customHeight="1"/>
    <row r="18" spans="1:8" ht="15" customHeight="1">
      <c r="A18" s="907" t="s">
        <v>331</v>
      </c>
      <c r="B18" s="907"/>
      <c r="C18" s="907"/>
      <c r="D18" s="907"/>
      <c r="E18" s="907"/>
      <c r="F18" s="907"/>
      <c r="G18" s="907"/>
      <c r="H18" s="907"/>
    </row>
    <row r="19" spans="1:8" ht="34.5" customHeight="1">
      <c r="A19" s="871" t="s">
        <v>332</v>
      </c>
      <c r="B19" s="871"/>
      <c r="C19" s="881" t="s">
        <v>2016</v>
      </c>
      <c r="D19" s="881"/>
      <c r="E19" s="881"/>
      <c r="F19" s="881"/>
      <c r="G19" s="881"/>
      <c r="H19" s="880"/>
    </row>
    <row r="20" spans="1:8" ht="10.35" customHeight="1"/>
    <row r="21" spans="1:8" ht="15" customHeight="1">
      <c r="A21" s="904" t="s">
        <v>334</v>
      </c>
      <c r="B21" s="904"/>
      <c r="C21" s="904"/>
      <c r="D21" s="904"/>
    </row>
    <row r="22" spans="1:8">
      <c r="A22" s="901" t="s">
        <v>31</v>
      </c>
      <c r="B22" s="902" t="s">
        <v>32</v>
      </c>
      <c r="C22" s="902"/>
      <c r="D22" s="902"/>
      <c r="E22" s="902"/>
      <c r="F22" s="902"/>
      <c r="G22" s="902" t="s">
        <v>335</v>
      </c>
      <c r="H22" s="903"/>
    </row>
    <row r="23" spans="1:8" ht="31.5" customHeight="1">
      <c r="A23" s="901"/>
      <c r="B23" s="902"/>
      <c r="C23" s="902"/>
      <c r="D23" s="902"/>
      <c r="E23" s="902"/>
      <c r="F23" s="902"/>
      <c r="G23" s="155" t="s">
        <v>336</v>
      </c>
      <c r="H23" s="156" t="s">
        <v>35</v>
      </c>
    </row>
    <row r="24" spans="1:8" ht="17.850000000000001" customHeight="1">
      <c r="A24" s="901" t="s">
        <v>36</v>
      </c>
      <c r="B24" s="902"/>
      <c r="C24" s="902"/>
      <c r="D24" s="902"/>
      <c r="E24" s="902"/>
      <c r="F24" s="902"/>
      <c r="G24" s="902"/>
      <c r="H24" s="903"/>
    </row>
    <row r="25" spans="1:8" ht="49.05" customHeight="1">
      <c r="A25" s="170" t="s">
        <v>2017</v>
      </c>
      <c r="B25" s="880" t="s">
        <v>2034</v>
      </c>
      <c r="C25" s="871"/>
      <c r="D25" s="871"/>
      <c r="E25" s="871"/>
      <c r="F25" s="937"/>
      <c r="G25" s="155" t="s">
        <v>2035</v>
      </c>
      <c r="H25" s="156" t="s">
        <v>52</v>
      </c>
    </row>
    <row r="26" spans="1:8" ht="17.850000000000001" customHeight="1">
      <c r="A26" s="672" t="s">
        <v>341</v>
      </c>
      <c r="B26" s="673"/>
      <c r="C26" s="673"/>
      <c r="D26" s="673"/>
      <c r="E26" s="673"/>
      <c r="F26" s="673"/>
      <c r="G26" s="673"/>
      <c r="H26" s="674"/>
    </row>
    <row r="27" spans="1:8" ht="47.55" customHeight="1">
      <c r="A27" s="155" t="s">
        <v>2018</v>
      </c>
      <c r="B27" s="668" t="s">
        <v>2036</v>
      </c>
      <c r="C27" s="669"/>
      <c r="D27" s="669"/>
      <c r="E27" s="669"/>
      <c r="F27" s="693"/>
      <c r="G27" s="155" t="s">
        <v>2037</v>
      </c>
      <c r="H27" s="158" t="s">
        <v>40</v>
      </c>
    </row>
    <row r="28" spans="1:8" ht="17.850000000000001" customHeight="1">
      <c r="A28" s="901" t="s">
        <v>348</v>
      </c>
      <c r="B28" s="902"/>
      <c r="C28" s="902"/>
      <c r="D28" s="902"/>
      <c r="E28" s="902"/>
      <c r="F28" s="902"/>
      <c r="G28" s="902"/>
      <c r="H28" s="903"/>
    </row>
    <row r="29" spans="1:8" ht="36.75" customHeight="1">
      <c r="A29" s="155" t="s">
        <v>2019</v>
      </c>
      <c r="B29" s="881" t="s">
        <v>2020</v>
      </c>
      <c r="C29" s="881"/>
      <c r="D29" s="881"/>
      <c r="E29" s="881"/>
      <c r="F29" s="881"/>
      <c r="G29" s="155" t="s">
        <v>725</v>
      </c>
      <c r="H29" s="158" t="s">
        <v>52</v>
      </c>
    </row>
    <row r="30" spans="1:8" ht="10.35" customHeight="1"/>
    <row r="31" spans="1:8" ht="15" customHeight="1">
      <c r="A31" s="149" t="s">
        <v>351</v>
      </c>
    </row>
    <row r="32" spans="1:8" s="149" customFormat="1" ht="17.850000000000001" customHeight="1">
      <c r="A32" s="894" t="s">
        <v>352</v>
      </c>
      <c r="B32" s="894"/>
      <c r="C32" s="894"/>
      <c r="D32" s="894"/>
      <c r="E32" s="894"/>
      <c r="F32" s="894"/>
      <c r="G32" s="176">
        <v>30</v>
      </c>
      <c r="H32" s="166" t="s">
        <v>353</v>
      </c>
    </row>
    <row r="33" spans="1:9" ht="32.549999999999997" customHeight="1">
      <c r="A33" s="889" t="s">
        <v>354</v>
      </c>
      <c r="B33" s="880" t="s">
        <v>2038</v>
      </c>
      <c r="C33" s="871"/>
      <c r="D33" s="871"/>
      <c r="E33" s="871"/>
      <c r="F33" s="871"/>
      <c r="G33" s="871"/>
      <c r="H33" s="871"/>
      <c r="I33" s="115"/>
    </row>
    <row r="34" spans="1:9" ht="25.05" customHeight="1">
      <c r="A34" s="890"/>
      <c r="B34" s="880" t="s">
        <v>2039</v>
      </c>
      <c r="C34" s="871"/>
      <c r="D34" s="871"/>
      <c r="E34" s="871"/>
      <c r="F34" s="871"/>
      <c r="G34" s="871"/>
      <c r="H34" s="871"/>
      <c r="I34" s="115"/>
    </row>
    <row r="35" spans="1:9" ht="25.05" customHeight="1">
      <c r="A35" s="890"/>
      <c r="B35" s="880" t="s">
        <v>2021</v>
      </c>
      <c r="C35" s="871"/>
      <c r="D35" s="871"/>
      <c r="E35" s="871"/>
      <c r="F35" s="871"/>
      <c r="G35" s="871"/>
      <c r="H35" s="871"/>
      <c r="I35" s="115"/>
    </row>
    <row r="36" spans="1:9" ht="34.049999999999997" customHeight="1">
      <c r="A36" s="890"/>
      <c r="B36" s="880" t="s">
        <v>2040</v>
      </c>
      <c r="C36" s="871"/>
      <c r="D36" s="871"/>
      <c r="E36" s="871"/>
      <c r="F36" s="871"/>
      <c r="G36" s="871"/>
      <c r="H36" s="871"/>
      <c r="I36" s="115"/>
    </row>
    <row r="37" spans="1:9" ht="25.05" customHeight="1">
      <c r="A37" s="890"/>
      <c r="B37" s="880" t="s">
        <v>2022</v>
      </c>
      <c r="C37" s="871"/>
      <c r="D37" s="871"/>
      <c r="E37" s="871"/>
      <c r="F37" s="871"/>
      <c r="G37" s="871"/>
      <c r="H37" s="871"/>
      <c r="I37" s="115"/>
    </row>
    <row r="38" spans="1:9" ht="18.600000000000001" customHeight="1">
      <c r="A38" s="874" t="s">
        <v>361</v>
      </c>
      <c r="B38" s="875"/>
      <c r="C38" s="875"/>
      <c r="D38" s="875" t="s">
        <v>2023</v>
      </c>
      <c r="E38" s="875"/>
      <c r="F38" s="875"/>
      <c r="G38" s="875"/>
      <c r="H38" s="876"/>
      <c r="I38" s="105"/>
    </row>
    <row r="39" spans="1:9" ht="37.5" customHeight="1">
      <c r="A39" s="877" t="s">
        <v>363</v>
      </c>
      <c r="B39" s="878"/>
      <c r="C39" s="878"/>
      <c r="D39" s="880" t="s">
        <v>2024</v>
      </c>
      <c r="E39" s="871"/>
      <c r="F39" s="871"/>
      <c r="G39" s="871"/>
      <c r="H39" s="871"/>
      <c r="I39" s="115"/>
    </row>
    <row r="40" spans="1:9" s="149" customFormat="1" ht="17.850000000000001" customHeight="1">
      <c r="A40" s="894" t="s">
        <v>364</v>
      </c>
      <c r="B40" s="894"/>
      <c r="C40" s="894"/>
      <c r="D40" s="894"/>
      <c r="E40" s="894"/>
      <c r="F40" s="894"/>
      <c r="G40" s="176">
        <v>15</v>
      </c>
      <c r="H40" s="166" t="s">
        <v>353</v>
      </c>
      <c r="I40" s="115"/>
    </row>
    <row r="41" spans="1:9" ht="25.05" customHeight="1">
      <c r="A41" s="889" t="s">
        <v>354</v>
      </c>
      <c r="B41" s="880" t="s">
        <v>2025</v>
      </c>
      <c r="C41" s="871"/>
      <c r="D41" s="871"/>
      <c r="E41" s="871"/>
      <c r="F41" s="871"/>
      <c r="G41" s="871"/>
      <c r="H41" s="871"/>
      <c r="I41" s="115"/>
    </row>
    <row r="42" spans="1:9" ht="25.05" customHeight="1">
      <c r="A42" s="890"/>
      <c r="B42" s="880" t="s">
        <v>2026</v>
      </c>
      <c r="C42" s="871"/>
      <c r="D42" s="871"/>
      <c r="E42" s="871"/>
      <c r="F42" s="871"/>
      <c r="G42" s="871"/>
      <c r="H42" s="871"/>
      <c r="I42" s="115"/>
    </row>
    <row r="43" spans="1:9" ht="19.5" customHeight="1">
      <c r="A43" s="874" t="s">
        <v>361</v>
      </c>
      <c r="B43" s="875"/>
      <c r="C43" s="875"/>
      <c r="D43" s="875" t="s">
        <v>2041</v>
      </c>
      <c r="E43" s="875"/>
      <c r="F43" s="875"/>
      <c r="G43" s="875"/>
      <c r="H43" s="876"/>
      <c r="I43" s="115"/>
    </row>
    <row r="44" spans="1:9" ht="38.549999999999997" customHeight="1">
      <c r="A44" s="877" t="s">
        <v>363</v>
      </c>
      <c r="B44" s="878"/>
      <c r="C44" s="878"/>
      <c r="D44" s="668" t="s">
        <v>2027</v>
      </c>
      <c r="E44" s="669"/>
      <c r="F44" s="669"/>
      <c r="G44" s="669"/>
      <c r="H44" s="669"/>
      <c r="I44" s="115"/>
    </row>
    <row r="45" spans="1:9" s="149" customFormat="1" ht="17.850000000000001" customHeight="1">
      <c r="A45" s="894" t="s">
        <v>528</v>
      </c>
      <c r="B45" s="894"/>
      <c r="C45" s="894"/>
      <c r="D45" s="894"/>
      <c r="E45" s="894"/>
      <c r="F45" s="894"/>
      <c r="G45" s="176">
        <v>15</v>
      </c>
      <c r="H45" s="166" t="s">
        <v>353</v>
      </c>
    </row>
    <row r="46" spans="1:9" ht="34.5" customHeight="1">
      <c r="A46" s="148" t="s">
        <v>354</v>
      </c>
      <c r="B46" s="881" t="s">
        <v>2028</v>
      </c>
      <c r="C46" s="881"/>
      <c r="D46" s="881"/>
      <c r="E46" s="881"/>
      <c r="F46" s="881"/>
      <c r="G46" s="881"/>
      <c r="H46" s="880"/>
    </row>
    <row r="47" spans="1:9" ht="19.05" customHeight="1">
      <c r="A47" s="874" t="s">
        <v>361</v>
      </c>
      <c r="B47" s="875"/>
      <c r="C47" s="875"/>
      <c r="D47" s="875" t="s">
        <v>2042</v>
      </c>
      <c r="E47" s="875"/>
      <c r="F47" s="875"/>
      <c r="G47" s="875"/>
      <c r="H47" s="876"/>
    </row>
    <row r="48" spans="1:9" ht="33.75" customHeight="1">
      <c r="A48" s="877" t="s">
        <v>363</v>
      </c>
      <c r="B48" s="878"/>
      <c r="C48" s="878"/>
      <c r="D48" s="668" t="s">
        <v>2043</v>
      </c>
      <c r="E48" s="669"/>
      <c r="F48" s="669"/>
      <c r="G48" s="669"/>
      <c r="H48" s="669"/>
      <c r="I48" s="110"/>
    </row>
    <row r="49" spans="1:8" ht="10.35" customHeight="1"/>
    <row r="50" spans="1:8" ht="15" customHeight="1">
      <c r="A50" s="149" t="s">
        <v>378</v>
      </c>
    </row>
    <row r="51" spans="1:8" ht="30" customHeight="1">
      <c r="A51" s="872" t="s">
        <v>379</v>
      </c>
      <c r="B51" s="879"/>
      <c r="C51" s="1053" t="s">
        <v>2029</v>
      </c>
      <c r="D51" s="1054"/>
      <c r="E51" s="1054"/>
      <c r="F51" s="1054"/>
      <c r="G51" s="1054"/>
      <c r="H51" s="1054"/>
    </row>
    <row r="52" spans="1:8" ht="30" customHeight="1">
      <c r="A52" s="872"/>
      <c r="B52" s="879"/>
      <c r="C52" s="1055" t="s">
        <v>2030</v>
      </c>
      <c r="D52" s="1055"/>
      <c r="E52" s="1055"/>
      <c r="F52" s="1055"/>
      <c r="G52" s="1055"/>
      <c r="H52" s="1053"/>
    </row>
    <row r="53" spans="1:8" ht="30" customHeight="1">
      <c r="A53" s="872"/>
      <c r="B53" s="879"/>
      <c r="C53" s="1053" t="s">
        <v>2031</v>
      </c>
      <c r="D53" s="1054"/>
      <c r="E53" s="1054"/>
      <c r="F53" s="1054"/>
      <c r="G53" s="1054"/>
      <c r="H53" s="1054"/>
    </row>
    <row r="54" spans="1:8" ht="30" customHeight="1">
      <c r="A54" s="872"/>
      <c r="B54" s="879"/>
      <c r="C54" s="1055" t="s">
        <v>2032</v>
      </c>
      <c r="D54" s="1055"/>
      <c r="E54" s="1055"/>
      <c r="F54" s="1055"/>
      <c r="G54" s="1055"/>
      <c r="H54" s="1053"/>
    </row>
    <row r="55" spans="1:8" ht="30" customHeight="1">
      <c r="A55" s="872" t="s">
        <v>382</v>
      </c>
      <c r="B55" s="879"/>
      <c r="C55" s="1055" t="s">
        <v>2033</v>
      </c>
      <c r="D55" s="1055"/>
      <c r="E55" s="1055"/>
      <c r="F55" s="1055"/>
      <c r="G55" s="1055"/>
      <c r="H55" s="1053"/>
    </row>
    <row r="56" spans="1:8" ht="10.35" customHeight="1"/>
    <row r="57" spans="1:8" ht="15" customHeight="1">
      <c r="A57" s="149" t="s">
        <v>384</v>
      </c>
      <c r="B57" s="149"/>
      <c r="C57" s="149"/>
      <c r="D57" s="149"/>
      <c r="E57" s="149"/>
      <c r="F57" s="149"/>
    </row>
    <row r="58" spans="1:8" ht="16.2">
      <c r="A58" s="872" t="s">
        <v>385</v>
      </c>
      <c r="B58" s="872"/>
      <c r="C58" s="872"/>
      <c r="D58" s="872"/>
      <c r="E58" s="872"/>
      <c r="F58" s="872"/>
      <c r="G58" s="162">
        <v>3.5</v>
      </c>
      <c r="H58" s="194" t="s">
        <v>430</v>
      </c>
    </row>
    <row r="59" spans="1:8" ht="16.2">
      <c r="A59" s="872" t="s">
        <v>386</v>
      </c>
      <c r="B59" s="872"/>
      <c r="C59" s="872"/>
      <c r="D59" s="872"/>
      <c r="E59" s="872"/>
      <c r="F59" s="872"/>
      <c r="G59" s="162">
        <v>0.5</v>
      </c>
      <c r="H59" s="194" t="s">
        <v>430</v>
      </c>
    </row>
    <row r="60" spans="1:8">
      <c r="A60" s="164"/>
      <c r="B60" s="164"/>
      <c r="C60" s="164"/>
      <c r="D60" s="164"/>
      <c r="E60" s="164"/>
      <c r="F60" s="164"/>
      <c r="G60" s="165"/>
      <c r="H60" s="194"/>
    </row>
    <row r="61" spans="1:8">
      <c r="A61" s="870" t="s">
        <v>387</v>
      </c>
      <c r="B61" s="870"/>
      <c r="C61" s="870"/>
      <c r="D61" s="870"/>
      <c r="E61" s="870"/>
      <c r="F61" s="870"/>
      <c r="G61" s="167"/>
      <c r="H61" s="165"/>
    </row>
    <row r="62" spans="1:8" ht="17.850000000000001" customHeight="1">
      <c r="A62" s="871" t="s">
        <v>388</v>
      </c>
      <c r="B62" s="871"/>
      <c r="C62" s="871"/>
      <c r="D62" s="871"/>
      <c r="E62" s="194">
        <f>SUM(E63:E68)</f>
        <v>65</v>
      </c>
      <c r="F62" s="194" t="s">
        <v>353</v>
      </c>
      <c r="G62" s="168">
        <f>E62/25</f>
        <v>2.6</v>
      </c>
      <c r="H62" s="194" t="s">
        <v>430</v>
      </c>
    </row>
    <row r="63" spans="1:8" ht="17.850000000000001" customHeight="1">
      <c r="A63" s="102" t="s">
        <v>145</v>
      </c>
      <c r="B63" s="872" t="s">
        <v>148</v>
      </c>
      <c r="C63" s="872"/>
      <c r="D63" s="872"/>
      <c r="E63" s="194">
        <v>30</v>
      </c>
      <c r="F63" s="194" t="s">
        <v>353</v>
      </c>
      <c r="G63" s="151"/>
      <c r="H63" s="111"/>
    </row>
    <row r="64" spans="1:8" ht="17.850000000000001" customHeight="1">
      <c r="B64" s="872" t="s">
        <v>389</v>
      </c>
      <c r="C64" s="872"/>
      <c r="D64" s="872"/>
      <c r="E64" s="194">
        <v>30</v>
      </c>
      <c r="F64" s="194" t="s">
        <v>353</v>
      </c>
      <c r="G64" s="151"/>
      <c r="H64" s="111"/>
    </row>
    <row r="65" spans="1:9" ht="17.850000000000001" customHeight="1">
      <c r="B65" s="872" t="s">
        <v>390</v>
      </c>
      <c r="C65" s="872"/>
      <c r="D65" s="872"/>
      <c r="E65" s="194">
        <v>3</v>
      </c>
      <c r="F65" s="194" t="s">
        <v>353</v>
      </c>
      <c r="G65" s="151"/>
      <c r="H65" s="111"/>
    </row>
    <row r="66" spans="1:9" ht="17.850000000000001" customHeight="1">
      <c r="B66" s="872" t="s">
        <v>391</v>
      </c>
      <c r="C66" s="872"/>
      <c r="D66" s="872"/>
      <c r="E66" s="194">
        <v>0</v>
      </c>
      <c r="F66" s="194" t="s">
        <v>353</v>
      </c>
      <c r="G66" s="151"/>
      <c r="H66" s="111"/>
    </row>
    <row r="67" spans="1:9" ht="17.850000000000001" customHeight="1">
      <c r="B67" s="872" t="s">
        <v>392</v>
      </c>
      <c r="C67" s="872"/>
      <c r="D67" s="872"/>
      <c r="E67" s="194">
        <v>0</v>
      </c>
      <c r="F67" s="194" t="s">
        <v>353</v>
      </c>
      <c r="G67" s="151"/>
      <c r="H67" s="111"/>
    </row>
    <row r="68" spans="1:9" ht="17.850000000000001" customHeight="1">
      <c r="B68" s="872" t="s">
        <v>393</v>
      </c>
      <c r="C68" s="872"/>
      <c r="D68" s="872"/>
      <c r="E68" s="194">
        <v>2</v>
      </c>
      <c r="F68" s="194" t="s">
        <v>353</v>
      </c>
      <c r="G68" s="151"/>
      <c r="H68" s="111"/>
    </row>
    <row r="69" spans="1:9" ht="31.35" customHeight="1">
      <c r="A69" s="871" t="s">
        <v>394</v>
      </c>
      <c r="B69" s="871"/>
      <c r="C69" s="871"/>
      <c r="D69" s="871"/>
      <c r="E69" s="194">
        <v>0</v>
      </c>
      <c r="F69" s="194" t="s">
        <v>353</v>
      </c>
      <c r="G69" s="168">
        <v>0</v>
      </c>
      <c r="H69" s="194" t="s">
        <v>430</v>
      </c>
    </row>
    <row r="70" spans="1:9" ht="17.850000000000001" customHeight="1">
      <c r="A70" s="872" t="s">
        <v>395</v>
      </c>
      <c r="B70" s="872"/>
      <c r="C70" s="872"/>
      <c r="D70" s="872"/>
      <c r="E70" s="194">
        <f>G70*25</f>
        <v>35</v>
      </c>
      <c r="F70" s="194" t="s">
        <v>353</v>
      </c>
      <c r="G70" s="168">
        <f>D6-G69-G62</f>
        <v>1.4</v>
      </c>
      <c r="H70" s="194" t="s">
        <v>430</v>
      </c>
    </row>
    <row r="71" spans="1:9" ht="10.35" customHeight="1"/>
    <row r="74" spans="1:9">
      <c r="A74" s="102" t="s">
        <v>396</v>
      </c>
    </row>
    <row r="75" spans="1:9" ht="16.2">
      <c r="A75" s="873" t="s">
        <v>431</v>
      </c>
      <c r="B75" s="873"/>
      <c r="C75" s="873"/>
      <c r="D75" s="873"/>
      <c r="E75" s="873"/>
      <c r="F75" s="873"/>
      <c r="G75" s="873"/>
      <c r="H75" s="873"/>
      <c r="I75" s="873"/>
    </row>
    <row r="76" spans="1:9">
      <c r="A76" s="102" t="s">
        <v>397</v>
      </c>
    </row>
    <row r="78" spans="1:9">
      <c r="A78" s="869" t="s">
        <v>398</v>
      </c>
      <c r="B78" s="869"/>
      <c r="C78" s="869"/>
      <c r="D78" s="869"/>
      <c r="E78" s="869"/>
      <c r="F78" s="869"/>
      <c r="G78" s="869"/>
      <c r="H78" s="869"/>
      <c r="I78" s="869"/>
    </row>
    <row r="79" spans="1:9">
      <c r="A79" s="869"/>
      <c r="B79" s="869"/>
      <c r="C79" s="869"/>
      <c r="D79" s="869"/>
      <c r="E79" s="869"/>
      <c r="F79" s="869"/>
      <c r="G79" s="869"/>
      <c r="H79" s="869"/>
      <c r="I79" s="869"/>
    </row>
    <row r="80" spans="1:9">
      <c r="A80" s="869"/>
      <c r="B80" s="869"/>
      <c r="C80" s="869"/>
      <c r="D80" s="869"/>
      <c r="E80" s="869"/>
      <c r="F80" s="869"/>
      <c r="G80" s="869"/>
      <c r="H80" s="869"/>
      <c r="I80" s="869"/>
    </row>
  </sheetData>
  <mergeCells count="79">
    <mergeCell ref="A75:I75"/>
    <mergeCell ref="A78:I80"/>
    <mergeCell ref="B65:D65"/>
    <mergeCell ref="B66:D66"/>
    <mergeCell ref="B67:D67"/>
    <mergeCell ref="B68:D68"/>
    <mergeCell ref="A69:D69"/>
    <mergeCell ref="A70:D70"/>
    <mergeCell ref="A48:C48"/>
    <mergeCell ref="D48:H48"/>
    <mergeCell ref="B64:D64"/>
    <mergeCell ref="A51:B54"/>
    <mergeCell ref="C51:H51"/>
    <mergeCell ref="C52:H52"/>
    <mergeCell ref="C53:H53"/>
    <mergeCell ref="C54:H54"/>
    <mergeCell ref="A55:B55"/>
    <mergeCell ref="C55:H55"/>
    <mergeCell ref="A58:F58"/>
    <mergeCell ref="A59:F59"/>
    <mergeCell ref="A61:F61"/>
    <mergeCell ref="A62:D62"/>
    <mergeCell ref="B63:D63"/>
    <mergeCell ref="A45:F45"/>
    <mergeCell ref="B46:H46"/>
    <mergeCell ref="A47:C47"/>
    <mergeCell ref="D47:H47"/>
    <mergeCell ref="A44:C44"/>
    <mergeCell ref="D44:H44"/>
    <mergeCell ref="D38:H38"/>
    <mergeCell ref="A39:C39"/>
    <mergeCell ref="D39:H39"/>
    <mergeCell ref="A43:C43"/>
    <mergeCell ref="D43:H43"/>
    <mergeCell ref="A41:A42"/>
    <mergeCell ref="B41:H41"/>
    <mergeCell ref="B42:H42"/>
    <mergeCell ref="A40:F40"/>
    <mergeCell ref="A38:C38"/>
    <mergeCell ref="A26:H26"/>
    <mergeCell ref="B27:F27"/>
    <mergeCell ref="A28:H28"/>
    <mergeCell ref="B29:F29"/>
    <mergeCell ref="A32:F32"/>
    <mergeCell ref="A33:A37"/>
    <mergeCell ref="B33:H33"/>
    <mergeCell ref="B34:H34"/>
    <mergeCell ref="B35:H35"/>
    <mergeCell ref="B36:H36"/>
    <mergeCell ref="B37:H37"/>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2:I2"/>
    <mergeCell ref="A12:H1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A22"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633" t="s">
        <v>232</v>
      </c>
      <c r="B5" s="633"/>
      <c r="C5" s="633"/>
      <c r="D5" s="633"/>
      <c r="E5" s="633"/>
      <c r="F5" s="633"/>
      <c r="G5" s="633"/>
      <c r="H5" s="633"/>
    </row>
    <row r="6" spans="1:9" ht="17.55" customHeight="1">
      <c r="A6" s="972" t="s">
        <v>143</v>
      </c>
      <c r="B6" s="988"/>
      <c r="C6" s="988"/>
      <c r="D6" s="686">
        <v>5</v>
      </c>
      <c r="E6" s="686"/>
      <c r="F6" s="686"/>
      <c r="G6" s="686"/>
      <c r="H6" s="666"/>
    </row>
    <row r="7" spans="1:9" ht="17.55" customHeight="1">
      <c r="A7" s="972" t="s">
        <v>142</v>
      </c>
      <c r="B7" s="988"/>
      <c r="C7" s="988"/>
      <c r="D7" s="687" t="s">
        <v>1590</v>
      </c>
      <c r="E7" s="687"/>
      <c r="F7" s="687"/>
      <c r="G7" s="687"/>
      <c r="H7" s="688"/>
    </row>
    <row r="8" spans="1:9" ht="17.55" customHeight="1">
      <c r="A8" s="972" t="s">
        <v>146</v>
      </c>
      <c r="B8" s="988"/>
      <c r="C8" s="988"/>
      <c r="D8" s="689" t="s">
        <v>324</v>
      </c>
      <c r="E8" s="689"/>
      <c r="F8" s="689"/>
      <c r="G8" s="689"/>
      <c r="H8" s="690"/>
    </row>
    <row r="9" spans="1:9" ht="17.55" customHeight="1">
      <c r="A9" s="972" t="s">
        <v>325</v>
      </c>
      <c r="B9" s="988"/>
      <c r="C9" s="988"/>
      <c r="D9" s="689" t="s">
        <v>326</v>
      </c>
      <c r="E9" s="689"/>
      <c r="F9" s="689"/>
      <c r="G9" s="689"/>
      <c r="H9" s="690"/>
    </row>
    <row r="10" spans="1:9" ht="10.35" customHeight="1"/>
    <row r="11" spans="1:9" ht="15" customHeight="1">
      <c r="A11" s="783" t="s">
        <v>3</v>
      </c>
      <c r="B11" s="783"/>
      <c r="C11" s="783"/>
      <c r="D11" s="783"/>
      <c r="E11" s="783"/>
      <c r="F11" s="783"/>
      <c r="G11" s="783"/>
      <c r="H11" s="783"/>
    </row>
    <row r="12" spans="1:9" s="310" customFormat="1" ht="17.850000000000001" customHeight="1">
      <c r="A12" s="631" t="s">
        <v>2631</v>
      </c>
      <c r="B12" s="631"/>
      <c r="C12" s="631"/>
      <c r="D12" s="631"/>
      <c r="E12" s="631"/>
      <c r="F12" s="631"/>
      <c r="G12" s="631"/>
      <c r="H12" s="631"/>
    </row>
    <row r="13" spans="1:9" ht="17.850000000000001" customHeight="1">
      <c r="A13" s="972" t="s">
        <v>8</v>
      </c>
      <c r="B13" s="988"/>
      <c r="C13" s="988"/>
      <c r="D13" s="988"/>
      <c r="E13" s="686" t="s">
        <v>9</v>
      </c>
      <c r="F13" s="686"/>
      <c r="G13" s="686"/>
      <c r="H13" s="666"/>
    </row>
    <row r="14" spans="1:9" ht="17.850000000000001" customHeight="1">
      <c r="A14" s="972" t="s">
        <v>327</v>
      </c>
      <c r="B14" s="988"/>
      <c r="C14" s="988"/>
      <c r="D14" s="988"/>
      <c r="E14" s="686" t="s">
        <v>328</v>
      </c>
      <c r="F14" s="686"/>
      <c r="G14" s="686"/>
      <c r="H14" s="666"/>
    </row>
    <row r="15" spans="1:9" ht="17.850000000000001" customHeight="1">
      <c r="A15" s="972" t="s">
        <v>329</v>
      </c>
      <c r="B15" s="988"/>
      <c r="C15" s="988"/>
      <c r="D15" s="988"/>
      <c r="E15" s="691" t="s">
        <v>1917</v>
      </c>
      <c r="F15" s="691"/>
      <c r="G15" s="691"/>
      <c r="H15" s="670"/>
    </row>
    <row r="16" spans="1:9" ht="17.850000000000001" customHeight="1">
      <c r="A16" s="972" t="s">
        <v>13</v>
      </c>
      <c r="B16" s="988"/>
      <c r="C16" s="988"/>
      <c r="D16" s="988"/>
      <c r="E16" s="686" t="s">
        <v>14</v>
      </c>
      <c r="F16" s="686"/>
      <c r="G16" s="686"/>
      <c r="H16" s="666"/>
    </row>
    <row r="17" spans="1:9" ht="10.35" customHeight="1"/>
    <row r="18" spans="1:9" ht="15" customHeight="1">
      <c r="A18" s="783" t="s">
        <v>331</v>
      </c>
      <c r="B18" s="783"/>
      <c r="C18" s="783"/>
      <c r="D18" s="783"/>
      <c r="E18" s="783"/>
      <c r="F18" s="783"/>
      <c r="G18" s="783"/>
      <c r="H18" s="783"/>
    </row>
    <row r="19" spans="1:9" ht="40.049999999999997" customHeight="1">
      <c r="A19" s="865" t="s">
        <v>332</v>
      </c>
      <c r="B19" s="865"/>
      <c r="C19" s="692" t="s">
        <v>999</v>
      </c>
      <c r="D19" s="692"/>
      <c r="E19" s="692"/>
      <c r="F19" s="692"/>
      <c r="G19" s="692"/>
      <c r="H19" s="864"/>
    </row>
    <row r="20" spans="1:9" ht="10.35" customHeight="1"/>
    <row r="21" spans="1:9" ht="15" customHeight="1">
      <c r="A21" s="789" t="s">
        <v>334</v>
      </c>
      <c r="B21" s="789"/>
      <c r="C21" s="789"/>
      <c r="D21" s="789"/>
    </row>
    <row r="22" spans="1:9">
      <c r="A22" s="983" t="s">
        <v>31</v>
      </c>
      <c r="B22" s="984" t="s">
        <v>32</v>
      </c>
      <c r="C22" s="984"/>
      <c r="D22" s="984"/>
      <c r="E22" s="984"/>
      <c r="F22" s="984"/>
      <c r="G22" s="984" t="s">
        <v>335</v>
      </c>
      <c r="H22" s="985"/>
    </row>
    <row r="23" spans="1:9" ht="29.25" customHeight="1">
      <c r="A23" s="983"/>
      <c r="B23" s="984"/>
      <c r="C23" s="984"/>
      <c r="D23" s="984"/>
      <c r="E23" s="984"/>
      <c r="F23" s="984"/>
      <c r="G23" s="221" t="s">
        <v>336</v>
      </c>
      <c r="H23" s="344" t="s">
        <v>35</v>
      </c>
    </row>
    <row r="24" spans="1:9" ht="17.850000000000001" customHeight="1">
      <c r="A24" s="983" t="s">
        <v>36</v>
      </c>
      <c r="B24" s="984"/>
      <c r="C24" s="984"/>
      <c r="D24" s="984"/>
      <c r="E24" s="984"/>
      <c r="F24" s="984"/>
      <c r="G24" s="984"/>
      <c r="H24" s="985"/>
    </row>
    <row r="25" spans="1:9" ht="46.05" customHeight="1">
      <c r="A25" s="221" t="s">
        <v>2044</v>
      </c>
      <c r="B25" s="692" t="s">
        <v>2080</v>
      </c>
      <c r="C25" s="692"/>
      <c r="D25" s="692"/>
      <c r="E25" s="692"/>
      <c r="F25" s="692"/>
      <c r="G25" s="269" t="s">
        <v>2045</v>
      </c>
      <c r="H25" s="208" t="s">
        <v>40</v>
      </c>
      <c r="I25" s="126"/>
    </row>
    <row r="26" spans="1:9" ht="63.6" customHeight="1">
      <c r="A26" s="221" t="s">
        <v>2046</v>
      </c>
      <c r="B26" s="692" t="s">
        <v>2081</v>
      </c>
      <c r="C26" s="692"/>
      <c r="D26" s="692"/>
      <c r="E26" s="692"/>
      <c r="F26" s="692"/>
      <c r="G26" s="269" t="s">
        <v>2047</v>
      </c>
      <c r="H26" s="268" t="s">
        <v>52</v>
      </c>
      <c r="I26" s="126"/>
    </row>
    <row r="27" spans="1:9" ht="17.850000000000001" customHeight="1">
      <c r="A27" s="983" t="s">
        <v>341</v>
      </c>
      <c r="B27" s="984"/>
      <c r="C27" s="984"/>
      <c r="D27" s="984"/>
      <c r="E27" s="984"/>
      <c r="F27" s="984"/>
      <c r="G27" s="984"/>
      <c r="H27" s="985"/>
      <c r="I27" s="126"/>
    </row>
    <row r="28" spans="1:9" ht="46.5" customHeight="1">
      <c r="A28" s="221" t="s">
        <v>2048</v>
      </c>
      <c r="B28" s="692" t="s">
        <v>2049</v>
      </c>
      <c r="C28" s="692"/>
      <c r="D28" s="692"/>
      <c r="E28" s="692"/>
      <c r="F28" s="692"/>
      <c r="G28" s="221" t="s">
        <v>84</v>
      </c>
      <c r="H28" s="344" t="s">
        <v>40</v>
      </c>
      <c r="I28" s="126"/>
    </row>
    <row r="29" spans="1:9" ht="49.5" customHeight="1">
      <c r="A29" s="221" t="s">
        <v>2048</v>
      </c>
      <c r="B29" s="692" t="s">
        <v>2050</v>
      </c>
      <c r="C29" s="692"/>
      <c r="D29" s="692"/>
      <c r="E29" s="692"/>
      <c r="F29" s="692"/>
      <c r="G29" s="269" t="s">
        <v>2051</v>
      </c>
      <c r="H29" s="268" t="s">
        <v>52</v>
      </c>
      <c r="I29" s="126"/>
    </row>
    <row r="30" spans="1:9" ht="17.850000000000001" customHeight="1">
      <c r="A30" s="983" t="s">
        <v>348</v>
      </c>
      <c r="B30" s="984"/>
      <c r="C30" s="984"/>
      <c r="D30" s="984"/>
      <c r="E30" s="984"/>
      <c r="F30" s="984"/>
      <c r="G30" s="984"/>
      <c r="H30" s="985"/>
      <c r="I30" s="126"/>
    </row>
    <row r="31" spans="1:9" ht="47.1" customHeight="1">
      <c r="A31" s="221" t="s">
        <v>2052</v>
      </c>
      <c r="B31" s="692" t="s">
        <v>2053</v>
      </c>
      <c r="C31" s="692"/>
      <c r="D31" s="692"/>
      <c r="E31" s="692"/>
      <c r="F31" s="692"/>
      <c r="G31" s="221" t="s">
        <v>121</v>
      </c>
      <c r="H31" s="208" t="s">
        <v>52</v>
      </c>
      <c r="I31" s="126"/>
    </row>
    <row r="32" spans="1:9" ht="31.5" customHeight="1">
      <c r="A32" s="221" t="s">
        <v>2054</v>
      </c>
      <c r="B32" s="692" t="s">
        <v>2055</v>
      </c>
      <c r="C32" s="692"/>
      <c r="D32" s="692"/>
      <c r="E32" s="692"/>
      <c r="F32" s="692"/>
      <c r="G32" s="221" t="s">
        <v>124</v>
      </c>
      <c r="H32" s="208" t="s">
        <v>40</v>
      </c>
      <c r="I32" s="126"/>
    </row>
    <row r="33" spans="1:9" ht="10.35" customHeight="1">
      <c r="I33" s="126"/>
    </row>
    <row r="34" spans="1:9" ht="15" customHeight="1">
      <c r="A34" s="309" t="s">
        <v>351</v>
      </c>
      <c r="I34" s="126"/>
    </row>
    <row r="35" spans="1:9" s="270" customFormat="1" ht="17.850000000000001" customHeight="1">
      <c r="A35" s="979" t="s">
        <v>352</v>
      </c>
      <c r="B35" s="979"/>
      <c r="C35" s="979"/>
      <c r="D35" s="979"/>
      <c r="E35" s="979"/>
      <c r="F35" s="979"/>
      <c r="G35" s="222">
        <v>30</v>
      </c>
      <c r="H35" s="345" t="s">
        <v>353</v>
      </c>
      <c r="I35" s="210"/>
    </row>
    <row r="36" spans="1:9" ht="17.25" customHeight="1">
      <c r="A36" s="795" t="s">
        <v>354</v>
      </c>
      <c r="B36" s="1056" t="s">
        <v>2056</v>
      </c>
      <c r="C36" s="969"/>
      <c r="D36" s="969"/>
      <c r="E36" s="969"/>
      <c r="F36" s="969"/>
      <c r="G36" s="969"/>
      <c r="H36" s="969"/>
      <c r="I36" s="126"/>
    </row>
    <row r="37" spans="1:9" ht="31.5" customHeight="1">
      <c r="A37" s="796"/>
      <c r="B37" s="864" t="s">
        <v>2057</v>
      </c>
      <c r="C37" s="969"/>
      <c r="D37" s="969"/>
      <c r="E37" s="969"/>
      <c r="F37" s="969"/>
      <c r="G37" s="969"/>
      <c r="H37" s="969"/>
      <c r="I37" s="126"/>
    </row>
    <row r="38" spans="1:9" ht="17.25" customHeight="1">
      <c r="A38" s="796"/>
      <c r="B38" s="1056" t="s">
        <v>2058</v>
      </c>
      <c r="C38" s="969"/>
      <c r="D38" s="969"/>
      <c r="E38" s="969"/>
      <c r="F38" s="969"/>
      <c r="G38" s="969"/>
      <c r="H38" s="969"/>
      <c r="I38" s="126"/>
    </row>
    <row r="39" spans="1:9" ht="30.6" customHeight="1">
      <c r="A39" s="796"/>
      <c r="B39" s="864" t="s">
        <v>2059</v>
      </c>
      <c r="C39" s="865"/>
      <c r="D39" s="865"/>
      <c r="E39" s="865"/>
      <c r="F39" s="865"/>
      <c r="G39" s="865"/>
      <c r="H39" s="865"/>
      <c r="I39" s="126"/>
    </row>
    <row r="40" spans="1:9" ht="21" customHeight="1">
      <c r="A40" s="796"/>
      <c r="B40" s="864" t="s">
        <v>2060</v>
      </c>
      <c r="C40" s="865"/>
      <c r="D40" s="865"/>
      <c r="E40" s="865"/>
      <c r="F40" s="865"/>
      <c r="G40" s="865"/>
      <c r="H40" s="865"/>
      <c r="I40" s="126"/>
    </row>
    <row r="41" spans="1:9" ht="17.25" customHeight="1">
      <c r="A41" s="796"/>
      <c r="B41" s="864" t="s">
        <v>2061</v>
      </c>
      <c r="C41" s="865"/>
      <c r="D41" s="865"/>
      <c r="E41" s="865"/>
      <c r="F41" s="865"/>
      <c r="G41" s="865"/>
      <c r="H41" s="865"/>
      <c r="I41" s="126"/>
    </row>
    <row r="42" spans="1:9" ht="29.1" customHeight="1">
      <c r="A42" s="796"/>
      <c r="B42" s="864" t="s">
        <v>2062</v>
      </c>
      <c r="C42" s="865"/>
      <c r="D42" s="865"/>
      <c r="E42" s="865"/>
      <c r="F42" s="865"/>
      <c r="G42" s="865"/>
      <c r="H42" s="865"/>
      <c r="I42" s="126"/>
    </row>
    <row r="43" spans="1:9" ht="17.25" customHeight="1">
      <c r="A43" s="796"/>
      <c r="B43" s="864" t="s">
        <v>2063</v>
      </c>
      <c r="C43" s="865"/>
      <c r="D43" s="865"/>
      <c r="E43" s="865"/>
      <c r="F43" s="865"/>
      <c r="G43" s="865"/>
      <c r="H43" s="865"/>
      <c r="I43" s="126"/>
    </row>
    <row r="44" spans="1:9" ht="17.25" customHeight="1">
      <c r="A44" s="796"/>
      <c r="B44" s="864" t="s">
        <v>2064</v>
      </c>
      <c r="C44" s="865"/>
      <c r="D44" s="865"/>
      <c r="E44" s="865"/>
      <c r="F44" s="865"/>
      <c r="G44" s="865"/>
      <c r="H44" s="865"/>
      <c r="I44" s="126"/>
    </row>
    <row r="45" spans="1:9" ht="17.25" customHeight="1">
      <c r="A45" s="796"/>
      <c r="B45" s="864" t="s">
        <v>2065</v>
      </c>
      <c r="C45" s="865"/>
      <c r="D45" s="865"/>
      <c r="E45" s="865"/>
      <c r="F45" s="865"/>
      <c r="G45" s="865"/>
      <c r="H45" s="865"/>
      <c r="I45" s="126"/>
    </row>
    <row r="46" spans="1:9" ht="18.600000000000001" customHeight="1">
      <c r="A46" s="976" t="s">
        <v>361</v>
      </c>
      <c r="B46" s="977"/>
      <c r="C46" s="977"/>
      <c r="D46" s="689" t="s">
        <v>2066</v>
      </c>
      <c r="E46" s="689"/>
      <c r="F46" s="689"/>
      <c r="G46" s="689"/>
      <c r="H46" s="690"/>
      <c r="I46" s="126"/>
    </row>
    <row r="47" spans="1:9" ht="51" customHeight="1">
      <c r="A47" s="974" t="s">
        <v>363</v>
      </c>
      <c r="B47" s="975"/>
      <c r="C47" s="975"/>
      <c r="D47" s="864" t="s">
        <v>2082</v>
      </c>
      <c r="E47" s="865"/>
      <c r="F47" s="865"/>
      <c r="G47" s="865"/>
      <c r="H47" s="865"/>
      <c r="I47" s="216"/>
    </row>
    <row r="48" spans="1:9" s="270" customFormat="1" ht="17.850000000000001" customHeight="1">
      <c r="A48" s="979" t="s">
        <v>416</v>
      </c>
      <c r="B48" s="979"/>
      <c r="C48" s="979"/>
      <c r="D48" s="979"/>
      <c r="E48" s="979"/>
      <c r="F48" s="979"/>
      <c r="G48" s="222">
        <v>30</v>
      </c>
      <c r="H48" s="345" t="s">
        <v>353</v>
      </c>
      <c r="I48" s="210"/>
    </row>
    <row r="49" spans="1:9" ht="35.25" customHeight="1">
      <c r="A49" s="795" t="s">
        <v>354</v>
      </c>
      <c r="B49" s="1057" t="s">
        <v>2067</v>
      </c>
      <c r="C49" s="1057"/>
      <c r="D49" s="1057"/>
      <c r="E49" s="1057"/>
      <c r="F49" s="1057"/>
      <c r="G49" s="1057"/>
      <c r="H49" s="1058"/>
      <c r="I49" s="126"/>
    </row>
    <row r="50" spans="1:9" ht="29.55" customHeight="1">
      <c r="A50" s="796"/>
      <c r="B50" s="864" t="s">
        <v>2068</v>
      </c>
      <c r="C50" s="865"/>
      <c r="D50" s="865"/>
      <c r="E50" s="865"/>
      <c r="F50" s="865"/>
      <c r="G50" s="865"/>
      <c r="H50" s="865"/>
      <c r="I50" s="126"/>
    </row>
    <row r="51" spans="1:9" ht="17.25" customHeight="1">
      <c r="A51" s="796"/>
      <c r="B51" s="864" t="s">
        <v>2069</v>
      </c>
      <c r="C51" s="865"/>
      <c r="D51" s="865"/>
      <c r="E51" s="865"/>
      <c r="F51" s="865"/>
      <c r="G51" s="865"/>
      <c r="H51" s="865"/>
      <c r="I51" s="126"/>
    </row>
    <row r="52" spans="1:9" ht="17.25" customHeight="1">
      <c r="A52" s="796"/>
      <c r="B52" s="864" t="s">
        <v>2070</v>
      </c>
      <c r="C52" s="865"/>
      <c r="D52" s="865"/>
      <c r="E52" s="865"/>
      <c r="F52" s="865"/>
      <c r="G52" s="865"/>
      <c r="H52" s="865"/>
      <c r="I52" s="126"/>
    </row>
    <row r="53" spans="1:9" ht="17.25" customHeight="1">
      <c r="A53" s="796"/>
      <c r="B53" s="864" t="s">
        <v>2071</v>
      </c>
      <c r="C53" s="865"/>
      <c r="D53" s="865"/>
      <c r="E53" s="865"/>
      <c r="F53" s="865"/>
      <c r="G53" s="865"/>
      <c r="H53" s="865"/>
      <c r="I53" s="126"/>
    </row>
    <row r="54" spans="1:9" ht="18" customHeight="1">
      <c r="A54" s="796"/>
      <c r="B54" s="692" t="s">
        <v>2072</v>
      </c>
      <c r="C54" s="692"/>
      <c r="D54" s="692"/>
      <c r="E54" s="692"/>
      <c r="F54" s="692"/>
      <c r="G54" s="692"/>
      <c r="H54" s="864"/>
      <c r="I54" s="126"/>
    </row>
    <row r="55" spans="1:9" ht="30" customHeight="1">
      <c r="A55" s="796"/>
      <c r="B55" s="864" t="s">
        <v>2073</v>
      </c>
      <c r="C55" s="865"/>
      <c r="D55" s="865"/>
      <c r="E55" s="865"/>
      <c r="F55" s="865"/>
      <c r="G55" s="865"/>
      <c r="H55" s="865"/>
      <c r="I55" s="126"/>
    </row>
    <row r="56" spans="1:9" ht="49.05" customHeight="1">
      <c r="A56" s="796"/>
      <c r="B56" s="864" t="s">
        <v>2074</v>
      </c>
      <c r="C56" s="865"/>
      <c r="D56" s="865"/>
      <c r="E56" s="865"/>
      <c r="F56" s="865"/>
      <c r="G56" s="865"/>
      <c r="H56" s="865"/>
      <c r="I56" s="126"/>
    </row>
    <row r="57" spans="1:9" ht="77.55" customHeight="1">
      <c r="A57" s="796"/>
      <c r="B57" s="864" t="s">
        <v>2083</v>
      </c>
      <c r="C57" s="865"/>
      <c r="D57" s="865"/>
      <c r="E57" s="865"/>
      <c r="F57" s="865"/>
      <c r="G57" s="865"/>
      <c r="H57" s="865"/>
      <c r="I57" s="126"/>
    </row>
    <row r="58" spans="1:9" ht="17.25" customHeight="1">
      <c r="A58" s="996"/>
      <c r="B58" s="1059" t="s">
        <v>2075</v>
      </c>
      <c r="C58" s="1059"/>
      <c r="D58" s="1059"/>
      <c r="E58" s="1059"/>
      <c r="F58" s="1059"/>
      <c r="G58" s="1059"/>
      <c r="H58" s="1060"/>
      <c r="I58" s="126"/>
    </row>
    <row r="59" spans="1:9" ht="18" customHeight="1">
      <c r="A59" s="976" t="s">
        <v>361</v>
      </c>
      <c r="B59" s="977"/>
      <c r="C59" s="977"/>
      <c r="D59" s="689" t="s">
        <v>2084</v>
      </c>
      <c r="E59" s="689"/>
      <c r="F59" s="689"/>
      <c r="G59" s="689"/>
      <c r="H59" s="690"/>
      <c r="I59" s="126"/>
    </row>
    <row r="60" spans="1:9" ht="53.25" customHeight="1">
      <c r="A60" s="974" t="s">
        <v>363</v>
      </c>
      <c r="B60" s="975"/>
      <c r="C60" s="975"/>
      <c r="D60" s="864" t="s">
        <v>2082</v>
      </c>
      <c r="E60" s="865"/>
      <c r="F60" s="865"/>
      <c r="G60" s="865"/>
      <c r="H60" s="865"/>
      <c r="I60" s="216"/>
    </row>
    <row r="61" spans="1:9" ht="10.35" customHeight="1">
      <c r="I61" s="126"/>
    </row>
    <row r="62" spans="1:9" ht="15" customHeight="1">
      <c r="A62" s="309" t="s">
        <v>378</v>
      </c>
      <c r="I62" s="126"/>
    </row>
    <row r="63" spans="1:9" ht="30" customHeight="1">
      <c r="A63" s="969" t="s">
        <v>379</v>
      </c>
      <c r="B63" s="972"/>
      <c r="C63" s="668" t="s">
        <v>2076</v>
      </c>
      <c r="D63" s="669"/>
      <c r="E63" s="669"/>
      <c r="F63" s="669"/>
      <c r="G63" s="669"/>
      <c r="H63" s="669"/>
      <c r="I63" s="126"/>
    </row>
    <row r="64" spans="1:9" ht="30" customHeight="1">
      <c r="A64" s="969"/>
      <c r="B64" s="972"/>
      <c r="C64" s="675" t="s">
        <v>2077</v>
      </c>
      <c r="D64" s="675"/>
      <c r="E64" s="675"/>
      <c r="F64" s="675"/>
      <c r="G64" s="675"/>
      <c r="H64" s="668"/>
      <c r="I64" s="126"/>
    </row>
    <row r="65" spans="1:11" ht="30" customHeight="1">
      <c r="A65" s="969"/>
      <c r="B65" s="972"/>
      <c r="C65" s="675" t="s">
        <v>2078</v>
      </c>
      <c r="D65" s="675"/>
      <c r="E65" s="675"/>
      <c r="F65" s="675"/>
      <c r="G65" s="675"/>
      <c r="H65" s="668"/>
      <c r="I65" s="126"/>
    </row>
    <row r="66" spans="1:11" ht="30" customHeight="1">
      <c r="A66" s="969" t="s">
        <v>382</v>
      </c>
      <c r="B66" s="972"/>
      <c r="C66" s="675" t="s">
        <v>2079</v>
      </c>
      <c r="D66" s="675"/>
      <c r="E66" s="675"/>
      <c r="F66" s="675"/>
      <c r="G66" s="675"/>
      <c r="H66" s="668"/>
      <c r="I66" s="126"/>
    </row>
    <row r="67" spans="1:11" ht="10.35" customHeight="1"/>
    <row r="68" spans="1:11" ht="15" customHeight="1">
      <c r="A68" s="270" t="s">
        <v>384</v>
      </c>
      <c r="B68" s="270"/>
      <c r="C68" s="270"/>
      <c r="D68" s="270"/>
      <c r="E68" s="270"/>
      <c r="F68" s="270"/>
    </row>
    <row r="69" spans="1:11" ht="16.2">
      <c r="A69" s="939" t="s">
        <v>385</v>
      </c>
      <c r="B69" s="939"/>
      <c r="C69" s="939"/>
      <c r="D69" s="939"/>
      <c r="E69" s="939"/>
      <c r="F69" s="939"/>
      <c r="G69" s="340">
        <v>4.5</v>
      </c>
      <c r="H69" s="266" t="s">
        <v>497</v>
      </c>
    </row>
    <row r="70" spans="1:11" ht="16.2">
      <c r="A70" s="939" t="s">
        <v>386</v>
      </c>
      <c r="B70" s="939"/>
      <c r="C70" s="939"/>
      <c r="D70" s="939"/>
      <c r="E70" s="939"/>
      <c r="F70" s="939"/>
      <c r="G70" s="340">
        <v>0.5</v>
      </c>
      <c r="H70" s="266" t="s">
        <v>497</v>
      </c>
    </row>
    <row r="71" spans="1:11">
      <c r="A71" s="262"/>
      <c r="B71" s="262"/>
      <c r="C71" s="262"/>
      <c r="D71" s="262"/>
      <c r="E71" s="262"/>
      <c r="F71" s="262"/>
      <c r="G71" s="212"/>
      <c r="H71" s="266"/>
    </row>
    <row r="72" spans="1:11">
      <c r="A72" s="973" t="s">
        <v>387</v>
      </c>
      <c r="B72" s="973"/>
      <c r="C72" s="973"/>
      <c r="D72" s="973"/>
      <c r="E72" s="973"/>
      <c r="F72" s="973"/>
      <c r="G72" s="263"/>
      <c r="H72" s="212"/>
    </row>
    <row r="73" spans="1:11" ht="17.850000000000001" customHeight="1">
      <c r="A73" s="865" t="s">
        <v>388</v>
      </c>
      <c r="B73" s="865"/>
      <c r="C73" s="865"/>
      <c r="D73" s="865"/>
      <c r="E73" s="346">
        <f>SUM(E74:E79)</f>
        <v>64</v>
      </c>
      <c r="F73" s="346" t="s">
        <v>353</v>
      </c>
      <c r="G73" s="347">
        <f>E73/25</f>
        <v>2.56</v>
      </c>
      <c r="H73" s="266" t="s">
        <v>497</v>
      </c>
    </row>
    <row r="74" spans="1:11" ht="17.850000000000001" customHeight="1">
      <c r="A74" s="319" t="s">
        <v>145</v>
      </c>
      <c r="B74" s="969" t="s">
        <v>148</v>
      </c>
      <c r="C74" s="969"/>
      <c r="D74" s="969"/>
      <c r="E74" s="346">
        <v>30</v>
      </c>
      <c r="F74" s="346" t="s">
        <v>353</v>
      </c>
      <c r="G74" s="320"/>
      <c r="H74" s="321"/>
    </row>
    <row r="75" spans="1:11" ht="17.850000000000001" customHeight="1">
      <c r="B75" s="969" t="s">
        <v>389</v>
      </c>
      <c r="C75" s="969"/>
      <c r="D75" s="969"/>
      <c r="E75" s="346">
        <v>30</v>
      </c>
      <c r="F75" s="346" t="s">
        <v>353</v>
      </c>
      <c r="G75" s="214"/>
      <c r="H75" s="215"/>
    </row>
    <row r="76" spans="1:11" ht="17.850000000000001" customHeight="1">
      <c r="B76" s="969" t="s">
        <v>390</v>
      </c>
      <c r="C76" s="969"/>
      <c r="D76" s="969"/>
      <c r="E76" s="346">
        <v>2</v>
      </c>
      <c r="F76" s="346" t="s">
        <v>353</v>
      </c>
      <c r="G76" s="214"/>
      <c r="H76" s="215"/>
      <c r="J76" s="227"/>
      <c r="K76" s="227"/>
    </row>
    <row r="77" spans="1:11" ht="17.850000000000001" customHeight="1">
      <c r="B77" s="969" t="s">
        <v>391</v>
      </c>
      <c r="C77" s="969"/>
      <c r="D77" s="969"/>
      <c r="E77" s="346">
        <v>0</v>
      </c>
      <c r="F77" s="346" t="s">
        <v>353</v>
      </c>
      <c r="G77" s="214"/>
      <c r="H77" s="215"/>
    </row>
    <row r="78" spans="1:11" ht="17.850000000000001" customHeight="1">
      <c r="B78" s="969" t="s">
        <v>392</v>
      </c>
      <c r="C78" s="969"/>
      <c r="D78" s="969"/>
      <c r="E78" s="346">
        <v>0</v>
      </c>
      <c r="F78" s="346" t="s">
        <v>353</v>
      </c>
      <c r="G78" s="214"/>
      <c r="H78" s="215"/>
    </row>
    <row r="79" spans="1:11" ht="17.850000000000001" customHeight="1">
      <c r="B79" s="969" t="s">
        <v>393</v>
      </c>
      <c r="C79" s="969"/>
      <c r="D79" s="969"/>
      <c r="E79" s="346">
        <v>2</v>
      </c>
      <c r="F79" s="346" t="s">
        <v>353</v>
      </c>
      <c r="G79" s="320"/>
      <c r="H79" s="321"/>
    </row>
    <row r="80" spans="1:11" ht="31.35" customHeight="1">
      <c r="A80" s="865" t="s">
        <v>394</v>
      </c>
      <c r="B80" s="865"/>
      <c r="C80" s="865"/>
      <c r="D80" s="865"/>
      <c r="E80" s="346">
        <v>0</v>
      </c>
      <c r="F80" s="346" t="s">
        <v>353</v>
      </c>
      <c r="G80" s="347">
        <v>0</v>
      </c>
      <c r="H80" s="266" t="s">
        <v>497</v>
      </c>
    </row>
    <row r="81" spans="1:9" ht="17.850000000000001" customHeight="1">
      <c r="A81" s="969" t="s">
        <v>395</v>
      </c>
      <c r="B81" s="969"/>
      <c r="C81" s="969"/>
      <c r="D81" s="969"/>
      <c r="E81" s="346">
        <f>G81*25</f>
        <v>61</v>
      </c>
      <c r="F81" s="346" t="s">
        <v>353</v>
      </c>
      <c r="G81" s="347">
        <f>D6-G80-G73</f>
        <v>2.44</v>
      </c>
      <c r="H81" s="266" t="s">
        <v>497</v>
      </c>
    </row>
    <row r="82" spans="1:9" ht="10.35" customHeight="1"/>
    <row r="85" spans="1:9">
      <c r="A85" s="127" t="s">
        <v>396</v>
      </c>
    </row>
    <row r="86" spans="1:9" ht="16.2">
      <c r="A86" s="722" t="s">
        <v>722</v>
      </c>
      <c r="B86" s="722"/>
      <c r="C86" s="722"/>
      <c r="D86" s="722"/>
      <c r="E86" s="722"/>
      <c r="F86" s="722"/>
      <c r="G86" s="722"/>
      <c r="H86" s="722"/>
      <c r="I86" s="722"/>
    </row>
    <row r="87" spans="1:9">
      <c r="A87" s="127" t="s">
        <v>397</v>
      </c>
    </row>
    <row r="89" spans="1:9">
      <c r="A89" s="759" t="s">
        <v>398</v>
      </c>
      <c r="B89" s="759"/>
      <c r="C89" s="759"/>
      <c r="D89" s="759"/>
      <c r="E89" s="759"/>
      <c r="F89" s="759"/>
      <c r="G89" s="759"/>
      <c r="H89" s="759"/>
      <c r="I89" s="759"/>
    </row>
    <row r="90" spans="1:9">
      <c r="A90" s="759"/>
      <c r="B90" s="759"/>
      <c r="C90" s="759"/>
      <c r="D90" s="759"/>
      <c r="E90" s="759"/>
      <c r="F90" s="759"/>
      <c r="G90" s="759"/>
      <c r="H90" s="759"/>
      <c r="I90" s="759"/>
    </row>
    <row r="91" spans="1:9">
      <c r="A91" s="759"/>
      <c r="B91" s="759"/>
      <c r="C91" s="759"/>
      <c r="D91" s="759"/>
      <c r="E91" s="759"/>
      <c r="F91" s="759"/>
      <c r="G91" s="759"/>
      <c r="H91" s="759"/>
      <c r="I91" s="759"/>
    </row>
  </sheetData>
  <mergeCells count="88">
    <mergeCell ref="A86:I86"/>
    <mergeCell ref="A89:I91"/>
    <mergeCell ref="B76:D76"/>
    <mergeCell ref="B77:D77"/>
    <mergeCell ref="B78:D78"/>
    <mergeCell ref="B79:D79"/>
    <mergeCell ref="A80:D80"/>
    <mergeCell ref="A81:D81"/>
    <mergeCell ref="A59:C59"/>
    <mergeCell ref="D59:H59"/>
    <mergeCell ref="A60:C60"/>
    <mergeCell ref="D60:H60"/>
    <mergeCell ref="B75:D75"/>
    <mergeCell ref="A63:B65"/>
    <mergeCell ref="C63:H63"/>
    <mergeCell ref="C64:H64"/>
    <mergeCell ref="C65:H65"/>
    <mergeCell ref="A66:B66"/>
    <mergeCell ref="C66:H66"/>
    <mergeCell ref="A69:F69"/>
    <mergeCell ref="A70:F70"/>
    <mergeCell ref="A72:F72"/>
    <mergeCell ref="A73:D73"/>
    <mergeCell ref="B74:D74"/>
    <mergeCell ref="D46:H46"/>
    <mergeCell ref="A48:F48"/>
    <mergeCell ref="A49:A58"/>
    <mergeCell ref="B49:H49"/>
    <mergeCell ref="B50:H50"/>
    <mergeCell ref="B51:H51"/>
    <mergeCell ref="B52:H52"/>
    <mergeCell ref="B53:H53"/>
    <mergeCell ref="B54:H54"/>
    <mergeCell ref="B55:H55"/>
    <mergeCell ref="B56:H56"/>
    <mergeCell ref="B57:H57"/>
    <mergeCell ref="B58:H58"/>
    <mergeCell ref="A47:C47"/>
    <mergeCell ref="D47:H47"/>
    <mergeCell ref="A46:C46"/>
    <mergeCell ref="B32:F32"/>
    <mergeCell ref="A35:F35"/>
    <mergeCell ref="A36:A45"/>
    <mergeCell ref="B36:H36"/>
    <mergeCell ref="B37:H37"/>
    <mergeCell ref="B38:H38"/>
    <mergeCell ref="B39:H39"/>
    <mergeCell ref="B40:H40"/>
    <mergeCell ref="B41:H41"/>
    <mergeCell ref="B42:H42"/>
    <mergeCell ref="B43:H43"/>
    <mergeCell ref="B44:H44"/>
    <mergeCell ref="B45:H45"/>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49"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309" t="s">
        <v>321</v>
      </c>
    </row>
    <row r="5" spans="1:9" s="310" customFormat="1" ht="17.850000000000001" customHeight="1">
      <c r="A5" s="633" t="s">
        <v>2508</v>
      </c>
      <c r="B5" s="633"/>
      <c r="C5" s="633"/>
      <c r="D5" s="633"/>
      <c r="E5" s="633"/>
      <c r="F5" s="633"/>
      <c r="G5" s="633"/>
      <c r="H5" s="633"/>
    </row>
    <row r="6" spans="1:9" ht="17.55" customHeight="1">
      <c r="A6" s="972" t="s">
        <v>143</v>
      </c>
      <c r="B6" s="988"/>
      <c r="C6" s="988"/>
      <c r="D6" s="686">
        <v>6</v>
      </c>
      <c r="E6" s="686"/>
      <c r="F6" s="686"/>
      <c r="G6" s="686"/>
      <c r="H6" s="666"/>
    </row>
    <row r="7" spans="1:9" ht="17.55" customHeight="1">
      <c r="A7" s="972" t="s">
        <v>142</v>
      </c>
      <c r="B7" s="988"/>
      <c r="C7" s="988"/>
      <c r="D7" s="687" t="s">
        <v>2509</v>
      </c>
      <c r="E7" s="687"/>
      <c r="F7" s="687"/>
      <c r="G7" s="687"/>
      <c r="H7" s="688"/>
    </row>
    <row r="8" spans="1:9" ht="17.55" customHeight="1">
      <c r="A8" s="972" t="s">
        <v>146</v>
      </c>
      <c r="B8" s="988"/>
      <c r="C8" s="988"/>
      <c r="D8" s="689" t="s">
        <v>324</v>
      </c>
      <c r="E8" s="689"/>
      <c r="F8" s="689"/>
      <c r="G8" s="689"/>
      <c r="H8" s="690"/>
    </row>
    <row r="9" spans="1:9" ht="17.55" customHeight="1">
      <c r="A9" s="972" t="s">
        <v>325</v>
      </c>
      <c r="B9" s="988"/>
      <c r="C9" s="988"/>
      <c r="D9" s="689" t="s">
        <v>2522</v>
      </c>
      <c r="E9" s="689"/>
      <c r="F9" s="689"/>
      <c r="G9" s="689"/>
      <c r="H9" s="690"/>
    </row>
    <row r="10" spans="1:9" ht="10.35" customHeight="1"/>
    <row r="11" spans="1:9" ht="15" customHeight="1">
      <c r="A11" s="783" t="s">
        <v>3</v>
      </c>
      <c r="B11" s="783"/>
      <c r="C11" s="783"/>
      <c r="D11" s="783"/>
      <c r="E11" s="783"/>
      <c r="F11" s="783"/>
      <c r="G11" s="783"/>
      <c r="H11" s="783"/>
    </row>
    <row r="12" spans="1:9" s="310" customFormat="1" ht="17.850000000000001" customHeight="1">
      <c r="A12" s="631" t="s">
        <v>2631</v>
      </c>
      <c r="B12" s="631"/>
      <c r="C12" s="631"/>
      <c r="D12" s="631"/>
      <c r="E12" s="631"/>
      <c r="F12" s="631"/>
      <c r="G12" s="631"/>
      <c r="H12" s="631"/>
    </row>
    <row r="13" spans="1:9" ht="17.850000000000001" customHeight="1">
      <c r="A13" s="972" t="s">
        <v>8</v>
      </c>
      <c r="B13" s="988"/>
      <c r="C13" s="988"/>
      <c r="D13" s="988"/>
      <c r="E13" s="686" t="s">
        <v>9</v>
      </c>
      <c r="F13" s="686"/>
      <c r="G13" s="686"/>
      <c r="H13" s="666"/>
    </row>
    <row r="14" spans="1:9" ht="17.850000000000001" customHeight="1">
      <c r="A14" s="972" t="s">
        <v>327</v>
      </c>
      <c r="B14" s="988"/>
      <c r="C14" s="988"/>
      <c r="D14" s="988"/>
      <c r="E14" s="686" t="s">
        <v>328</v>
      </c>
      <c r="F14" s="686"/>
      <c r="G14" s="686"/>
      <c r="H14" s="666"/>
    </row>
    <row r="15" spans="1:9" ht="17.850000000000001" customHeight="1">
      <c r="A15" s="972" t="s">
        <v>329</v>
      </c>
      <c r="B15" s="988"/>
      <c r="C15" s="988"/>
      <c r="D15" s="988"/>
      <c r="E15" s="691" t="s">
        <v>1917</v>
      </c>
      <c r="F15" s="691"/>
      <c r="G15" s="691"/>
      <c r="H15" s="670"/>
    </row>
    <row r="16" spans="1:9" ht="17.850000000000001" customHeight="1">
      <c r="A16" s="972" t="s">
        <v>13</v>
      </c>
      <c r="B16" s="988"/>
      <c r="C16" s="988"/>
      <c r="D16" s="988"/>
      <c r="E16" s="686" t="s">
        <v>14</v>
      </c>
      <c r="F16" s="686"/>
      <c r="G16" s="686"/>
      <c r="H16" s="666"/>
    </row>
    <row r="17" spans="1:9" ht="10.35" customHeight="1"/>
    <row r="18" spans="1:9" ht="15" customHeight="1">
      <c r="A18" s="783" t="s">
        <v>331</v>
      </c>
      <c r="B18" s="783"/>
      <c r="C18" s="783"/>
      <c r="D18" s="783"/>
      <c r="E18" s="783"/>
      <c r="F18" s="783"/>
      <c r="G18" s="783"/>
      <c r="H18" s="783"/>
    </row>
    <row r="19" spans="1:9" ht="31.35" customHeight="1">
      <c r="A19" s="865" t="s">
        <v>332</v>
      </c>
      <c r="B19" s="865"/>
      <c r="C19" s="692" t="s">
        <v>2</v>
      </c>
      <c r="D19" s="692"/>
      <c r="E19" s="692"/>
      <c r="F19" s="692"/>
      <c r="G19" s="692"/>
      <c r="H19" s="864"/>
    </row>
    <row r="20" spans="1:9" ht="10.35" customHeight="1"/>
    <row r="21" spans="1:9" ht="15" customHeight="1">
      <c r="A21" s="789" t="s">
        <v>334</v>
      </c>
      <c r="B21" s="789"/>
      <c r="C21" s="789"/>
      <c r="D21" s="789"/>
    </row>
    <row r="22" spans="1:9">
      <c r="A22" s="983" t="s">
        <v>31</v>
      </c>
      <c r="B22" s="984" t="s">
        <v>32</v>
      </c>
      <c r="C22" s="984"/>
      <c r="D22" s="984"/>
      <c r="E22" s="984"/>
      <c r="F22" s="984"/>
      <c r="G22" s="984" t="s">
        <v>335</v>
      </c>
      <c r="H22" s="985"/>
    </row>
    <row r="23" spans="1:9" ht="29.25" customHeight="1">
      <c r="A23" s="983"/>
      <c r="B23" s="984"/>
      <c r="C23" s="984"/>
      <c r="D23" s="984"/>
      <c r="E23" s="984"/>
      <c r="F23" s="984"/>
      <c r="G23" s="221" t="s">
        <v>336</v>
      </c>
      <c r="H23" s="344" t="s">
        <v>35</v>
      </c>
    </row>
    <row r="24" spans="1:9" ht="17.850000000000001" customHeight="1">
      <c r="A24" s="983" t="s">
        <v>341</v>
      </c>
      <c r="B24" s="984"/>
      <c r="C24" s="984"/>
      <c r="D24" s="984"/>
      <c r="E24" s="984"/>
      <c r="F24" s="984"/>
      <c r="G24" s="984"/>
      <c r="H24" s="985"/>
      <c r="I24" s="126"/>
    </row>
    <row r="25" spans="1:9" ht="28.05" customHeight="1">
      <c r="A25" s="221" t="s">
        <v>2646</v>
      </c>
      <c r="B25" s="692" t="s">
        <v>2524</v>
      </c>
      <c r="C25" s="692"/>
      <c r="D25" s="692"/>
      <c r="E25" s="692"/>
      <c r="F25" s="692"/>
      <c r="G25" s="221" t="s">
        <v>94</v>
      </c>
      <c r="H25" s="344" t="s">
        <v>52</v>
      </c>
      <c r="I25" s="126"/>
    </row>
    <row r="26" spans="1:9" ht="28.05" customHeight="1">
      <c r="A26" s="450" t="s">
        <v>2647</v>
      </c>
      <c r="B26" s="864" t="s">
        <v>2523</v>
      </c>
      <c r="C26" s="865"/>
      <c r="D26" s="865"/>
      <c r="E26" s="865"/>
      <c r="F26" s="999"/>
      <c r="G26" s="221" t="s">
        <v>96</v>
      </c>
      <c r="H26" s="344" t="s">
        <v>40</v>
      </c>
      <c r="I26" s="126"/>
    </row>
    <row r="27" spans="1:9" ht="28.05" customHeight="1">
      <c r="A27" s="450" t="s">
        <v>2648</v>
      </c>
      <c r="B27" s="692" t="s">
        <v>2510</v>
      </c>
      <c r="C27" s="692"/>
      <c r="D27" s="692"/>
      <c r="E27" s="692"/>
      <c r="F27" s="692"/>
      <c r="G27" s="221" t="s">
        <v>104</v>
      </c>
      <c r="H27" s="344" t="s">
        <v>40</v>
      </c>
      <c r="I27" s="126"/>
    </row>
    <row r="28" spans="1:9" ht="17.850000000000001" customHeight="1">
      <c r="A28" s="983" t="s">
        <v>348</v>
      </c>
      <c r="B28" s="984"/>
      <c r="C28" s="984"/>
      <c r="D28" s="984"/>
      <c r="E28" s="984"/>
      <c r="F28" s="984"/>
      <c r="G28" s="984"/>
      <c r="H28" s="985"/>
      <c r="I28" s="126"/>
    </row>
    <row r="29" spans="1:9" ht="36" customHeight="1">
      <c r="A29" s="221" t="s">
        <v>2649</v>
      </c>
      <c r="B29" s="692" t="s">
        <v>2511</v>
      </c>
      <c r="C29" s="692"/>
      <c r="D29" s="692"/>
      <c r="E29" s="692"/>
      <c r="F29" s="692"/>
      <c r="G29" s="221" t="s">
        <v>121</v>
      </c>
      <c r="H29" s="344" t="s">
        <v>52</v>
      </c>
      <c r="I29" s="126"/>
    </row>
    <row r="30" spans="1:9" ht="33.6" customHeight="1">
      <c r="A30" s="450" t="s">
        <v>2650</v>
      </c>
      <c r="B30" s="864" t="s">
        <v>2512</v>
      </c>
      <c r="C30" s="865"/>
      <c r="D30" s="865"/>
      <c r="E30" s="865"/>
      <c r="F30" s="999"/>
      <c r="G30" s="221" t="s">
        <v>129</v>
      </c>
      <c r="H30" s="344" t="s">
        <v>52</v>
      </c>
      <c r="I30" s="126"/>
    </row>
    <row r="31" spans="1:9" ht="25.05" customHeight="1">
      <c r="A31" s="450" t="s">
        <v>2651</v>
      </c>
      <c r="B31" s="692" t="s">
        <v>2513</v>
      </c>
      <c r="C31" s="692"/>
      <c r="D31" s="692"/>
      <c r="E31" s="692"/>
      <c r="F31" s="692"/>
      <c r="G31" s="221" t="s">
        <v>132</v>
      </c>
      <c r="H31" s="344" t="s">
        <v>52</v>
      </c>
      <c r="I31" s="126"/>
    </row>
    <row r="32" spans="1:9" ht="10.35" customHeight="1">
      <c r="I32" s="126"/>
    </row>
    <row r="33" spans="1:9" ht="15" customHeight="1">
      <c r="A33" s="309" t="s">
        <v>351</v>
      </c>
      <c r="I33" s="126"/>
    </row>
    <row r="34" spans="1:9" s="270" customFormat="1" ht="17.850000000000001" customHeight="1">
      <c r="A34" s="979" t="s">
        <v>2508</v>
      </c>
      <c r="B34" s="979"/>
      <c r="C34" s="979"/>
      <c r="D34" s="979"/>
      <c r="E34" s="979"/>
      <c r="F34" s="979"/>
      <c r="G34" s="222">
        <v>160</v>
      </c>
      <c r="H34" s="345" t="s">
        <v>353</v>
      </c>
      <c r="I34" s="210"/>
    </row>
    <row r="35" spans="1:9" ht="17.25" customHeight="1">
      <c r="A35" s="795" t="s">
        <v>354</v>
      </c>
      <c r="B35" s="1056" t="s">
        <v>2514</v>
      </c>
      <c r="C35" s="969"/>
      <c r="D35" s="969"/>
      <c r="E35" s="969"/>
      <c r="F35" s="969"/>
      <c r="G35" s="969"/>
      <c r="H35" s="969"/>
      <c r="I35" s="126"/>
    </row>
    <row r="36" spans="1:9" ht="31.5" customHeight="1">
      <c r="A36" s="796"/>
      <c r="B36" s="864" t="s">
        <v>2515</v>
      </c>
      <c r="C36" s="969"/>
      <c r="D36" s="969"/>
      <c r="E36" s="969"/>
      <c r="F36" s="969"/>
      <c r="G36" s="969"/>
      <c r="H36" s="969"/>
      <c r="I36" s="126"/>
    </row>
    <row r="37" spans="1:9" ht="30" customHeight="1">
      <c r="A37" s="796"/>
      <c r="B37" s="864" t="s">
        <v>2516</v>
      </c>
      <c r="C37" s="969"/>
      <c r="D37" s="969"/>
      <c r="E37" s="969"/>
      <c r="F37" s="969"/>
      <c r="G37" s="969"/>
      <c r="H37" s="969"/>
      <c r="I37" s="126"/>
    </row>
    <row r="38" spans="1:9" ht="30.6" customHeight="1">
      <c r="A38" s="796"/>
      <c r="B38" s="864" t="s">
        <v>2517</v>
      </c>
      <c r="C38" s="865"/>
      <c r="D38" s="865"/>
      <c r="E38" s="865"/>
      <c r="F38" s="865"/>
      <c r="G38" s="865"/>
      <c r="H38" s="865"/>
      <c r="I38" s="126"/>
    </row>
    <row r="39" spans="1:9" ht="47.1" customHeight="1">
      <c r="A39" s="796"/>
      <c r="B39" s="864" t="s">
        <v>2518</v>
      </c>
      <c r="C39" s="865"/>
      <c r="D39" s="865"/>
      <c r="E39" s="865"/>
      <c r="F39" s="865"/>
      <c r="G39" s="865"/>
      <c r="H39" s="865"/>
      <c r="I39" s="126"/>
    </row>
    <row r="40" spans="1:9" ht="29.55" customHeight="1">
      <c r="A40" s="796"/>
      <c r="B40" s="864" t="s">
        <v>2519</v>
      </c>
      <c r="C40" s="865"/>
      <c r="D40" s="865"/>
      <c r="E40" s="865"/>
      <c r="F40" s="865"/>
      <c r="G40" s="865"/>
      <c r="H40" s="865"/>
      <c r="I40" s="126"/>
    </row>
    <row r="41" spans="1:9" ht="22.05" customHeight="1">
      <c r="A41" s="976" t="s">
        <v>361</v>
      </c>
      <c r="B41" s="977"/>
      <c r="C41" s="977"/>
      <c r="D41" s="689" t="s">
        <v>2652</v>
      </c>
      <c r="E41" s="689"/>
      <c r="F41" s="689"/>
      <c r="G41" s="689"/>
      <c r="H41" s="690"/>
      <c r="I41" s="126"/>
    </row>
    <row r="42" spans="1:9" ht="35.1" customHeight="1">
      <c r="A42" s="974" t="s">
        <v>363</v>
      </c>
      <c r="B42" s="975"/>
      <c r="C42" s="975"/>
      <c r="D42" s="864" t="s">
        <v>2520</v>
      </c>
      <c r="E42" s="865"/>
      <c r="F42" s="865"/>
      <c r="G42" s="865"/>
      <c r="H42" s="865"/>
      <c r="I42" s="216"/>
    </row>
    <row r="43" spans="1:9" ht="10.35" customHeight="1">
      <c r="I43" s="126"/>
    </row>
    <row r="44" spans="1:9" ht="15" customHeight="1">
      <c r="A44" s="309" t="s">
        <v>378</v>
      </c>
      <c r="I44" s="126"/>
    </row>
    <row r="45" spans="1:9" ht="30" customHeight="1">
      <c r="A45" s="969" t="s">
        <v>382</v>
      </c>
      <c r="B45" s="972"/>
      <c r="C45" s="675" t="s">
        <v>2521</v>
      </c>
      <c r="D45" s="675"/>
      <c r="E45" s="675"/>
      <c r="F45" s="675"/>
      <c r="G45" s="675"/>
      <c r="H45" s="668"/>
      <c r="I45" s="126"/>
    </row>
    <row r="46" spans="1:9" ht="10.35" customHeight="1"/>
    <row r="47" spans="1:9" ht="15" customHeight="1">
      <c r="A47" s="270" t="s">
        <v>384</v>
      </c>
      <c r="B47" s="270"/>
      <c r="C47" s="270"/>
      <c r="D47" s="270"/>
      <c r="E47" s="270"/>
      <c r="F47" s="270"/>
    </row>
    <row r="48" spans="1:9" ht="16.2">
      <c r="A48" s="939" t="s">
        <v>385</v>
      </c>
      <c r="B48" s="939"/>
      <c r="C48" s="939"/>
      <c r="D48" s="939"/>
      <c r="E48" s="939"/>
      <c r="F48" s="939"/>
      <c r="G48" s="340">
        <v>4</v>
      </c>
      <c r="H48" s="266" t="s">
        <v>497</v>
      </c>
    </row>
    <row r="49" spans="1:11" ht="16.2">
      <c r="A49" s="939" t="s">
        <v>386</v>
      </c>
      <c r="B49" s="939"/>
      <c r="C49" s="939"/>
      <c r="D49" s="939"/>
      <c r="E49" s="939"/>
      <c r="F49" s="939"/>
      <c r="G49" s="340">
        <v>2</v>
      </c>
      <c r="H49" s="266" t="s">
        <v>497</v>
      </c>
    </row>
    <row r="50" spans="1:11">
      <c r="A50" s="262"/>
      <c r="B50" s="262"/>
      <c r="C50" s="262"/>
      <c r="D50" s="262"/>
      <c r="E50" s="262"/>
      <c r="F50" s="262"/>
      <c r="G50" s="212"/>
      <c r="H50" s="266"/>
    </row>
    <row r="51" spans="1:11">
      <c r="A51" s="973" t="s">
        <v>387</v>
      </c>
      <c r="B51" s="973"/>
      <c r="C51" s="973"/>
      <c r="D51" s="973"/>
      <c r="E51" s="973"/>
      <c r="F51" s="973"/>
      <c r="G51" s="263"/>
      <c r="H51" s="212"/>
    </row>
    <row r="52" spans="1:11" ht="17.850000000000001" customHeight="1">
      <c r="A52" s="865" t="s">
        <v>388</v>
      </c>
      <c r="B52" s="865"/>
      <c r="C52" s="865"/>
      <c r="D52" s="865"/>
      <c r="E52" s="346">
        <f>SUM(E53:E58)</f>
        <v>152</v>
      </c>
      <c r="F52" s="346" t="s">
        <v>353</v>
      </c>
      <c r="G52" s="347">
        <f>E52/30</f>
        <v>5.0666666666666664</v>
      </c>
      <c r="H52" s="266" t="s">
        <v>497</v>
      </c>
    </row>
    <row r="53" spans="1:11" ht="17.850000000000001" customHeight="1">
      <c r="A53" s="319" t="s">
        <v>145</v>
      </c>
      <c r="B53" s="969" t="s">
        <v>148</v>
      </c>
      <c r="C53" s="969"/>
      <c r="D53" s="969"/>
      <c r="E53" s="346">
        <v>0</v>
      </c>
      <c r="F53" s="346" t="s">
        <v>353</v>
      </c>
      <c r="G53" s="320"/>
      <c r="H53" s="321"/>
    </row>
    <row r="54" spans="1:11" ht="17.850000000000001" customHeight="1">
      <c r="B54" s="969" t="s">
        <v>389</v>
      </c>
      <c r="C54" s="969"/>
      <c r="D54" s="969"/>
      <c r="E54" s="346">
        <v>0</v>
      </c>
      <c r="F54" s="346" t="s">
        <v>353</v>
      </c>
      <c r="G54" s="214"/>
      <c r="H54" s="215"/>
    </row>
    <row r="55" spans="1:11" ht="17.850000000000001" customHeight="1">
      <c r="B55" s="969" t="s">
        <v>390</v>
      </c>
      <c r="C55" s="969"/>
      <c r="D55" s="969"/>
      <c r="E55" s="346">
        <v>0</v>
      </c>
      <c r="F55" s="346" t="s">
        <v>353</v>
      </c>
      <c r="G55" s="214"/>
      <c r="H55" s="215"/>
      <c r="J55" s="227"/>
      <c r="K55" s="227"/>
    </row>
    <row r="56" spans="1:11" ht="17.850000000000001" customHeight="1">
      <c r="B56" s="969" t="s">
        <v>391</v>
      </c>
      <c r="C56" s="969"/>
      <c r="D56" s="969"/>
      <c r="E56" s="346">
        <v>0</v>
      </c>
      <c r="F56" s="346" t="s">
        <v>353</v>
      </c>
      <c r="G56" s="214"/>
      <c r="H56" s="215"/>
    </row>
    <row r="57" spans="1:11" ht="17.850000000000001" customHeight="1">
      <c r="B57" s="969" t="s">
        <v>392</v>
      </c>
      <c r="C57" s="969"/>
      <c r="D57" s="969"/>
      <c r="E57" s="346">
        <v>150</v>
      </c>
      <c r="F57" s="346" t="s">
        <v>353</v>
      </c>
      <c r="G57" s="214"/>
      <c r="H57" s="215"/>
    </row>
    <row r="58" spans="1:11" ht="17.850000000000001" customHeight="1">
      <c r="B58" s="969" t="s">
        <v>393</v>
      </c>
      <c r="C58" s="969"/>
      <c r="D58" s="969"/>
      <c r="E58" s="346">
        <v>2</v>
      </c>
      <c r="F58" s="346" t="s">
        <v>353</v>
      </c>
      <c r="G58" s="320"/>
      <c r="H58" s="321"/>
    </row>
    <row r="59" spans="1:11" ht="31.35" customHeight="1">
      <c r="A59" s="865" t="s">
        <v>394</v>
      </c>
      <c r="B59" s="865"/>
      <c r="C59" s="865"/>
      <c r="D59" s="865"/>
      <c r="E59" s="346">
        <v>0</v>
      </c>
      <c r="F59" s="346" t="s">
        <v>353</v>
      </c>
      <c r="G59" s="347">
        <v>0</v>
      </c>
      <c r="H59" s="266" t="s">
        <v>497</v>
      </c>
    </row>
    <row r="60" spans="1:11" ht="17.850000000000001" customHeight="1">
      <c r="A60" s="969" t="s">
        <v>395</v>
      </c>
      <c r="B60" s="969"/>
      <c r="C60" s="969"/>
      <c r="D60" s="969"/>
      <c r="E60" s="346">
        <v>10</v>
      </c>
      <c r="F60" s="346" t="s">
        <v>353</v>
      </c>
      <c r="G60" s="347">
        <f>D6-G52-G59</f>
        <v>0.93333333333333357</v>
      </c>
      <c r="H60" s="266" t="s">
        <v>497</v>
      </c>
    </row>
    <row r="61" spans="1:11" ht="10.35" customHeight="1"/>
    <row r="64" spans="1:11">
      <c r="A64" s="127" t="s">
        <v>396</v>
      </c>
    </row>
    <row r="65" spans="1:9" ht="16.2">
      <c r="A65" s="722" t="s">
        <v>722</v>
      </c>
      <c r="B65" s="722"/>
      <c r="C65" s="722"/>
      <c r="D65" s="722"/>
      <c r="E65" s="722"/>
      <c r="F65" s="722"/>
      <c r="G65" s="722"/>
      <c r="H65" s="722"/>
      <c r="I65" s="722"/>
    </row>
    <row r="66" spans="1:9">
      <c r="A66" s="127" t="s">
        <v>397</v>
      </c>
    </row>
    <row r="68" spans="1:9">
      <c r="A68" s="759" t="s">
        <v>398</v>
      </c>
      <c r="B68" s="759"/>
      <c r="C68" s="759"/>
      <c r="D68" s="759"/>
      <c r="E68" s="759"/>
      <c r="F68" s="759"/>
      <c r="G68" s="759"/>
      <c r="H68" s="759"/>
      <c r="I68" s="759"/>
    </row>
    <row r="69" spans="1:9">
      <c r="A69" s="759"/>
      <c r="B69" s="759"/>
      <c r="C69" s="759"/>
      <c r="D69" s="759"/>
      <c r="E69" s="759"/>
      <c r="F69" s="759"/>
      <c r="G69" s="759"/>
      <c r="H69" s="759"/>
      <c r="I69" s="759"/>
    </row>
    <row r="70" spans="1:9">
      <c r="A70" s="759"/>
      <c r="B70" s="759"/>
      <c r="C70" s="759"/>
      <c r="D70" s="759"/>
      <c r="E70" s="759"/>
      <c r="F70" s="759"/>
      <c r="G70" s="759"/>
      <c r="H70" s="759"/>
      <c r="I70" s="759"/>
    </row>
  </sheetData>
  <mergeCells count="63">
    <mergeCell ref="A65:I65"/>
    <mergeCell ref="A68:I70"/>
    <mergeCell ref="B26:F26"/>
    <mergeCell ref="B30:F30"/>
    <mergeCell ref="B55:D55"/>
    <mergeCell ref="B56:D56"/>
    <mergeCell ref="B57:D57"/>
    <mergeCell ref="B58:D58"/>
    <mergeCell ref="A59:D59"/>
    <mergeCell ref="A60:D60"/>
    <mergeCell ref="A48:F48"/>
    <mergeCell ref="A49:F49"/>
    <mergeCell ref="A51:F51"/>
    <mergeCell ref="A52:D52"/>
    <mergeCell ref="B53:D53"/>
    <mergeCell ref="B54:D54"/>
    <mergeCell ref="A45:B45"/>
    <mergeCell ref="C45:H45"/>
    <mergeCell ref="A41:C41"/>
    <mergeCell ref="D41:H41"/>
    <mergeCell ref="A42:C42"/>
    <mergeCell ref="D42:H42"/>
    <mergeCell ref="A34:F34"/>
    <mergeCell ref="A35:A40"/>
    <mergeCell ref="B35:H35"/>
    <mergeCell ref="B36:H36"/>
    <mergeCell ref="B37:H37"/>
    <mergeCell ref="B38:H38"/>
    <mergeCell ref="B39:H39"/>
    <mergeCell ref="B40:H40"/>
    <mergeCell ref="B31:F31"/>
    <mergeCell ref="A22:A23"/>
    <mergeCell ref="B22:F23"/>
    <mergeCell ref="G22:H22"/>
    <mergeCell ref="A16:D16"/>
    <mergeCell ref="E16:H16"/>
    <mergeCell ref="A18:H18"/>
    <mergeCell ref="A19:B19"/>
    <mergeCell ref="C19:H19"/>
    <mergeCell ref="A21:D21"/>
    <mergeCell ref="A24:H24"/>
    <mergeCell ref="B25:F25"/>
    <mergeCell ref="B27:F27"/>
    <mergeCell ref="A28:H28"/>
    <mergeCell ref="B29:F2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22"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270" t="s">
        <v>321</v>
      </c>
    </row>
    <row r="5" spans="1:9" ht="17.850000000000001" customHeight="1">
      <c r="A5" s="724" t="s">
        <v>235</v>
      </c>
      <c r="B5" s="724"/>
      <c r="C5" s="724"/>
      <c r="D5" s="724"/>
      <c r="E5" s="724"/>
      <c r="F5" s="724"/>
      <c r="G5" s="724"/>
      <c r="H5" s="724"/>
    </row>
    <row r="6" spans="1:9" ht="17.850000000000001" customHeight="1">
      <c r="A6" s="954" t="s">
        <v>143</v>
      </c>
      <c r="B6" s="989"/>
      <c r="C6" s="989"/>
      <c r="D6" s="989">
        <v>6</v>
      </c>
      <c r="E6" s="989"/>
      <c r="F6" s="989"/>
      <c r="G6" s="989"/>
      <c r="H6" s="955"/>
    </row>
    <row r="7" spans="1:9" ht="17.850000000000001" customHeight="1">
      <c r="A7" s="954" t="s">
        <v>142</v>
      </c>
      <c r="B7" s="989"/>
      <c r="C7" s="989"/>
      <c r="D7" s="991" t="s">
        <v>1590</v>
      </c>
      <c r="E7" s="991"/>
      <c r="F7" s="991"/>
      <c r="G7" s="991"/>
      <c r="H7" s="965"/>
    </row>
    <row r="8" spans="1:9" ht="17.850000000000001" customHeight="1">
      <c r="A8" s="954" t="s">
        <v>146</v>
      </c>
      <c r="B8" s="989"/>
      <c r="C8" s="989"/>
      <c r="D8" s="978" t="s">
        <v>399</v>
      </c>
      <c r="E8" s="978"/>
      <c r="F8" s="978"/>
      <c r="G8" s="978"/>
      <c r="H8" s="942"/>
    </row>
    <row r="9" spans="1:9" ht="17.850000000000001" customHeight="1">
      <c r="A9" s="954" t="s">
        <v>325</v>
      </c>
      <c r="B9" s="989"/>
      <c r="C9" s="989"/>
      <c r="D9" s="978" t="s">
        <v>2085</v>
      </c>
      <c r="E9" s="978"/>
      <c r="F9" s="978"/>
      <c r="G9" s="978"/>
      <c r="H9" s="942"/>
    </row>
    <row r="10" spans="1:9" ht="10.35" customHeight="1"/>
    <row r="11" spans="1:9" ht="15" customHeight="1">
      <c r="A11" s="730" t="s">
        <v>3</v>
      </c>
      <c r="B11" s="730"/>
      <c r="C11" s="730"/>
      <c r="D11" s="730"/>
      <c r="E11" s="730"/>
      <c r="F11" s="730"/>
      <c r="G11" s="730"/>
      <c r="H11" s="730"/>
    </row>
    <row r="12" spans="1:9" ht="17.850000000000001" customHeight="1">
      <c r="A12" s="722" t="s">
        <v>2631</v>
      </c>
      <c r="B12" s="722"/>
      <c r="C12" s="722"/>
      <c r="D12" s="722"/>
      <c r="E12" s="722"/>
      <c r="F12" s="722"/>
      <c r="G12" s="722"/>
      <c r="H12" s="722"/>
    </row>
    <row r="13" spans="1:9" ht="17.850000000000001" customHeight="1">
      <c r="A13" s="954" t="s">
        <v>8</v>
      </c>
      <c r="B13" s="989"/>
      <c r="C13" s="989"/>
      <c r="D13" s="989"/>
      <c r="E13" s="989" t="s">
        <v>9</v>
      </c>
      <c r="F13" s="989"/>
      <c r="G13" s="989"/>
      <c r="H13" s="955"/>
    </row>
    <row r="14" spans="1:9" ht="17.850000000000001" customHeight="1">
      <c r="A14" s="954" t="s">
        <v>327</v>
      </c>
      <c r="B14" s="989"/>
      <c r="C14" s="989"/>
      <c r="D14" s="989"/>
      <c r="E14" s="989" t="s">
        <v>328</v>
      </c>
      <c r="F14" s="989"/>
      <c r="G14" s="989"/>
      <c r="H14" s="955"/>
    </row>
    <row r="15" spans="1:9" ht="17.850000000000001" customHeight="1">
      <c r="A15" s="954" t="s">
        <v>329</v>
      </c>
      <c r="B15" s="989"/>
      <c r="C15" s="989"/>
      <c r="D15" s="989"/>
      <c r="E15" s="990" t="s">
        <v>1950</v>
      </c>
      <c r="F15" s="990"/>
      <c r="G15" s="990"/>
      <c r="H15" s="963"/>
    </row>
    <row r="16" spans="1:9" ht="17.850000000000001" customHeight="1">
      <c r="A16" s="954" t="s">
        <v>13</v>
      </c>
      <c r="B16" s="989"/>
      <c r="C16" s="989"/>
      <c r="D16" s="989"/>
      <c r="E16" s="989" t="s">
        <v>14</v>
      </c>
      <c r="F16" s="989"/>
      <c r="G16" s="989"/>
      <c r="H16" s="955"/>
    </row>
    <row r="17" spans="1:9" ht="10.35" customHeight="1"/>
    <row r="18" spans="1:9" ht="15" customHeight="1">
      <c r="A18" s="730" t="s">
        <v>331</v>
      </c>
      <c r="B18" s="730"/>
      <c r="C18" s="730"/>
      <c r="D18" s="730"/>
      <c r="E18" s="730"/>
      <c r="F18" s="730"/>
      <c r="G18" s="730"/>
      <c r="H18" s="730"/>
    </row>
    <row r="19" spans="1:9" ht="31.35" customHeight="1">
      <c r="A19" s="750" t="s">
        <v>332</v>
      </c>
      <c r="B19" s="750"/>
      <c r="C19" s="749" t="s">
        <v>1376</v>
      </c>
      <c r="D19" s="750"/>
      <c r="E19" s="750"/>
      <c r="F19" s="750"/>
      <c r="G19" s="750"/>
      <c r="H19" s="750"/>
    </row>
    <row r="20" spans="1:9" ht="10.35" customHeight="1"/>
    <row r="21" spans="1:9" ht="15" customHeight="1">
      <c r="A21" s="731" t="s">
        <v>334</v>
      </c>
      <c r="B21" s="731"/>
      <c r="C21" s="731"/>
      <c r="D21" s="731"/>
    </row>
    <row r="22" spans="1:9">
      <c r="A22" s="1061" t="s">
        <v>31</v>
      </c>
      <c r="B22" s="1062" t="s">
        <v>32</v>
      </c>
      <c r="C22" s="1062"/>
      <c r="D22" s="1062"/>
      <c r="E22" s="1062"/>
      <c r="F22" s="1062"/>
      <c r="G22" s="1062" t="s">
        <v>335</v>
      </c>
      <c r="H22" s="962"/>
    </row>
    <row r="23" spans="1:9" ht="27" customHeight="1">
      <c r="A23" s="1061"/>
      <c r="B23" s="1062"/>
      <c r="C23" s="1062"/>
      <c r="D23" s="1062"/>
      <c r="E23" s="1062"/>
      <c r="F23" s="1062"/>
      <c r="G23" s="269" t="s">
        <v>336</v>
      </c>
      <c r="H23" s="268" t="s">
        <v>35</v>
      </c>
    </row>
    <row r="24" spans="1:9" ht="17.850000000000001" customHeight="1">
      <c r="A24" s="1061" t="s">
        <v>36</v>
      </c>
      <c r="B24" s="1062"/>
      <c r="C24" s="1062"/>
      <c r="D24" s="1062"/>
      <c r="E24" s="1062"/>
      <c r="F24" s="1062"/>
      <c r="G24" s="1062"/>
      <c r="H24" s="962"/>
    </row>
    <row r="25" spans="1:9" ht="65.55" customHeight="1">
      <c r="A25" s="269" t="s">
        <v>2086</v>
      </c>
      <c r="B25" s="868" t="s">
        <v>2111</v>
      </c>
      <c r="C25" s="868"/>
      <c r="D25" s="868"/>
      <c r="E25" s="868"/>
      <c r="F25" s="868"/>
      <c r="G25" s="269" t="s">
        <v>2087</v>
      </c>
      <c r="H25" s="268" t="s">
        <v>52</v>
      </c>
      <c r="I25" s="126"/>
    </row>
    <row r="26" spans="1:9" ht="17.850000000000001" customHeight="1">
      <c r="A26" s="1061" t="s">
        <v>341</v>
      </c>
      <c r="B26" s="1062"/>
      <c r="C26" s="1062"/>
      <c r="D26" s="1062"/>
      <c r="E26" s="1062"/>
      <c r="F26" s="1062"/>
      <c r="G26" s="1062"/>
      <c r="H26" s="962"/>
      <c r="I26" s="126"/>
    </row>
    <row r="27" spans="1:9" ht="46.05" customHeight="1">
      <c r="A27" s="269" t="s">
        <v>2088</v>
      </c>
      <c r="B27" s="868" t="s">
        <v>2708</v>
      </c>
      <c r="C27" s="868"/>
      <c r="D27" s="868"/>
      <c r="E27" s="868"/>
      <c r="F27" s="868"/>
      <c r="G27" s="269" t="s">
        <v>2089</v>
      </c>
      <c r="H27" s="268" t="s">
        <v>52</v>
      </c>
      <c r="I27" s="126"/>
    </row>
    <row r="28" spans="1:9" ht="17.850000000000001" customHeight="1">
      <c r="A28" s="1061" t="s">
        <v>348</v>
      </c>
      <c r="B28" s="1062"/>
      <c r="C28" s="1062"/>
      <c r="D28" s="1062"/>
      <c r="E28" s="1062"/>
      <c r="F28" s="1062"/>
      <c r="G28" s="1062"/>
      <c r="H28" s="962"/>
      <c r="I28" s="126"/>
    </row>
    <row r="29" spans="1:9" ht="45" customHeight="1">
      <c r="A29" s="269" t="s">
        <v>2090</v>
      </c>
      <c r="B29" s="868" t="s">
        <v>2091</v>
      </c>
      <c r="C29" s="868"/>
      <c r="D29" s="868"/>
      <c r="E29" s="868"/>
      <c r="F29" s="868"/>
      <c r="G29" s="269" t="s">
        <v>801</v>
      </c>
      <c r="H29" s="208" t="s">
        <v>52</v>
      </c>
      <c r="I29" s="126"/>
    </row>
    <row r="30" spans="1:9" ht="10.35" customHeight="1">
      <c r="I30" s="126"/>
    </row>
    <row r="31" spans="1:9" ht="15" customHeight="1">
      <c r="A31" s="270" t="s">
        <v>351</v>
      </c>
      <c r="I31" s="126"/>
    </row>
    <row r="32" spans="1:9" s="270" customFormat="1" ht="17.850000000000001" customHeight="1">
      <c r="A32" s="952" t="s">
        <v>352</v>
      </c>
      <c r="B32" s="952"/>
      <c r="C32" s="952"/>
      <c r="D32" s="952"/>
      <c r="E32" s="952"/>
      <c r="F32" s="952"/>
      <c r="G32" s="209">
        <v>30</v>
      </c>
      <c r="H32" s="261" t="s">
        <v>353</v>
      </c>
      <c r="I32" s="210"/>
    </row>
    <row r="33" spans="1:9" ht="51" customHeight="1">
      <c r="A33" s="949" t="s">
        <v>354</v>
      </c>
      <c r="B33" s="868" t="s">
        <v>2092</v>
      </c>
      <c r="C33" s="868"/>
      <c r="D33" s="868"/>
      <c r="E33" s="868"/>
      <c r="F33" s="868"/>
      <c r="G33" s="868"/>
      <c r="H33" s="749"/>
      <c r="I33" s="126"/>
    </row>
    <row r="34" spans="1:9" ht="51.6" customHeight="1">
      <c r="A34" s="950"/>
      <c r="B34" s="868" t="s">
        <v>2093</v>
      </c>
      <c r="C34" s="868"/>
      <c r="D34" s="868"/>
      <c r="E34" s="868"/>
      <c r="F34" s="868"/>
      <c r="G34" s="868"/>
      <c r="H34" s="749"/>
      <c r="I34" s="126"/>
    </row>
    <row r="35" spans="1:9" ht="31.5" customHeight="1">
      <c r="A35" s="950"/>
      <c r="B35" s="868" t="s">
        <v>2094</v>
      </c>
      <c r="C35" s="868"/>
      <c r="D35" s="868"/>
      <c r="E35" s="868"/>
      <c r="F35" s="868"/>
      <c r="G35" s="868"/>
      <c r="H35" s="749"/>
      <c r="I35" s="126"/>
    </row>
    <row r="36" spans="1:9" ht="19.05" customHeight="1">
      <c r="A36" s="941" t="s">
        <v>361</v>
      </c>
      <c r="B36" s="978"/>
      <c r="C36" s="978"/>
      <c r="D36" s="978" t="s">
        <v>2095</v>
      </c>
      <c r="E36" s="978"/>
      <c r="F36" s="978"/>
      <c r="G36" s="978"/>
      <c r="H36" s="942"/>
      <c r="I36" s="126"/>
    </row>
    <row r="37" spans="1:9" ht="34.049999999999997" customHeight="1">
      <c r="A37" s="944" t="s">
        <v>363</v>
      </c>
      <c r="B37" s="991"/>
      <c r="C37" s="991"/>
      <c r="D37" s="991" t="s">
        <v>2096</v>
      </c>
      <c r="E37" s="991"/>
      <c r="F37" s="991"/>
      <c r="G37" s="991"/>
      <c r="H37" s="991"/>
      <c r="I37" s="1064"/>
    </row>
    <row r="38" spans="1:9" s="270" customFormat="1" ht="17.850000000000001" customHeight="1">
      <c r="A38" s="952" t="s">
        <v>364</v>
      </c>
      <c r="B38" s="952"/>
      <c r="C38" s="952"/>
      <c r="D38" s="952"/>
      <c r="E38" s="952"/>
      <c r="F38" s="952"/>
      <c r="G38" s="209">
        <v>15</v>
      </c>
      <c r="H38" s="261" t="s">
        <v>353</v>
      </c>
      <c r="I38" s="210"/>
    </row>
    <row r="39" spans="1:9" ht="17.25" customHeight="1">
      <c r="A39" s="949" t="s">
        <v>354</v>
      </c>
      <c r="B39" s="1063" t="s">
        <v>2097</v>
      </c>
      <c r="C39" s="1063"/>
      <c r="D39" s="1063"/>
      <c r="E39" s="1063"/>
      <c r="F39" s="1063"/>
      <c r="G39" s="1063"/>
      <c r="H39" s="866"/>
      <c r="I39" s="126"/>
    </row>
    <row r="40" spans="1:9" ht="17.25" customHeight="1">
      <c r="A40" s="950"/>
      <c r="B40" s="749" t="s">
        <v>2098</v>
      </c>
      <c r="C40" s="750"/>
      <c r="D40" s="750"/>
      <c r="E40" s="750"/>
      <c r="F40" s="750"/>
      <c r="G40" s="750"/>
      <c r="H40" s="750"/>
      <c r="I40" s="126"/>
    </row>
    <row r="41" spans="1:9" ht="17.25" customHeight="1">
      <c r="A41" s="950"/>
      <c r="B41" s="749" t="s">
        <v>2099</v>
      </c>
      <c r="C41" s="750"/>
      <c r="D41" s="750"/>
      <c r="E41" s="750"/>
      <c r="F41" s="750"/>
      <c r="G41" s="750"/>
      <c r="H41" s="750"/>
      <c r="I41" s="126"/>
    </row>
    <row r="42" spans="1:9" ht="20.55" customHeight="1">
      <c r="A42" s="941" t="s">
        <v>361</v>
      </c>
      <c r="B42" s="978"/>
      <c r="C42" s="978"/>
      <c r="D42" s="978" t="s">
        <v>2112</v>
      </c>
      <c r="E42" s="978"/>
      <c r="F42" s="978"/>
      <c r="G42" s="978"/>
      <c r="H42" s="942"/>
      <c r="I42" s="126"/>
    </row>
    <row r="43" spans="1:9" ht="60.6" customHeight="1">
      <c r="A43" s="944" t="s">
        <v>363</v>
      </c>
      <c r="B43" s="991"/>
      <c r="C43" s="991"/>
      <c r="D43" s="749" t="s">
        <v>2113</v>
      </c>
      <c r="E43" s="750"/>
      <c r="F43" s="750"/>
      <c r="G43" s="750"/>
      <c r="H43" s="750"/>
      <c r="I43" s="211"/>
    </row>
    <row r="44" spans="1:9" s="270" customFormat="1" ht="17.850000000000001" customHeight="1">
      <c r="A44" s="952" t="s">
        <v>416</v>
      </c>
      <c r="B44" s="952"/>
      <c r="C44" s="952"/>
      <c r="D44" s="952"/>
      <c r="E44" s="952"/>
      <c r="F44" s="952"/>
      <c r="G44" s="209">
        <v>30</v>
      </c>
      <c r="H44" s="261" t="s">
        <v>353</v>
      </c>
      <c r="I44" s="210"/>
    </row>
    <row r="45" spans="1:9" ht="17.25" customHeight="1">
      <c r="A45" s="949" t="s">
        <v>354</v>
      </c>
      <c r="B45" s="989" t="s">
        <v>2100</v>
      </c>
      <c r="C45" s="989"/>
      <c r="D45" s="989"/>
      <c r="E45" s="989"/>
      <c r="F45" s="989"/>
      <c r="G45" s="989"/>
      <c r="H45" s="955"/>
      <c r="I45" s="126"/>
    </row>
    <row r="46" spans="1:9" ht="17.25" customHeight="1">
      <c r="A46" s="950"/>
      <c r="B46" s="989" t="s">
        <v>2101</v>
      </c>
      <c r="C46" s="989"/>
      <c r="D46" s="989"/>
      <c r="E46" s="989"/>
      <c r="F46" s="989"/>
      <c r="G46" s="989"/>
      <c r="H46" s="955"/>
      <c r="I46" s="126"/>
    </row>
    <row r="47" spans="1:9" ht="17.25" customHeight="1">
      <c r="A47" s="950"/>
      <c r="B47" s="989" t="s">
        <v>2102</v>
      </c>
      <c r="C47" s="989"/>
      <c r="D47" s="989"/>
      <c r="E47" s="989"/>
      <c r="F47" s="989"/>
      <c r="G47" s="989"/>
      <c r="H47" s="955"/>
      <c r="I47" s="126"/>
    </row>
    <row r="48" spans="1:9" ht="17.25" customHeight="1">
      <c r="A48" s="950"/>
      <c r="B48" s="989" t="s">
        <v>2103</v>
      </c>
      <c r="C48" s="989"/>
      <c r="D48" s="989"/>
      <c r="E48" s="989"/>
      <c r="F48" s="989"/>
      <c r="G48" s="989"/>
      <c r="H48" s="955"/>
      <c r="I48" s="126"/>
    </row>
    <row r="49" spans="1:9" ht="17.25" customHeight="1">
      <c r="A49" s="950"/>
      <c r="B49" s="989" t="s">
        <v>2104</v>
      </c>
      <c r="C49" s="989"/>
      <c r="D49" s="989"/>
      <c r="E49" s="989"/>
      <c r="F49" s="989"/>
      <c r="G49" s="989"/>
      <c r="H49" s="955"/>
      <c r="I49" s="126"/>
    </row>
    <row r="50" spans="1:9" ht="17.25" customHeight="1">
      <c r="A50" s="950"/>
      <c r="B50" s="989" t="s">
        <v>2105</v>
      </c>
      <c r="C50" s="989"/>
      <c r="D50" s="989"/>
      <c r="E50" s="989"/>
      <c r="F50" s="989"/>
      <c r="G50" s="989"/>
      <c r="H50" s="955"/>
      <c r="I50" s="126"/>
    </row>
    <row r="51" spans="1:9" ht="19.5" customHeight="1">
      <c r="A51" s="941" t="s">
        <v>361</v>
      </c>
      <c r="B51" s="978"/>
      <c r="C51" s="978"/>
      <c r="D51" s="978" t="s">
        <v>2112</v>
      </c>
      <c r="E51" s="978"/>
      <c r="F51" s="978"/>
      <c r="G51" s="978"/>
      <c r="H51" s="942"/>
      <c r="I51" s="126"/>
    </row>
    <row r="52" spans="1:9" ht="32.549999999999997" customHeight="1">
      <c r="A52" s="944" t="s">
        <v>363</v>
      </c>
      <c r="B52" s="991"/>
      <c r="C52" s="991"/>
      <c r="D52" s="749" t="s">
        <v>2106</v>
      </c>
      <c r="E52" s="750"/>
      <c r="F52" s="750"/>
      <c r="G52" s="750"/>
      <c r="H52" s="750"/>
      <c r="I52" s="211"/>
    </row>
    <row r="53" spans="1:9" ht="10.35" customHeight="1">
      <c r="I53" s="126"/>
    </row>
    <row r="54" spans="1:9" ht="15" customHeight="1">
      <c r="A54" s="270" t="s">
        <v>378</v>
      </c>
      <c r="I54" s="126"/>
    </row>
    <row r="55" spans="1:9" ht="30" customHeight="1">
      <c r="A55" s="939" t="s">
        <v>379</v>
      </c>
      <c r="B55" s="954"/>
      <c r="C55" s="868" t="s">
        <v>2107</v>
      </c>
      <c r="D55" s="868"/>
      <c r="E55" s="868"/>
      <c r="F55" s="868"/>
      <c r="G55" s="868"/>
      <c r="H55" s="749"/>
      <c r="I55" s="126"/>
    </row>
    <row r="56" spans="1:9" ht="30" customHeight="1">
      <c r="A56" s="939"/>
      <c r="B56" s="954"/>
      <c r="C56" s="868" t="s">
        <v>2108</v>
      </c>
      <c r="D56" s="868"/>
      <c r="E56" s="868"/>
      <c r="F56" s="868"/>
      <c r="G56" s="868"/>
      <c r="H56" s="749"/>
      <c r="I56" s="126"/>
    </row>
    <row r="57" spans="1:9" ht="30" customHeight="1">
      <c r="A57" s="939"/>
      <c r="B57" s="954"/>
      <c r="C57" s="868" t="s">
        <v>2109</v>
      </c>
      <c r="D57" s="868"/>
      <c r="E57" s="868"/>
      <c r="F57" s="868"/>
      <c r="G57" s="868"/>
      <c r="H57" s="749"/>
      <c r="I57" s="126"/>
    </row>
    <row r="58" spans="1:9" ht="30" customHeight="1">
      <c r="A58" s="939" t="s">
        <v>382</v>
      </c>
      <c r="B58" s="954"/>
      <c r="C58" s="868" t="s">
        <v>2110</v>
      </c>
      <c r="D58" s="868"/>
      <c r="E58" s="868"/>
      <c r="F58" s="868"/>
      <c r="G58" s="868"/>
      <c r="H58" s="749"/>
      <c r="I58" s="126"/>
    </row>
    <row r="59" spans="1:9" ht="10.35" customHeight="1"/>
    <row r="60" spans="1:9" ht="15" customHeight="1">
      <c r="A60" s="270" t="s">
        <v>384</v>
      </c>
      <c r="B60" s="270"/>
      <c r="C60" s="270"/>
      <c r="D60" s="270"/>
      <c r="E60" s="270"/>
      <c r="F60" s="270"/>
    </row>
    <row r="61" spans="1:9" ht="16.2">
      <c r="A61" s="939" t="s">
        <v>385</v>
      </c>
      <c r="B61" s="939"/>
      <c r="C61" s="939"/>
      <c r="D61" s="939"/>
      <c r="E61" s="939"/>
      <c r="F61" s="939"/>
      <c r="G61" s="340">
        <v>4.5</v>
      </c>
      <c r="H61" s="266" t="s">
        <v>497</v>
      </c>
    </row>
    <row r="62" spans="1:9" ht="16.2">
      <c r="A62" s="939" t="s">
        <v>386</v>
      </c>
      <c r="B62" s="939"/>
      <c r="C62" s="939"/>
      <c r="D62" s="939"/>
      <c r="E62" s="939"/>
      <c r="F62" s="939"/>
      <c r="G62" s="340">
        <v>1.5</v>
      </c>
      <c r="H62" s="266" t="s">
        <v>497</v>
      </c>
    </row>
    <row r="63" spans="1:9">
      <c r="A63" s="262"/>
      <c r="B63" s="262"/>
      <c r="C63" s="262"/>
      <c r="D63" s="262"/>
      <c r="E63" s="262"/>
      <c r="F63" s="262"/>
      <c r="G63" s="212"/>
      <c r="H63" s="266"/>
    </row>
    <row r="64" spans="1:9">
      <c r="A64" s="938" t="s">
        <v>387</v>
      </c>
      <c r="B64" s="938"/>
      <c r="C64" s="938"/>
      <c r="D64" s="938"/>
      <c r="E64" s="938"/>
      <c r="F64" s="938"/>
      <c r="G64" s="263"/>
      <c r="H64" s="212"/>
    </row>
    <row r="65" spans="1:9" ht="17.850000000000001" customHeight="1">
      <c r="A65" s="750" t="s">
        <v>388</v>
      </c>
      <c r="B65" s="750"/>
      <c r="C65" s="750"/>
      <c r="D65" s="750"/>
      <c r="E65" s="266">
        <f>SUM(E66:E71)</f>
        <v>80</v>
      </c>
      <c r="F65" s="266" t="s">
        <v>353</v>
      </c>
      <c r="G65" s="213">
        <f>E65/25</f>
        <v>3.2</v>
      </c>
      <c r="H65" s="266" t="s">
        <v>497</v>
      </c>
    </row>
    <row r="66" spans="1:9" ht="17.850000000000001" customHeight="1">
      <c r="A66" s="127" t="s">
        <v>145</v>
      </c>
      <c r="B66" s="939" t="s">
        <v>148</v>
      </c>
      <c r="C66" s="939"/>
      <c r="D66" s="939"/>
      <c r="E66" s="266">
        <v>30</v>
      </c>
      <c r="F66" s="266" t="s">
        <v>353</v>
      </c>
      <c r="G66" s="214"/>
      <c r="H66" s="215"/>
    </row>
    <row r="67" spans="1:9" ht="17.850000000000001" customHeight="1">
      <c r="B67" s="939" t="s">
        <v>389</v>
      </c>
      <c r="C67" s="939"/>
      <c r="D67" s="939"/>
      <c r="E67" s="266">
        <v>45</v>
      </c>
      <c r="F67" s="266" t="s">
        <v>353</v>
      </c>
      <c r="G67" s="214"/>
      <c r="H67" s="215"/>
    </row>
    <row r="68" spans="1:9" ht="17.850000000000001" customHeight="1">
      <c r="B68" s="939" t="s">
        <v>390</v>
      </c>
      <c r="C68" s="939"/>
      <c r="D68" s="939"/>
      <c r="E68" s="266">
        <v>2</v>
      </c>
      <c r="F68" s="266" t="s">
        <v>353</v>
      </c>
      <c r="G68" s="214"/>
      <c r="H68" s="215"/>
    </row>
    <row r="69" spans="1:9" ht="17.850000000000001" customHeight="1">
      <c r="B69" s="939" t="s">
        <v>391</v>
      </c>
      <c r="C69" s="939"/>
      <c r="D69" s="939"/>
      <c r="E69" s="266">
        <v>0</v>
      </c>
      <c r="F69" s="266" t="s">
        <v>353</v>
      </c>
      <c r="G69" s="214"/>
      <c r="H69" s="215"/>
    </row>
    <row r="70" spans="1:9" ht="17.850000000000001" customHeight="1">
      <c r="B70" s="939" t="s">
        <v>392</v>
      </c>
      <c r="C70" s="939"/>
      <c r="D70" s="939"/>
      <c r="E70" s="266">
        <v>0</v>
      </c>
      <c r="F70" s="266" t="s">
        <v>353</v>
      </c>
      <c r="G70" s="214"/>
      <c r="H70" s="215"/>
    </row>
    <row r="71" spans="1:9" ht="17.850000000000001" customHeight="1">
      <c r="B71" s="939" t="s">
        <v>393</v>
      </c>
      <c r="C71" s="939"/>
      <c r="D71" s="939"/>
      <c r="E71" s="266">
        <v>3</v>
      </c>
      <c r="F71" s="266" t="s">
        <v>353</v>
      </c>
      <c r="G71" s="214"/>
      <c r="H71" s="215"/>
    </row>
    <row r="72" spans="1:9" ht="31.35" customHeight="1">
      <c r="A72" s="750" t="s">
        <v>394</v>
      </c>
      <c r="B72" s="750"/>
      <c r="C72" s="750"/>
      <c r="D72" s="750"/>
      <c r="E72" s="266">
        <v>0</v>
      </c>
      <c r="F72" s="266" t="s">
        <v>353</v>
      </c>
      <c r="G72" s="213">
        <v>0</v>
      </c>
      <c r="H72" s="266" t="s">
        <v>497</v>
      </c>
    </row>
    <row r="73" spans="1:9" ht="17.850000000000001" customHeight="1">
      <c r="A73" s="939" t="s">
        <v>395</v>
      </c>
      <c r="B73" s="939"/>
      <c r="C73" s="939"/>
      <c r="D73" s="939"/>
      <c r="E73" s="266">
        <f>G73*25</f>
        <v>70</v>
      </c>
      <c r="F73" s="266" t="s">
        <v>353</v>
      </c>
      <c r="G73" s="213">
        <f>D6-G72-G65</f>
        <v>2.8</v>
      </c>
      <c r="H73" s="266" t="s">
        <v>497</v>
      </c>
    </row>
    <row r="74" spans="1:9" ht="10.35" customHeight="1"/>
    <row r="77" spans="1:9">
      <c r="A77" s="127" t="s">
        <v>396</v>
      </c>
    </row>
    <row r="78" spans="1:9" ht="16.2">
      <c r="A78" s="722" t="s">
        <v>499</v>
      </c>
      <c r="B78" s="722"/>
      <c r="C78" s="722"/>
      <c r="D78" s="722"/>
      <c r="E78" s="722"/>
      <c r="F78" s="722"/>
      <c r="G78" s="722"/>
      <c r="H78" s="722"/>
      <c r="I78" s="722"/>
    </row>
    <row r="79" spans="1:9">
      <c r="A79" s="127" t="s">
        <v>397</v>
      </c>
    </row>
    <row r="81" spans="1:9">
      <c r="A81" s="759" t="s">
        <v>398</v>
      </c>
      <c r="B81" s="759"/>
      <c r="C81" s="759"/>
      <c r="D81" s="759"/>
      <c r="E81" s="759"/>
      <c r="F81" s="759"/>
      <c r="G81" s="759"/>
      <c r="H81" s="759"/>
      <c r="I81" s="759"/>
    </row>
    <row r="82" spans="1:9">
      <c r="A82" s="759"/>
      <c r="B82" s="759"/>
      <c r="C82" s="759"/>
      <c r="D82" s="759"/>
      <c r="E82" s="759"/>
      <c r="F82" s="759"/>
      <c r="G82" s="759"/>
      <c r="H82" s="759"/>
      <c r="I82" s="759"/>
    </row>
    <row r="83" spans="1:9">
      <c r="A83" s="759"/>
      <c r="B83" s="759"/>
      <c r="C83" s="759"/>
      <c r="D83" s="759"/>
      <c r="E83" s="759"/>
      <c r="F83" s="759"/>
      <c r="G83" s="759"/>
      <c r="H83" s="759"/>
      <c r="I83" s="759"/>
    </row>
  </sheetData>
  <mergeCells count="83">
    <mergeCell ref="A78:I78"/>
    <mergeCell ref="A81:I83"/>
    <mergeCell ref="B68:D68"/>
    <mergeCell ref="B69:D69"/>
    <mergeCell ref="B70:D70"/>
    <mergeCell ref="B71:D71"/>
    <mergeCell ref="A72:D72"/>
    <mergeCell ref="A73:D73"/>
    <mergeCell ref="B67:D67"/>
    <mergeCell ref="A55:B57"/>
    <mergeCell ref="C55:H55"/>
    <mergeCell ref="C56:H56"/>
    <mergeCell ref="C57:H57"/>
    <mergeCell ref="A58:B58"/>
    <mergeCell ref="C58:H58"/>
    <mergeCell ref="A61:F61"/>
    <mergeCell ref="A62:F62"/>
    <mergeCell ref="A64:F64"/>
    <mergeCell ref="A65:D65"/>
    <mergeCell ref="B66:D66"/>
    <mergeCell ref="B49:H49"/>
    <mergeCell ref="B50:H50"/>
    <mergeCell ref="A51:C51"/>
    <mergeCell ref="D51:H51"/>
    <mergeCell ref="A52:C52"/>
    <mergeCell ref="D52:H52"/>
    <mergeCell ref="A45:A50"/>
    <mergeCell ref="B45:H45"/>
    <mergeCell ref="B46:H46"/>
    <mergeCell ref="B47:H47"/>
    <mergeCell ref="B48:H48"/>
    <mergeCell ref="A42:C42"/>
    <mergeCell ref="D42:H42"/>
    <mergeCell ref="A43:C43"/>
    <mergeCell ref="D43:H43"/>
    <mergeCell ref="A44:F44"/>
    <mergeCell ref="A39:A41"/>
    <mergeCell ref="B39:H39"/>
    <mergeCell ref="B40:H40"/>
    <mergeCell ref="B41:H41"/>
    <mergeCell ref="A32:F32"/>
    <mergeCell ref="A33:A35"/>
    <mergeCell ref="B33:H33"/>
    <mergeCell ref="B34:H34"/>
    <mergeCell ref="B35:H35"/>
    <mergeCell ref="A36:C36"/>
    <mergeCell ref="D36:H36"/>
    <mergeCell ref="A37:C37"/>
    <mergeCell ref="D37:I37"/>
    <mergeCell ref="A38:F38"/>
    <mergeCell ref="A26:H26"/>
    <mergeCell ref="B27:F27"/>
    <mergeCell ref="A28:H28"/>
    <mergeCell ref="B29:F29"/>
    <mergeCell ref="A21:D21"/>
    <mergeCell ref="A22:A23"/>
    <mergeCell ref="B22:F23"/>
    <mergeCell ref="G22:H22"/>
    <mergeCell ref="A24:H24"/>
    <mergeCell ref="B25:F25"/>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25"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236</v>
      </c>
      <c r="B5" s="633"/>
      <c r="C5" s="633"/>
      <c r="D5" s="633"/>
      <c r="E5" s="633"/>
      <c r="F5" s="633"/>
      <c r="G5" s="633"/>
      <c r="H5" s="633"/>
    </row>
    <row r="6" spans="1:9" ht="17.850000000000001" customHeight="1">
      <c r="A6" s="665" t="s">
        <v>143</v>
      </c>
      <c r="B6" s="686"/>
      <c r="C6" s="686"/>
      <c r="D6" s="686">
        <v>5</v>
      </c>
      <c r="E6" s="686"/>
      <c r="F6" s="686"/>
      <c r="G6" s="686"/>
      <c r="H6" s="666"/>
    </row>
    <row r="7" spans="1:9" ht="17.850000000000001" customHeight="1">
      <c r="A7" s="665" t="s">
        <v>142</v>
      </c>
      <c r="B7" s="686"/>
      <c r="C7" s="686"/>
      <c r="D7" s="687" t="s">
        <v>2114</v>
      </c>
      <c r="E7" s="687"/>
      <c r="F7" s="687"/>
      <c r="G7" s="687"/>
      <c r="H7" s="688"/>
    </row>
    <row r="8" spans="1:9" ht="17.850000000000001" customHeight="1">
      <c r="A8" s="665" t="s">
        <v>146</v>
      </c>
      <c r="B8" s="686"/>
      <c r="C8" s="686"/>
      <c r="D8" s="689" t="s">
        <v>399</v>
      </c>
      <c r="E8" s="689"/>
      <c r="F8" s="689"/>
      <c r="G8" s="689"/>
      <c r="H8" s="690"/>
    </row>
    <row r="9" spans="1:9" ht="35.25" customHeight="1">
      <c r="A9" s="665" t="s">
        <v>325</v>
      </c>
      <c r="B9" s="686"/>
      <c r="C9" s="686"/>
      <c r="D9" s="687" t="s">
        <v>2115</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1917</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331</v>
      </c>
      <c r="B18" s="641"/>
      <c r="C18" s="641"/>
      <c r="D18" s="641"/>
      <c r="E18" s="641"/>
      <c r="F18" s="641"/>
      <c r="G18" s="641"/>
      <c r="H18" s="641"/>
    </row>
    <row r="19" spans="1:8" ht="35.549999999999997" customHeight="1">
      <c r="A19" s="669" t="s">
        <v>332</v>
      </c>
      <c r="B19" s="693"/>
      <c r="C19" s="675" t="s">
        <v>470</v>
      </c>
      <c r="D19" s="675"/>
      <c r="E19" s="675"/>
      <c r="F19" s="675"/>
      <c r="G19" s="675"/>
      <c r="H19" s="668"/>
    </row>
    <row r="20" spans="1:8" ht="10.35" customHeight="1"/>
    <row r="21" spans="1:8" ht="15" customHeight="1">
      <c r="A21" s="647" t="s">
        <v>334</v>
      </c>
      <c r="B21" s="647"/>
      <c r="C21" s="647"/>
      <c r="D21" s="647"/>
    </row>
    <row r="22" spans="1:8">
      <c r="A22" s="697" t="s">
        <v>31</v>
      </c>
      <c r="B22" s="673" t="s">
        <v>32</v>
      </c>
      <c r="C22" s="673"/>
      <c r="D22" s="673"/>
      <c r="E22" s="673"/>
      <c r="F22" s="673"/>
      <c r="G22" s="673" t="s">
        <v>335</v>
      </c>
      <c r="H22" s="674"/>
    </row>
    <row r="23" spans="1:8" ht="33.75" customHeight="1">
      <c r="A23" s="699"/>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36" customHeight="1">
      <c r="A25" s="244" t="s">
        <v>2116</v>
      </c>
      <c r="B25" s="668" t="s">
        <v>2117</v>
      </c>
      <c r="C25" s="669"/>
      <c r="D25" s="669"/>
      <c r="E25" s="669"/>
      <c r="F25" s="693"/>
      <c r="G25" s="245" t="s">
        <v>2118</v>
      </c>
      <c r="H25" s="183" t="s">
        <v>40</v>
      </c>
    </row>
    <row r="26" spans="1:8" ht="34.049999999999997" customHeight="1">
      <c r="A26" s="244" t="s">
        <v>2119</v>
      </c>
      <c r="B26" s="677" t="s">
        <v>2120</v>
      </c>
      <c r="C26" s="678"/>
      <c r="D26" s="678"/>
      <c r="E26" s="678"/>
      <c r="F26" s="1007"/>
      <c r="G26" s="245" t="s">
        <v>2121</v>
      </c>
      <c r="H26" s="246" t="s">
        <v>2155</v>
      </c>
    </row>
    <row r="27" spans="1:8" ht="17.850000000000001" customHeight="1">
      <c r="A27" s="672" t="s">
        <v>341</v>
      </c>
      <c r="B27" s="673"/>
      <c r="C27" s="673"/>
      <c r="D27" s="673"/>
      <c r="E27" s="673"/>
      <c r="F27" s="673"/>
      <c r="G27" s="673"/>
      <c r="H27" s="674"/>
    </row>
    <row r="28" spans="1:8" ht="45.6" customHeight="1">
      <c r="A28" s="244" t="s">
        <v>2122</v>
      </c>
      <c r="B28" s="668" t="s">
        <v>2123</v>
      </c>
      <c r="C28" s="669"/>
      <c r="D28" s="669"/>
      <c r="E28" s="669"/>
      <c r="F28" s="693"/>
      <c r="G28" s="245" t="s">
        <v>2156</v>
      </c>
      <c r="H28" s="183" t="s">
        <v>40</v>
      </c>
    </row>
    <row r="29" spans="1:8" ht="38.25" customHeight="1">
      <c r="A29" s="244" t="s">
        <v>2124</v>
      </c>
      <c r="B29" s="677" t="s">
        <v>2125</v>
      </c>
      <c r="C29" s="678"/>
      <c r="D29" s="678"/>
      <c r="E29" s="678"/>
      <c r="F29" s="1007"/>
      <c r="G29" s="245" t="s">
        <v>2157</v>
      </c>
      <c r="H29" s="183" t="s">
        <v>40</v>
      </c>
    </row>
    <row r="30" spans="1:8" ht="17.850000000000001" customHeight="1">
      <c r="A30" s="672" t="s">
        <v>348</v>
      </c>
      <c r="B30" s="673"/>
      <c r="C30" s="673"/>
      <c r="D30" s="673"/>
      <c r="E30" s="673"/>
      <c r="F30" s="673"/>
      <c r="G30" s="673"/>
      <c r="H30" s="674"/>
    </row>
    <row r="31" spans="1:8" ht="46.05" customHeight="1">
      <c r="A31" s="244" t="s">
        <v>2126</v>
      </c>
      <c r="B31" s="668" t="s">
        <v>2127</v>
      </c>
      <c r="C31" s="669"/>
      <c r="D31" s="669"/>
      <c r="E31" s="669"/>
      <c r="F31" s="669"/>
      <c r="G31" s="336" t="s">
        <v>995</v>
      </c>
      <c r="H31" s="183" t="s">
        <v>52</v>
      </c>
    </row>
    <row r="32" spans="1:8" ht="10.35" customHeight="1"/>
    <row r="33" spans="1:9" ht="15" customHeight="1">
      <c r="A33" s="243" t="s">
        <v>351</v>
      </c>
    </row>
    <row r="34" spans="1:9" s="243" customFormat="1" ht="17.850000000000001" customHeight="1">
      <c r="A34" s="679" t="s">
        <v>352</v>
      </c>
      <c r="B34" s="679"/>
      <c r="C34" s="679"/>
      <c r="D34" s="679"/>
      <c r="E34" s="679"/>
      <c r="F34" s="679"/>
      <c r="G34" s="159">
        <v>30</v>
      </c>
      <c r="H34" s="251" t="s">
        <v>353</v>
      </c>
    </row>
    <row r="35" spans="1:9" ht="30" customHeight="1">
      <c r="A35" s="653" t="s">
        <v>354</v>
      </c>
      <c r="B35" s="668" t="s">
        <v>2128</v>
      </c>
      <c r="C35" s="669"/>
      <c r="D35" s="669"/>
      <c r="E35" s="669"/>
      <c r="F35" s="669"/>
      <c r="G35" s="669"/>
      <c r="H35" s="669"/>
    </row>
    <row r="36" spans="1:9" ht="30" customHeight="1">
      <c r="A36" s="654"/>
      <c r="B36" s="668" t="s">
        <v>2129</v>
      </c>
      <c r="C36" s="669"/>
      <c r="D36" s="669"/>
      <c r="E36" s="669"/>
      <c r="F36" s="669"/>
      <c r="G36" s="669"/>
      <c r="H36" s="669"/>
    </row>
    <row r="37" spans="1:9" ht="30" customHeight="1">
      <c r="A37" s="654"/>
      <c r="B37" s="668" t="s">
        <v>2130</v>
      </c>
      <c r="C37" s="669"/>
      <c r="D37" s="669"/>
      <c r="E37" s="669"/>
      <c r="F37" s="669"/>
      <c r="G37" s="669"/>
      <c r="H37" s="669"/>
    </row>
    <row r="38" spans="1:9" ht="30" customHeight="1">
      <c r="A38" s="654"/>
      <c r="B38" s="668" t="s">
        <v>2131</v>
      </c>
      <c r="C38" s="669"/>
      <c r="D38" s="669"/>
      <c r="E38" s="669"/>
      <c r="F38" s="669"/>
      <c r="G38" s="669"/>
      <c r="H38" s="669"/>
    </row>
    <row r="39" spans="1:9" ht="30" customHeight="1">
      <c r="A39" s="654"/>
      <c r="B39" s="668" t="s">
        <v>2132</v>
      </c>
      <c r="C39" s="669"/>
      <c r="D39" s="669"/>
      <c r="E39" s="669"/>
      <c r="F39" s="669"/>
      <c r="G39" s="669"/>
      <c r="H39" s="669"/>
    </row>
    <row r="40" spans="1:9" ht="30" customHeight="1">
      <c r="A40" s="654"/>
      <c r="B40" s="668" t="s">
        <v>2133</v>
      </c>
      <c r="C40" s="669"/>
      <c r="D40" s="669"/>
      <c r="E40" s="669"/>
      <c r="F40" s="669"/>
      <c r="G40" s="669"/>
      <c r="H40" s="669"/>
    </row>
    <row r="41" spans="1:9" ht="30" customHeight="1">
      <c r="A41" s="654"/>
      <c r="B41" s="668" t="s">
        <v>2134</v>
      </c>
      <c r="C41" s="669"/>
      <c r="D41" s="669"/>
      <c r="E41" s="669"/>
      <c r="F41" s="669"/>
      <c r="G41" s="669"/>
      <c r="H41" s="669"/>
    </row>
    <row r="42" spans="1:9" ht="30" customHeight="1">
      <c r="A42" s="654"/>
      <c r="B42" s="668" t="s">
        <v>2135</v>
      </c>
      <c r="C42" s="669"/>
      <c r="D42" s="669"/>
      <c r="E42" s="669"/>
      <c r="F42" s="669"/>
      <c r="G42" s="669"/>
      <c r="H42" s="669"/>
    </row>
    <row r="43" spans="1:9" ht="30" customHeight="1">
      <c r="A43" s="654"/>
      <c r="B43" s="668" t="s">
        <v>2136</v>
      </c>
      <c r="C43" s="669"/>
      <c r="D43" s="669"/>
      <c r="E43" s="669"/>
      <c r="F43" s="669"/>
      <c r="G43" s="669"/>
      <c r="H43" s="669"/>
    </row>
    <row r="44" spans="1:9" ht="30" customHeight="1">
      <c r="A44" s="654"/>
      <c r="B44" s="668" t="s">
        <v>2137</v>
      </c>
      <c r="C44" s="669"/>
      <c r="D44" s="669"/>
      <c r="E44" s="669"/>
      <c r="F44" s="669"/>
      <c r="G44" s="669"/>
      <c r="H44" s="669"/>
    </row>
    <row r="45" spans="1:9" ht="30" customHeight="1">
      <c r="A45" s="654"/>
      <c r="B45" s="668" t="s">
        <v>2138</v>
      </c>
      <c r="C45" s="669"/>
      <c r="D45" s="669"/>
      <c r="E45" s="669"/>
      <c r="F45" s="669"/>
      <c r="G45" s="669"/>
      <c r="H45" s="669"/>
    </row>
    <row r="46" spans="1:9" ht="30" customHeight="1">
      <c r="A46" s="655"/>
      <c r="B46" s="668" t="s">
        <v>2139</v>
      </c>
      <c r="C46" s="669"/>
      <c r="D46" s="669"/>
      <c r="E46" s="669"/>
      <c r="F46" s="669"/>
      <c r="G46" s="669"/>
      <c r="H46" s="669"/>
    </row>
    <row r="47" spans="1:9" ht="21" customHeight="1">
      <c r="A47" s="682" t="s">
        <v>361</v>
      </c>
      <c r="B47" s="689"/>
      <c r="C47" s="689"/>
      <c r="D47" s="689" t="s">
        <v>2140</v>
      </c>
      <c r="E47" s="689"/>
      <c r="F47" s="689"/>
      <c r="G47" s="689"/>
      <c r="H47" s="690"/>
    </row>
    <row r="48" spans="1:9" ht="39" customHeight="1">
      <c r="A48" s="681" t="s">
        <v>363</v>
      </c>
      <c r="B48" s="687"/>
      <c r="C48" s="687"/>
      <c r="D48" s="668" t="s">
        <v>2141</v>
      </c>
      <c r="E48" s="669"/>
      <c r="F48" s="669"/>
      <c r="G48" s="669"/>
      <c r="H48" s="669"/>
      <c r="I48" s="106"/>
    </row>
    <row r="49" spans="1:9" s="243" customFormat="1" ht="17.850000000000001" customHeight="1">
      <c r="A49" s="679" t="s">
        <v>416</v>
      </c>
      <c r="B49" s="679"/>
      <c r="C49" s="679"/>
      <c r="D49" s="679"/>
      <c r="E49" s="679"/>
      <c r="F49" s="679"/>
      <c r="G49" s="159">
        <v>30</v>
      </c>
      <c r="H49" s="251" t="s">
        <v>353</v>
      </c>
    </row>
    <row r="50" spans="1:9" ht="28.5" customHeight="1">
      <c r="A50" s="653" t="s">
        <v>354</v>
      </c>
      <c r="B50" s="668" t="s">
        <v>2142</v>
      </c>
      <c r="C50" s="669"/>
      <c r="D50" s="669"/>
      <c r="E50" s="669"/>
      <c r="F50" s="669"/>
      <c r="G50" s="669"/>
      <c r="H50" s="669"/>
      <c r="I50" s="192"/>
    </row>
    <row r="51" spans="1:9" ht="36" customHeight="1">
      <c r="A51" s="654"/>
      <c r="B51" s="668" t="s">
        <v>2143</v>
      </c>
      <c r="C51" s="669"/>
      <c r="D51" s="669"/>
      <c r="E51" s="669"/>
      <c r="F51" s="669"/>
      <c r="G51" s="669"/>
      <c r="H51" s="669"/>
      <c r="I51" s="192"/>
    </row>
    <row r="52" spans="1:9" ht="30.75" customHeight="1">
      <c r="A52" s="654"/>
      <c r="B52" s="668" t="s">
        <v>2144</v>
      </c>
      <c r="C52" s="669"/>
      <c r="D52" s="669"/>
      <c r="E52" s="669"/>
      <c r="F52" s="669"/>
      <c r="G52" s="669"/>
      <c r="H52" s="669"/>
      <c r="I52" s="192"/>
    </row>
    <row r="53" spans="1:9" ht="25.5" customHeight="1">
      <c r="A53" s="654"/>
      <c r="B53" s="668" t="s">
        <v>2145</v>
      </c>
      <c r="C53" s="669"/>
      <c r="D53" s="669"/>
      <c r="E53" s="669"/>
      <c r="F53" s="669"/>
      <c r="G53" s="669"/>
      <c r="H53" s="669"/>
      <c r="I53" s="192"/>
    </row>
    <row r="54" spans="1:9" ht="32.25" customHeight="1">
      <c r="A54" s="654"/>
      <c r="B54" s="668" t="s">
        <v>2146</v>
      </c>
      <c r="C54" s="669"/>
      <c r="D54" s="669"/>
      <c r="E54" s="669"/>
      <c r="F54" s="669"/>
      <c r="G54" s="669"/>
      <c r="H54" s="669"/>
      <c r="I54" s="192"/>
    </row>
    <row r="55" spans="1:9" ht="38.25" customHeight="1">
      <c r="A55" s="654"/>
      <c r="B55" s="668" t="s">
        <v>2147</v>
      </c>
      <c r="C55" s="669"/>
      <c r="D55" s="669"/>
      <c r="E55" s="669"/>
      <c r="F55" s="669"/>
      <c r="G55" s="669"/>
      <c r="H55" s="669"/>
      <c r="I55" s="192"/>
    </row>
    <row r="56" spans="1:9" ht="22.5" customHeight="1">
      <c r="A56" s="655"/>
      <c r="B56" s="668" t="s">
        <v>2148</v>
      </c>
      <c r="C56" s="669"/>
      <c r="D56" s="669"/>
      <c r="E56" s="669"/>
      <c r="F56" s="669"/>
      <c r="G56" s="669"/>
      <c r="H56" s="669"/>
      <c r="I56" s="192"/>
    </row>
    <row r="57" spans="1:9" ht="20.55" customHeight="1">
      <c r="A57" s="682" t="s">
        <v>361</v>
      </c>
      <c r="B57" s="689"/>
      <c r="C57" s="689"/>
      <c r="D57" s="689" t="s">
        <v>2158</v>
      </c>
      <c r="E57" s="689"/>
      <c r="F57" s="689"/>
      <c r="G57" s="689"/>
      <c r="H57" s="690"/>
    </row>
    <row r="58" spans="1:9" ht="64.05" customHeight="1">
      <c r="A58" s="681" t="s">
        <v>363</v>
      </c>
      <c r="B58" s="687"/>
      <c r="C58" s="687"/>
      <c r="D58" s="668" t="s">
        <v>2149</v>
      </c>
      <c r="E58" s="669"/>
      <c r="F58" s="669"/>
      <c r="G58" s="669"/>
      <c r="H58" s="669"/>
      <c r="I58" s="110"/>
    </row>
    <row r="59" spans="1:9" ht="13.5" customHeight="1">
      <c r="A59" s="192"/>
      <c r="B59" s="192"/>
      <c r="C59" s="192"/>
      <c r="D59" s="192"/>
      <c r="E59" s="192"/>
      <c r="F59" s="192"/>
      <c r="G59" s="192"/>
      <c r="H59" s="192"/>
      <c r="I59" s="192"/>
    </row>
    <row r="60" spans="1:9" ht="24" customHeight="1">
      <c r="A60" s="243" t="s">
        <v>378</v>
      </c>
      <c r="I60" s="192"/>
    </row>
    <row r="61" spans="1:9" ht="33" customHeight="1">
      <c r="A61" s="667" t="s">
        <v>379</v>
      </c>
      <c r="B61" s="665"/>
      <c r="C61" s="675" t="s">
        <v>2150</v>
      </c>
      <c r="D61" s="675"/>
      <c r="E61" s="675"/>
      <c r="F61" s="675"/>
      <c r="G61" s="675"/>
      <c r="H61" s="668"/>
      <c r="I61" s="192"/>
    </row>
    <row r="62" spans="1:9" ht="32.25" customHeight="1">
      <c r="A62" s="667"/>
      <c r="B62" s="665"/>
      <c r="C62" s="675" t="s">
        <v>2151</v>
      </c>
      <c r="D62" s="675"/>
      <c r="E62" s="675"/>
      <c r="F62" s="675"/>
      <c r="G62" s="675"/>
      <c r="H62" s="668"/>
      <c r="I62" s="192"/>
    </row>
    <row r="63" spans="1:9" ht="33.75" customHeight="1">
      <c r="A63" s="667"/>
      <c r="B63" s="665"/>
      <c r="C63" s="675" t="s">
        <v>2152</v>
      </c>
      <c r="D63" s="675"/>
      <c r="E63" s="675"/>
      <c r="F63" s="675"/>
      <c r="G63" s="675"/>
      <c r="H63" s="668"/>
      <c r="I63" s="192"/>
    </row>
    <row r="64" spans="1:9" ht="35.25" customHeight="1">
      <c r="A64" s="702" t="s">
        <v>382</v>
      </c>
      <c r="B64" s="703"/>
      <c r="C64" s="675" t="s">
        <v>2153</v>
      </c>
      <c r="D64" s="675"/>
      <c r="E64" s="675"/>
      <c r="F64" s="675"/>
      <c r="G64" s="675"/>
      <c r="H64" s="668"/>
      <c r="I64" s="192"/>
    </row>
    <row r="65" spans="1:9" ht="31.5" customHeight="1">
      <c r="A65" s="633"/>
      <c r="B65" s="704"/>
      <c r="C65" s="675" t="s">
        <v>2154</v>
      </c>
      <c r="D65" s="675"/>
      <c r="E65" s="675"/>
      <c r="F65" s="675"/>
      <c r="G65" s="675"/>
      <c r="H65" s="668"/>
      <c r="I65" s="192"/>
    </row>
    <row r="66" spans="1:9" ht="10.35" customHeight="1"/>
    <row r="67" spans="1:9" ht="15" customHeight="1">
      <c r="A67" s="243" t="s">
        <v>384</v>
      </c>
      <c r="B67" s="243"/>
      <c r="C67" s="243"/>
      <c r="D67" s="243"/>
      <c r="E67" s="243"/>
      <c r="F67" s="243"/>
    </row>
    <row r="68" spans="1:9" ht="16.2">
      <c r="A68" s="667" t="s">
        <v>385</v>
      </c>
      <c r="B68" s="667"/>
      <c r="C68" s="667"/>
      <c r="D68" s="667"/>
      <c r="E68" s="667"/>
      <c r="F68" s="667"/>
      <c r="G68" s="185">
        <v>4.5</v>
      </c>
      <c r="H68" s="186" t="s">
        <v>430</v>
      </c>
    </row>
    <row r="69" spans="1:9" ht="16.2">
      <c r="A69" s="667" t="s">
        <v>386</v>
      </c>
      <c r="B69" s="667"/>
      <c r="C69" s="667"/>
      <c r="D69" s="667"/>
      <c r="E69" s="667"/>
      <c r="F69" s="667"/>
      <c r="G69" s="185">
        <v>0.5</v>
      </c>
      <c r="H69" s="186" t="s">
        <v>430</v>
      </c>
    </row>
    <row r="70" spans="1:9">
      <c r="A70" s="249"/>
      <c r="B70" s="249"/>
      <c r="C70" s="249"/>
      <c r="D70" s="249"/>
      <c r="E70" s="249"/>
      <c r="F70" s="249"/>
      <c r="G70" s="188"/>
      <c r="H70" s="186"/>
    </row>
    <row r="71" spans="1:9">
      <c r="A71" s="685" t="s">
        <v>387</v>
      </c>
      <c r="B71" s="685"/>
      <c r="C71" s="685"/>
      <c r="D71" s="685"/>
      <c r="E71" s="685"/>
      <c r="F71" s="685"/>
      <c r="G71" s="190"/>
      <c r="H71" s="188"/>
    </row>
    <row r="72" spans="1:9" ht="17.850000000000001" customHeight="1">
      <c r="A72" s="669" t="s">
        <v>388</v>
      </c>
      <c r="B72" s="669"/>
      <c r="C72" s="669"/>
      <c r="D72" s="669"/>
      <c r="E72" s="186">
        <f>SUM(E73:E78)</f>
        <v>68</v>
      </c>
      <c r="F72" s="186" t="s">
        <v>353</v>
      </c>
      <c r="G72" s="191">
        <f>E72/25</f>
        <v>2.72</v>
      </c>
      <c r="H72" s="186" t="s">
        <v>430</v>
      </c>
    </row>
    <row r="73" spans="1:9" ht="17.850000000000001" customHeight="1">
      <c r="A73" s="107" t="s">
        <v>145</v>
      </c>
      <c r="B73" s="667" t="s">
        <v>148</v>
      </c>
      <c r="C73" s="667"/>
      <c r="D73" s="667"/>
      <c r="E73" s="186">
        <v>30</v>
      </c>
      <c r="F73" s="186" t="s">
        <v>353</v>
      </c>
      <c r="G73" s="192"/>
      <c r="H73" s="193"/>
    </row>
    <row r="74" spans="1:9" ht="17.850000000000001" customHeight="1">
      <c r="B74" s="667" t="s">
        <v>389</v>
      </c>
      <c r="C74" s="667"/>
      <c r="D74" s="667"/>
      <c r="E74" s="186">
        <v>30</v>
      </c>
      <c r="F74" s="186" t="s">
        <v>353</v>
      </c>
      <c r="G74" s="192"/>
      <c r="H74" s="193"/>
    </row>
    <row r="75" spans="1:9" ht="17.850000000000001" customHeight="1">
      <c r="B75" s="667" t="s">
        <v>390</v>
      </c>
      <c r="C75" s="667"/>
      <c r="D75" s="667"/>
      <c r="E75" s="186">
        <v>3</v>
      </c>
      <c r="F75" s="186" t="s">
        <v>353</v>
      </c>
      <c r="G75" s="192"/>
      <c r="H75" s="193"/>
    </row>
    <row r="76" spans="1:9" ht="17.850000000000001" customHeight="1">
      <c r="B76" s="667" t="s">
        <v>391</v>
      </c>
      <c r="C76" s="667"/>
      <c r="D76" s="667"/>
      <c r="E76" s="186">
        <v>0</v>
      </c>
      <c r="F76" s="186" t="s">
        <v>353</v>
      </c>
      <c r="G76" s="192"/>
      <c r="H76" s="193"/>
    </row>
    <row r="77" spans="1:9" ht="17.850000000000001" customHeight="1">
      <c r="B77" s="667" t="s">
        <v>392</v>
      </c>
      <c r="C77" s="667"/>
      <c r="D77" s="667"/>
      <c r="E77" s="186">
        <v>0</v>
      </c>
      <c r="F77" s="186" t="s">
        <v>353</v>
      </c>
      <c r="G77" s="192"/>
      <c r="H77" s="193"/>
    </row>
    <row r="78" spans="1:9" ht="17.850000000000001" customHeight="1">
      <c r="B78" s="667" t="s">
        <v>393</v>
      </c>
      <c r="C78" s="667"/>
      <c r="D78" s="667"/>
      <c r="E78" s="186">
        <v>5</v>
      </c>
      <c r="F78" s="186" t="s">
        <v>353</v>
      </c>
      <c r="G78" s="192"/>
      <c r="H78" s="193"/>
    </row>
    <row r="79" spans="1:9" ht="31.35" customHeight="1">
      <c r="A79" s="669" t="s">
        <v>394</v>
      </c>
      <c r="B79" s="669"/>
      <c r="C79" s="669"/>
      <c r="D79" s="669"/>
      <c r="E79" s="186">
        <v>0</v>
      </c>
      <c r="F79" s="186" t="s">
        <v>353</v>
      </c>
      <c r="G79" s="191">
        <v>0</v>
      </c>
      <c r="H79" s="186" t="s">
        <v>430</v>
      </c>
    </row>
    <row r="80" spans="1:9" ht="17.850000000000001" customHeight="1">
      <c r="A80" s="667" t="s">
        <v>395</v>
      </c>
      <c r="B80" s="667"/>
      <c r="C80" s="667"/>
      <c r="D80" s="667"/>
      <c r="E80" s="186">
        <f>G80*25</f>
        <v>56.999999999999993</v>
      </c>
      <c r="F80" s="186" t="s">
        <v>353</v>
      </c>
      <c r="G80" s="191">
        <f>D6-G79-G72</f>
        <v>2.2799999999999998</v>
      </c>
      <c r="H80" s="186" t="s">
        <v>430</v>
      </c>
    </row>
    <row r="81" spans="1:9" ht="10.35" customHeight="1"/>
    <row r="84" spans="1:9">
      <c r="A84" s="107" t="s">
        <v>396</v>
      </c>
    </row>
    <row r="85" spans="1:9" ht="16.2">
      <c r="A85" s="631" t="s">
        <v>431</v>
      </c>
      <c r="B85" s="631"/>
      <c r="C85" s="631"/>
      <c r="D85" s="631"/>
      <c r="E85" s="631"/>
      <c r="F85" s="631"/>
      <c r="G85" s="631"/>
      <c r="H85" s="631"/>
      <c r="I85" s="631"/>
    </row>
    <row r="86" spans="1:9">
      <c r="A86" s="107" t="s">
        <v>397</v>
      </c>
    </row>
    <row r="88" spans="1:9">
      <c r="A88" s="663" t="s">
        <v>398</v>
      </c>
      <c r="B88" s="663"/>
      <c r="C88" s="663"/>
      <c r="D88" s="663"/>
      <c r="E88" s="663"/>
      <c r="F88" s="663"/>
      <c r="G88" s="663"/>
      <c r="H88" s="663"/>
      <c r="I88" s="663"/>
    </row>
    <row r="89" spans="1:9">
      <c r="A89" s="663"/>
      <c r="B89" s="663"/>
      <c r="C89" s="663"/>
      <c r="D89" s="663"/>
      <c r="E89" s="663"/>
      <c r="F89" s="663"/>
      <c r="G89" s="663"/>
      <c r="H89" s="663"/>
      <c r="I89" s="663"/>
    </row>
    <row r="90" spans="1:9">
      <c r="A90" s="663"/>
      <c r="B90" s="663"/>
      <c r="C90" s="663"/>
      <c r="D90" s="663"/>
      <c r="E90" s="663"/>
      <c r="F90" s="663"/>
      <c r="G90" s="663"/>
      <c r="H90" s="663"/>
      <c r="I90" s="663"/>
    </row>
  </sheetData>
  <mergeCells count="87">
    <mergeCell ref="A80:D80"/>
    <mergeCell ref="A85:I85"/>
    <mergeCell ref="A88:I90"/>
    <mergeCell ref="A61:B63"/>
    <mergeCell ref="C61:H61"/>
    <mergeCell ref="C62:H62"/>
    <mergeCell ref="B78:D78"/>
    <mergeCell ref="A79:D79"/>
    <mergeCell ref="B77:D77"/>
    <mergeCell ref="A64:B65"/>
    <mergeCell ref="C64:H64"/>
    <mergeCell ref="C65:H65"/>
    <mergeCell ref="A68:F68"/>
    <mergeCell ref="A69:F69"/>
    <mergeCell ref="A71:F71"/>
    <mergeCell ref="A72:D72"/>
    <mergeCell ref="B73:D73"/>
    <mergeCell ref="B74:D74"/>
    <mergeCell ref="B75:D75"/>
    <mergeCell ref="B76:D76"/>
    <mergeCell ref="C63:H63"/>
    <mergeCell ref="A48:C48"/>
    <mergeCell ref="D48:H48"/>
    <mergeCell ref="A49:F49"/>
    <mergeCell ref="A50:A56"/>
    <mergeCell ref="B50:H50"/>
    <mergeCell ref="B51:H51"/>
    <mergeCell ref="B52:H52"/>
    <mergeCell ref="B53:H53"/>
    <mergeCell ref="B54:H54"/>
    <mergeCell ref="B55:H55"/>
    <mergeCell ref="B56:H56"/>
    <mergeCell ref="A57:C57"/>
    <mergeCell ref="D57:H57"/>
    <mergeCell ref="A58:C58"/>
    <mergeCell ref="D58:H58"/>
    <mergeCell ref="A47:C47"/>
    <mergeCell ref="D47:H47"/>
    <mergeCell ref="A34:F34"/>
    <mergeCell ref="A35:A46"/>
    <mergeCell ref="B35:H35"/>
    <mergeCell ref="B36:H36"/>
    <mergeCell ref="B37:H37"/>
    <mergeCell ref="B38:H38"/>
    <mergeCell ref="B39:H39"/>
    <mergeCell ref="B40:H40"/>
    <mergeCell ref="B41:H41"/>
    <mergeCell ref="B42:H42"/>
    <mergeCell ref="B43:H43"/>
    <mergeCell ref="B44:H44"/>
    <mergeCell ref="B45:H45"/>
    <mergeCell ref="B46:H46"/>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70"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237</v>
      </c>
      <c r="B5" s="633"/>
      <c r="C5" s="633"/>
      <c r="D5" s="633"/>
      <c r="E5" s="633"/>
      <c r="F5" s="633"/>
      <c r="G5" s="633"/>
      <c r="H5" s="633"/>
    </row>
    <row r="6" spans="1:9" ht="17.55" customHeight="1">
      <c r="A6" s="665" t="s">
        <v>143</v>
      </c>
      <c r="B6" s="686"/>
      <c r="C6" s="686"/>
      <c r="D6" s="686">
        <v>5</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9" t="s">
        <v>1818</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1917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9.6" customHeight="1">
      <c r="A19" s="669" t="s">
        <v>332</v>
      </c>
      <c r="B19" s="669"/>
      <c r="C19" s="675" t="s">
        <v>470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25.05" customHeight="1">
      <c r="A25" s="245" t="s">
        <v>2159</v>
      </c>
      <c r="B25" s="675" t="s">
        <v>2160</v>
      </c>
      <c r="C25" s="675"/>
      <c r="D25" s="675"/>
      <c r="E25" s="675"/>
      <c r="F25" s="675"/>
      <c r="G25" s="245" t="s">
        <v>37</v>
      </c>
      <c r="H25" s="183" t="s">
        <v>40</v>
      </c>
      <c r="I25" s="106"/>
    </row>
    <row r="26" spans="1:9" ht="29.1" customHeight="1">
      <c r="A26" s="245" t="s">
        <v>2161</v>
      </c>
      <c r="B26" s="675" t="s">
        <v>2162</v>
      </c>
      <c r="C26" s="675"/>
      <c r="D26" s="675"/>
      <c r="E26" s="675"/>
      <c r="F26" s="675"/>
      <c r="G26" s="245" t="s">
        <v>59</v>
      </c>
      <c r="H26" s="183" t="s">
        <v>40</v>
      </c>
      <c r="I26" s="106"/>
    </row>
    <row r="27" spans="1:9" ht="25.05" customHeight="1">
      <c r="A27" s="245" t="s">
        <v>2163</v>
      </c>
      <c r="B27" s="668" t="s">
        <v>2164</v>
      </c>
      <c r="C27" s="669"/>
      <c r="D27" s="669"/>
      <c r="E27" s="669"/>
      <c r="F27" s="693"/>
      <c r="G27" s="245" t="s">
        <v>73</v>
      </c>
      <c r="H27" s="183" t="s">
        <v>40</v>
      </c>
      <c r="I27" s="106"/>
    </row>
    <row r="28" spans="1:9" ht="17.850000000000001" customHeight="1">
      <c r="A28" s="672" t="s">
        <v>341</v>
      </c>
      <c r="B28" s="673"/>
      <c r="C28" s="673"/>
      <c r="D28" s="673"/>
      <c r="E28" s="673"/>
      <c r="F28" s="673"/>
      <c r="G28" s="673"/>
      <c r="H28" s="674"/>
      <c r="I28" s="106"/>
    </row>
    <row r="29" spans="1:9" ht="28.5" customHeight="1">
      <c r="A29" s="245" t="s">
        <v>2165</v>
      </c>
      <c r="B29" s="675" t="s">
        <v>2166</v>
      </c>
      <c r="C29" s="675"/>
      <c r="D29" s="675"/>
      <c r="E29" s="675"/>
      <c r="F29" s="675"/>
      <c r="G29" s="245" t="s">
        <v>81</v>
      </c>
      <c r="H29" s="183" t="s">
        <v>40</v>
      </c>
      <c r="I29" s="106"/>
    </row>
    <row r="30" spans="1:9" ht="28.5" customHeight="1">
      <c r="A30" s="245" t="s">
        <v>2167</v>
      </c>
      <c r="B30" s="675" t="s">
        <v>2168</v>
      </c>
      <c r="C30" s="675"/>
      <c r="D30" s="675"/>
      <c r="E30" s="675"/>
      <c r="F30" s="675"/>
      <c r="G30" s="245" t="s">
        <v>90</v>
      </c>
      <c r="H30" s="183" t="s">
        <v>40</v>
      </c>
      <c r="I30" s="106"/>
    </row>
    <row r="31" spans="1:9" ht="28.5" customHeight="1">
      <c r="A31" s="245" t="s">
        <v>2169</v>
      </c>
      <c r="B31" s="668" t="s">
        <v>2170</v>
      </c>
      <c r="C31" s="669"/>
      <c r="D31" s="669"/>
      <c r="E31" s="669"/>
      <c r="F31" s="693"/>
      <c r="G31" s="245" t="s">
        <v>98</v>
      </c>
      <c r="H31" s="183" t="s">
        <v>52</v>
      </c>
      <c r="I31" s="106"/>
    </row>
    <row r="32" spans="1:9" ht="17.850000000000001" customHeight="1">
      <c r="A32" s="672" t="s">
        <v>348</v>
      </c>
      <c r="B32" s="673"/>
      <c r="C32" s="673"/>
      <c r="D32" s="673"/>
      <c r="E32" s="673"/>
      <c r="F32" s="673"/>
      <c r="G32" s="673"/>
      <c r="H32" s="674"/>
      <c r="I32" s="106"/>
    </row>
    <row r="33" spans="1:9" ht="29.25" customHeight="1">
      <c r="A33" s="245" t="s">
        <v>2171</v>
      </c>
      <c r="B33" s="675" t="s">
        <v>2172</v>
      </c>
      <c r="C33" s="675"/>
      <c r="D33" s="675"/>
      <c r="E33" s="675"/>
      <c r="F33" s="675"/>
      <c r="G33" s="245" t="s">
        <v>121</v>
      </c>
      <c r="H33" s="183" t="s">
        <v>52</v>
      </c>
      <c r="I33" s="106"/>
    </row>
    <row r="34" spans="1:9" ht="10.35" customHeight="1">
      <c r="I34" s="106"/>
    </row>
    <row r="35" spans="1:9" ht="15" customHeight="1">
      <c r="A35" s="243" t="s">
        <v>351</v>
      </c>
      <c r="I35" s="106"/>
    </row>
    <row r="36" spans="1:9" s="243" customFormat="1" ht="17.850000000000001" customHeight="1">
      <c r="A36" s="679" t="s">
        <v>352</v>
      </c>
      <c r="B36" s="679"/>
      <c r="C36" s="679"/>
      <c r="D36" s="679"/>
      <c r="E36" s="679"/>
      <c r="F36" s="679"/>
      <c r="G36" s="159">
        <v>15</v>
      </c>
      <c r="H36" s="251" t="s">
        <v>353</v>
      </c>
      <c r="I36" s="135"/>
    </row>
    <row r="37" spans="1:9" ht="17.25" customHeight="1">
      <c r="A37" s="653" t="s">
        <v>354</v>
      </c>
      <c r="B37" s="686" t="s">
        <v>2173</v>
      </c>
      <c r="C37" s="686"/>
      <c r="D37" s="686"/>
      <c r="E37" s="686"/>
      <c r="F37" s="686"/>
      <c r="G37" s="686"/>
      <c r="H37" s="666"/>
      <c r="I37" s="106"/>
    </row>
    <row r="38" spans="1:9" ht="17.25" customHeight="1">
      <c r="A38" s="654"/>
      <c r="B38" s="686" t="s">
        <v>2174</v>
      </c>
      <c r="C38" s="686"/>
      <c r="D38" s="686"/>
      <c r="E38" s="686"/>
      <c r="F38" s="686"/>
      <c r="G38" s="686"/>
      <c r="H38" s="666"/>
      <c r="I38" s="106"/>
    </row>
    <row r="39" spans="1:9" ht="17.25" customHeight="1">
      <c r="A39" s="654"/>
      <c r="B39" s="686" t="s">
        <v>2175</v>
      </c>
      <c r="C39" s="686"/>
      <c r="D39" s="686"/>
      <c r="E39" s="686"/>
      <c r="F39" s="686"/>
      <c r="G39" s="686"/>
      <c r="H39" s="666"/>
      <c r="I39" s="106"/>
    </row>
    <row r="40" spans="1:9" ht="17.25" customHeight="1">
      <c r="A40" s="654"/>
      <c r="B40" s="686" t="s">
        <v>2176</v>
      </c>
      <c r="C40" s="686"/>
      <c r="D40" s="686"/>
      <c r="E40" s="686"/>
      <c r="F40" s="686"/>
      <c r="G40" s="686"/>
      <c r="H40" s="666"/>
      <c r="I40" s="106"/>
    </row>
    <row r="41" spans="1:9" ht="17.25" customHeight="1">
      <c r="A41" s="654"/>
      <c r="B41" s="686" t="s">
        <v>2177</v>
      </c>
      <c r="C41" s="686"/>
      <c r="D41" s="686"/>
      <c r="E41" s="686"/>
      <c r="F41" s="686"/>
      <c r="G41" s="686"/>
      <c r="H41" s="666"/>
      <c r="I41" s="106"/>
    </row>
    <row r="42" spans="1:9" ht="17.25" customHeight="1">
      <c r="A42" s="654"/>
      <c r="B42" s="686" t="s">
        <v>2178</v>
      </c>
      <c r="C42" s="686"/>
      <c r="D42" s="686"/>
      <c r="E42" s="686"/>
      <c r="F42" s="686"/>
      <c r="G42" s="686"/>
      <c r="H42" s="666"/>
      <c r="I42" s="106"/>
    </row>
    <row r="43" spans="1:9" ht="17.25" customHeight="1">
      <c r="A43" s="654"/>
      <c r="B43" s="686" t="s">
        <v>2179</v>
      </c>
      <c r="C43" s="686"/>
      <c r="D43" s="686"/>
      <c r="E43" s="686"/>
      <c r="F43" s="686"/>
      <c r="G43" s="686"/>
      <c r="H43" s="666"/>
      <c r="I43" s="106"/>
    </row>
    <row r="44" spans="1:9" ht="17.25" customHeight="1">
      <c r="A44" s="654"/>
      <c r="B44" s="686" t="s">
        <v>2180</v>
      </c>
      <c r="C44" s="686"/>
      <c r="D44" s="686"/>
      <c r="E44" s="686"/>
      <c r="F44" s="686"/>
      <c r="G44" s="686"/>
      <c r="H44" s="666"/>
      <c r="I44" s="106"/>
    </row>
    <row r="45" spans="1:9" ht="17.25" customHeight="1">
      <c r="A45" s="654"/>
      <c r="B45" s="686" t="s">
        <v>2181</v>
      </c>
      <c r="C45" s="686"/>
      <c r="D45" s="686"/>
      <c r="E45" s="686"/>
      <c r="F45" s="686"/>
      <c r="G45" s="686"/>
      <c r="H45" s="666"/>
      <c r="I45" s="106"/>
    </row>
    <row r="46" spans="1:9" ht="17.25" customHeight="1">
      <c r="A46" s="654"/>
      <c r="B46" s="686" t="s">
        <v>2182</v>
      </c>
      <c r="C46" s="686"/>
      <c r="D46" s="686"/>
      <c r="E46" s="686"/>
      <c r="F46" s="686"/>
      <c r="G46" s="686"/>
      <c r="H46" s="666"/>
      <c r="I46" s="106"/>
    </row>
    <row r="47" spans="1:9" ht="17.25" customHeight="1">
      <c r="A47" s="654"/>
      <c r="B47" s="686" t="s">
        <v>2183</v>
      </c>
      <c r="C47" s="686"/>
      <c r="D47" s="686"/>
      <c r="E47" s="686"/>
      <c r="F47" s="686"/>
      <c r="G47" s="686"/>
      <c r="H47" s="666"/>
      <c r="I47" s="106"/>
    </row>
    <row r="48" spans="1:9" ht="17.25" customHeight="1">
      <c r="A48" s="654"/>
      <c r="B48" s="686" t="s">
        <v>2184</v>
      </c>
      <c r="C48" s="686"/>
      <c r="D48" s="686"/>
      <c r="E48" s="686"/>
      <c r="F48" s="686"/>
      <c r="G48" s="686"/>
      <c r="H48" s="666"/>
      <c r="I48" s="106"/>
    </row>
    <row r="49" spans="1:9" ht="17.25" customHeight="1">
      <c r="A49" s="654"/>
      <c r="B49" s="686" t="s">
        <v>2185</v>
      </c>
      <c r="C49" s="686"/>
      <c r="D49" s="686"/>
      <c r="E49" s="686"/>
      <c r="F49" s="686"/>
      <c r="G49" s="686"/>
      <c r="H49" s="666"/>
      <c r="I49" s="106"/>
    </row>
    <row r="50" spans="1:9" ht="17.25" customHeight="1">
      <c r="A50" s="654"/>
      <c r="B50" s="686" t="s">
        <v>2186</v>
      </c>
      <c r="C50" s="686"/>
      <c r="D50" s="686"/>
      <c r="E50" s="686"/>
      <c r="F50" s="686"/>
      <c r="G50" s="686"/>
      <c r="H50" s="666"/>
      <c r="I50" s="106"/>
    </row>
    <row r="51" spans="1:9" ht="18.600000000000001" customHeight="1">
      <c r="A51" s="682" t="s">
        <v>361</v>
      </c>
      <c r="B51" s="689"/>
      <c r="C51" s="689"/>
      <c r="D51" s="689" t="s">
        <v>2187</v>
      </c>
      <c r="E51" s="689"/>
      <c r="F51" s="689"/>
      <c r="G51" s="689"/>
      <c r="H51" s="690"/>
      <c r="I51" s="106"/>
    </row>
    <row r="52" spans="1:9" ht="49.5" customHeight="1">
      <c r="A52" s="681" t="s">
        <v>363</v>
      </c>
      <c r="B52" s="687"/>
      <c r="C52" s="687"/>
      <c r="D52" s="668" t="s">
        <v>2192</v>
      </c>
      <c r="E52" s="669"/>
      <c r="F52" s="669"/>
      <c r="G52" s="669"/>
      <c r="H52" s="669"/>
      <c r="I52" s="110"/>
    </row>
    <row r="53" spans="1:9" s="243" customFormat="1" ht="17.850000000000001" customHeight="1">
      <c r="A53" s="679" t="s">
        <v>528</v>
      </c>
      <c r="B53" s="679"/>
      <c r="C53" s="679"/>
      <c r="D53" s="679"/>
      <c r="E53" s="679"/>
      <c r="F53" s="679"/>
      <c r="G53" s="159">
        <v>30</v>
      </c>
      <c r="H53" s="251" t="s">
        <v>353</v>
      </c>
      <c r="I53" s="135"/>
    </row>
    <row r="54" spans="1:9" ht="69" customHeight="1">
      <c r="A54" s="653" t="s">
        <v>354</v>
      </c>
      <c r="B54" s="675" t="s">
        <v>2188</v>
      </c>
      <c r="C54" s="675"/>
      <c r="D54" s="675"/>
      <c r="E54" s="675"/>
      <c r="F54" s="675"/>
      <c r="G54" s="675"/>
      <c r="H54" s="668"/>
      <c r="I54" s="106"/>
    </row>
    <row r="55" spans="1:9" ht="17.25" customHeight="1">
      <c r="A55" s="654"/>
      <c r="B55" s="686" t="s">
        <v>2189</v>
      </c>
      <c r="C55" s="686"/>
      <c r="D55" s="686"/>
      <c r="E55" s="686"/>
      <c r="F55" s="686"/>
      <c r="G55" s="686"/>
      <c r="H55" s="666"/>
      <c r="I55" s="106"/>
    </row>
    <row r="56" spans="1:9" ht="17.25" customHeight="1">
      <c r="A56" s="654"/>
      <c r="B56" s="686" t="s">
        <v>2190</v>
      </c>
      <c r="C56" s="686"/>
      <c r="D56" s="686"/>
      <c r="E56" s="686"/>
      <c r="F56" s="686"/>
      <c r="G56" s="686"/>
      <c r="H56" s="666"/>
      <c r="I56" s="106"/>
    </row>
    <row r="57" spans="1:9" ht="18.600000000000001" customHeight="1">
      <c r="A57" s="682" t="s">
        <v>361</v>
      </c>
      <c r="B57" s="689"/>
      <c r="C57" s="689"/>
      <c r="D57" s="689" t="s">
        <v>2193</v>
      </c>
      <c r="E57" s="689"/>
      <c r="F57" s="689"/>
      <c r="G57" s="689"/>
      <c r="H57" s="690"/>
      <c r="I57" s="106"/>
    </row>
    <row r="58" spans="1:9" ht="27.6" customHeight="1">
      <c r="A58" s="681" t="s">
        <v>363</v>
      </c>
      <c r="B58" s="687"/>
      <c r="C58" s="687"/>
      <c r="D58" s="668" t="s">
        <v>2191</v>
      </c>
      <c r="E58" s="669"/>
      <c r="F58" s="669"/>
      <c r="G58" s="669"/>
      <c r="H58" s="669"/>
      <c r="I58" s="110"/>
    </row>
    <row r="59" spans="1:9" ht="10.35" customHeight="1">
      <c r="I59" s="106"/>
    </row>
    <row r="60" spans="1:9" ht="15" customHeight="1">
      <c r="A60" s="243" t="s">
        <v>378</v>
      </c>
      <c r="I60" s="106"/>
    </row>
    <row r="61" spans="1:9" ht="29.1" customHeight="1">
      <c r="A61" s="667" t="s">
        <v>379</v>
      </c>
      <c r="B61" s="665"/>
      <c r="C61" s="668" t="s">
        <v>2194</v>
      </c>
      <c r="D61" s="669"/>
      <c r="E61" s="669"/>
      <c r="F61" s="669"/>
      <c r="G61" s="669"/>
      <c r="H61" s="669"/>
      <c r="I61" s="106"/>
    </row>
    <row r="62" spans="1:9" ht="25.05" customHeight="1">
      <c r="A62" s="667"/>
      <c r="B62" s="665"/>
      <c r="C62" s="675" t="s">
        <v>2195</v>
      </c>
      <c r="D62" s="675"/>
      <c r="E62" s="675"/>
      <c r="F62" s="675"/>
      <c r="G62" s="675"/>
      <c r="H62" s="668"/>
      <c r="I62" s="106"/>
    </row>
    <row r="63" spans="1:9" ht="29.55" customHeight="1">
      <c r="A63" s="667"/>
      <c r="B63" s="665"/>
      <c r="C63" s="675" t="s">
        <v>2196</v>
      </c>
      <c r="D63" s="675"/>
      <c r="E63" s="675"/>
      <c r="F63" s="675"/>
      <c r="G63" s="675"/>
      <c r="H63" s="668"/>
      <c r="I63" s="106"/>
    </row>
    <row r="64" spans="1:9" ht="25.05" customHeight="1">
      <c r="A64" s="702" t="s">
        <v>382</v>
      </c>
      <c r="B64" s="703"/>
      <c r="C64" s="675" t="s">
        <v>2197</v>
      </c>
      <c r="D64" s="675"/>
      <c r="E64" s="675"/>
      <c r="F64" s="675"/>
      <c r="G64" s="675"/>
      <c r="H64" s="668"/>
      <c r="I64" s="106"/>
    </row>
    <row r="65" spans="1:9" ht="29.1" customHeight="1">
      <c r="A65" s="766"/>
      <c r="B65" s="767"/>
      <c r="C65" s="675" t="s">
        <v>2198</v>
      </c>
      <c r="D65" s="675"/>
      <c r="E65" s="675"/>
      <c r="F65" s="675"/>
      <c r="G65" s="675"/>
      <c r="H65" s="668"/>
      <c r="I65" s="106"/>
    </row>
    <row r="66" spans="1:9" ht="29.55" customHeight="1">
      <c r="A66" s="633"/>
      <c r="B66" s="704"/>
      <c r="C66" s="675" t="s">
        <v>2199</v>
      </c>
      <c r="D66" s="675"/>
      <c r="E66" s="675"/>
      <c r="F66" s="675"/>
      <c r="G66" s="675"/>
      <c r="H66" s="668"/>
      <c r="I66" s="106"/>
    </row>
    <row r="67" spans="1:9" ht="10.35" customHeight="1"/>
    <row r="68" spans="1:9" ht="15" customHeight="1">
      <c r="A68" s="243" t="s">
        <v>384</v>
      </c>
      <c r="B68" s="243"/>
      <c r="C68" s="243"/>
      <c r="D68" s="243"/>
      <c r="E68" s="243"/>
      <c r="F68" s="243"/>
    </row>
    <row r="69" spans="1:9" ht="16.2">
      <c r="A69" s="667" t="s">
        <v>385</v>
      </c>
      <c r="B69" s="667"/>
      <c r="C69" s="667"/>
      <c r="D69" s="667"/>
      <c r="E69" s="667"/>
      <c r="F69" s="667"/>
      <c r="G69" s="185">
        <v>4.5</v>
      </c>
      <c r="H69" s="186" t="s">
        <v>430</v>
      </c>
    </row>
    <row r="70" spans="1:9" ht="16.2">
      <c r="A70" s="667" t="s">
        <v>386</v>
      </c>
      <c r="B70" s="667"/>
      <c r="C70" s="667"/>
      <c r="D70" s="667"/>
      <c r="E70" s="667"/>
      <c r="F70" s="667"/>
      <c r="G70" s="185">
        <v>0.5</v>
      </c>
      <c r="H70" s="186" t="s">
        <v>430</v>
      </c>
    </row>
    <row r="71" spans="1:9">
      <c r="A71" s="249"/>
      <c r="B71" s="249"/>
      <c r="C71" s="249"/>
      <c r="D71" s="249"/>
      <c r="E71" s="249"/>
      <c r="F71" s="249"/>
      <c r="G71" s="188"/>
      <c r="H71" s="186"/>
    </row>
    <row r="72" spans="1:9">
      <c r="A72" s="685" t="s">
        <v>387</v>
      </c>
      <c r="B72" s="685"/>
      <c r="C72" s="685"/>
      <c r="D72" s="685"/>
      <c r="E72" s="685"/>
      <c r="F72" s="685"/>
      <c r="G72" s="190"/>
      <c r="H72" s="188"/>
    </row>
    <row r="73" spans="1:9" ht="17.850000000000001" customHeight="1">
      <c r="A73" s="669" t="s">
        <v>388</v>
      </c>
      <c r="B73" s="669"/>
      <c r="C73" s="669"/>
      <c r="D73" s="669"/>
      <c r="E73" s="186">
        <f>SUM(E74:E79)</f>
        <v>53</v>
      </c>
      <c r="F73" s="186" t="s">
        <v>353</v>
      </c>
      <c r="G73" s="191">
        <f>E73/25</f>
        <v>2.12</v>
      </c>
      <c r="H73" s="186" t="s">
        <v>430</v>
      </c>
    </row>
    <row r="74" spans="1:9" ht="17.850000000000001" customHeight="1">
      <c r="A74" s="107" t="s">
        <v>145</v>
      </c>
      <c r="B74" s="667" t="s">
        <v>148</v>
      </c>
      <c r="C74" s="667"/>
      <c r="D74" s="667"/>
      <c r="E74" s="186">
        <v>15</v>
      </c>
      <c r="F74" s="186" t="s">
        <v>353</v>
      </c>
      <c r="G74" s="192"/>
      <c r="H74" s="193"/>
    </row>
    <row r="75" spans="1:9" ht="17.850000000000001" customHeight="1">
      <c r="B75" s="667" t="s">
        <v>389</v>
      </c>
      <c r="C75" s="667"/>
      <c r="D75" s="667"/>
      <c r="E75" s="186">
        <v>30</v>
      </c>
      <c r="F75" s="186" t="s">
        <v>353</v>
      </c>
      <c r="G75" s="192"/>
      <c r="H75" s="193"/>
    </row>
    <row r="76" spans="1:9" ht="17.850000000000001" customHeight="1">
      <c r="B76" s="667" t="s">
        <v>390</v>
      </c>
      <c r="C76" s="667"/>
      <c r="D76" s="667"/>
      <c r="E76" s="186">
        <v>3</v>
      </c>
      <c r="F76" s="186" t="s">
        <v>353</v>
      </c>
      <c r="G76" s="192"/>
      <c r="H76" s="193"/>
    </row>
    <row r="77" spans="1:9" ht="17.850000000000001" customHeight="1">
      <c r="B77" s="667" t="s">
        <v>391</v>
      </c>
      <c r="C77" s="667"/>
      <c r="D77" s="667"/>
      <c r="E77" s="186">
        <v>0</v>
      </c>
      <c r="F77" s="186" t="s">
        <v>353</v>
      </c>
      <c r="G77" s="192"/>
      <c r="H77" s="193"/>
    </row>
    <row r="78" spans="1:9" ht="17.850000000000001" customHeight="1">
      <c r="B78" s="667" t="s">
        <v>392</v>
      </c>
      <c r="C78" s="667"/>
      <c r="D78" s="667"/>
      <c r="E78" s="186">
        <v>0</v>
      </c>
      <c r="F78" s="186" t="s">
        <v>353</v>
      </c>
      <c r="G78" s="192"/>
      <c r="H78" s="193"/>
    </row>
    <row r="79" spans="1:9" ht="17.850000000000001" customHeight="1">
      <c r="B79" s="667" t="s">
        <v>393</v>
      </c>
      <c r="C79" s="667"/>
      <c r="D79" s="667"/>
      <c r="E79" s="186">
        <v>5</v>
      </c>
      <c r="F79" s="186" t="s">
        <v>353</v>
      </c>
      <c r="G79" s="192"/>
      <c r="H79" s="193"/>
    </row>
    <row r="80" spans="1:9" ht="31.35" customHeight="1">
      <c r="A80" s="669" t="s">
        <v>394</v>
      </c>
      <c r="B80" s="669"/>
      <c r="C80" s="669"/>
      <c r="D80" s="669"/>
      <c r="E80" s="186">
        <v>0</v>
      </c>
      <c r="F80" s="186" t="s">
        <v>353</v>
      </c>
      <c r="G80" s="191">
        <v>0</v>
      </c>
      <c r="H80" s="186" t="s">
        <v>430</v>
      </c>
    </row>
    <row r="81" spans="1:9" ht="17.850000000000001" customHeight="1">
      <c r="A81" s="667" t="s">
        <v>395</v>
      </c>
      <c r="B81" s="667"/>
      <c r="C81" s="667"/>
      <c r="D81" s="667"/>
      <c r="E81" s="186">
        <f>G81*25</f>
        <v>72</v>
      </c>
      <c r="F81" s="186" t="s">
        <v>353</v>
      </c>
      <c r="G81" s="191">
        <f>D6-G80-G73</f>
        <v>2.88</v>
      </c>
      <c r="H81" s="186" t="s">
        <v>430</v>
      </c>
    </row>
    <row r="82" spans="1:9" ht="10.35" customHeight="1"/>
    <row r="86" spans="1:9">
      <c r="A86" s="631"/>
      <c r="B86" s="631"/>
      <c r="C86" s="631"/>
      <c r="D86" s="631"/>
      <c r="E86" s="631"/>
      <c r="F86" s="631"/>
      <c r="G86" s="631"/>
      <c r="H86" s="631"/>
      <c r="I86" s="631"/>
    </row>
    <row r="89" spans="1:9">
      <c r="A89" s="663"/>
      <c r="B89" s="663"/>
      <c r="C89" s="663"/>
      <c r="D89" s="663"/>
      <c r="E89" s="663"/>
      <c r="F89" s="663"/>
      <c r="G89" s="663"/>
      <c r="H89" s="663"/>
      <c r="I89" s="663"/>
    </row>
    <row r="90" spans="1:9">
      <c r="A90" s="663"/>
      <c r="B90" s="663"/>
      <c r="C90" s="663"/>
      <c r="D90" s="663"/>
      <c r="E90" s="663"/>
      <c r="F90" s="663"/>
      <c r="G90" s="663"/>
      <c r="H90" s="663"/>
      <c r="I90" s="663"/>
    </row>
    <row r="91" spans="1:9">
      <c r="A91" s="663"/>
      <c r="B91" s="663"/>
      <c r="C91" s="663"/>
      <c r="D91" s="663"/>
      <c r="E91" s="663"/>
      <c r="F91" s="663"/>
      <c r="G91" s="663"/>
      <c r="H91" s="663"/>
      <c r="I91" s="663"/>
    </row>
  </sheetData>
  <mergeCells count="88">
    <mergeCell ref="A89:I91"/>
    <mergeCell ref="A72:F72"/>
    <mergeCell ref="A73:D73"/>
    <mergeCell ref="B74:D74"/>
    <mergeCell ref="B75:D75"/>
    <mergeCell ref="B76:D76"/>
    <mergeCell ref="B77:D77"/>
    <mergeCell ref="B78:D78"/>
    <mergeCell ref="B79:D79"/>
    <mergeCell ref="A80:D80"/>
    <mergeCell ref="A81:D81"/>
    <mergeCell ref="A86:I86"/>
    <mergeCell ref="A70:F70"/>
    <mergeCell ref="A57:C57"/>
    <mergeCell ref="D57:H57"/>
    <mergeCell ref="A58:C58"/>
    <mergeCell ref="D58:H58"/>
    <mergeCell ref="A61:B63"/>
    <mergeCell ref="C61:H61"/>
    <mergeCell ref="C62:H62"/>
    <mergeCell ref="C63:H63"/>
    <mergeCell ref="A64:B66"/>
    <mergeCell ref="C64:H64"/>
    <mergeCell ref="C65:H65"/>
    <mergeCell ref="C66:H66"/>
    <mergeCell ref="A69:F69"/>
    <mergeCell ref="A53:F53"/>
    <mergeCell ref="A54:A56"/>
    <mergeCell ref="B54:H54"/>
    <mergeCell ref="B55:H55"/>
    <mergeCell ref="B56:H56"/>
    <mergeCell ref="B49:H49"/>
    <mergeCell ref="B50:H50"/>
    <mergeCell ref="A51:C51"/>
    <mergeCell ref="D51:H51"/>
    <mergeCell ref="A52:C52"/>
    <mergeCell ref="D52:H52"/>
    <mergeCell ref="B48:H48"/>
    <mergeCell ref="A32:H32"/>
    <mergeCell ref="B33:F33"/>
    <mergeCell ref="A36:F36"/>
    <mergeCell ref="A37:A50"/>
    <mergeCell ref="B37:H37"/>
    <mergeCell ref="B38:H38"/>
    <mergeCell ref="B39:H39"/>
    <mergeCell ref="B40:H40"/>
    <mergeCell ref="B41:H41"/>
    <mergeCell ref="B42:H42"/>
    <mergeCell ref="B43:H43"/>
    <mergeCell ref="B44:H44"/>
    <mergeCell ref="B45:H45"/>
    <mergeCell ref="B46:H46"/>
    <mergeCell ref="B47:H47"/>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8.77734375" defaultRowHeight="13.8"/>
  <cols>
    <col min="1" max="1" width="9.21875" style="271" customWidth="1"/>
    <col min="2" max="2" width="11.77734375" style="271" customWidth="1"/>
    <col min="3" max="3" width="5.77734375" style="271" customWidth="1"/>
    <col min="4" max="4" width="21.77734375" style="271" customWidth="1"/>
    <col min="5" max="5" width="9.21875" style="271" customWidth="1"/>
    <col min="6" max="6" width="8.77734375" style="271" customWidth="1"/>
    <col min="7" max="7" width="15.88671875" style="271" customWidth="1"/>
    <col min="8" max="8" width="9.77734375" style="271" customWidth="1"/>
    <col min="9" max="16371" width="8.77734375" style="271"/>
    <col min="16372" max="16384" width="11.5546875" style="271" customWidth="1"/>
  </cols>
  <sheetData>
    <row r="1" spans="1:8" ht="9.75" customHeight="1"/>
    <row r="2" spans="1:8" s="273" customFormat="1">
      <c r="A2" s="606" t="s">
        <v>320</v>
      </c>
      <c r="B2" s="606"/>
      <c r="C2" s="606"/>
      <c r="D2" s="606"/>
      <c r="E2" s="606"/>
      <c r="F2" s="606"/>
      <c r="G2" s="606"/>
      <c r="H2" s="606"/>
    </row>
    <row r="3" spans="1:8" ht="9.75" customHeight="1"/>
    <row r="4" spans="1:8" ht="15" customHeight="1">
      <c r="A4" s="273" t="s">
        <v>321</v>
      </c>
    </row>
    <row r="5" spans="1:8" ht="17.25" customHeight="1">
      <c r="A5" s="607" t="s">
        <v>322</v>
      </c>
      <c r="B5" s="607"/>
      <c r="C5" s="607"/>
      <c r="D5" s="607"/>
      <c r="E5" s="607"/>
      <c r="F5" s="607"/>
      <c r="G5" s="607"/>
      <c r="H5" s="607"/>
    </row>
    <row r="6" spans="1:8" ht="17.25" customHeight="1">
      <c r="A6" s="608" t="s">
        <v>143</v>
      </c>
      <c r="B6" s="608"/>
      <c r="C6" s="608"/>
      <c r="D6" s="609">
        <v>6</v>
      </c>
      <c r="E6" s="609"/>
      <c r="F6" s="609"/>
      <c r="G6" s="609"/>
      <c r="H6" s="609"/>
    </row>
    <row r="7" spans="1:8">
      <c r="A7" s="608" t="s">
        <v>142</v>
      </c>
      <c r="B7" s="608"/>
      <c r="C7" s="608"/>
      <c r="D7" s="610" t="s">
        <v>323</v>
      </c>
      <c r="E7" s="610"/>
      <c r="F7" s="610"/>
      <c r="G7" s="610"/>
      <c r="H7" s="610"/>
    </row>
    <row r="8" spans="1:8" ht="17.25" customHeight="1">
      <c r="A8" s="608" t="s">
        <v>146</v>
      </c>
      <c r="B8" s="608"/>
      <c r="C8" s="608"/>
      <c r="D8" s="611" t="s">
        <v>324</v>
      </c>
      <c r="E8" s="611"/>
      <c r="F8" s="611"/>
      <c r="G8" s="611"/>
      <c r="H8" s="611"/>
    </row>
    <row r="9" spans="1:8" ht="17.25" customHeight="1">
      <c r="A9" s="608" t="s">
        <v>325</v>
      </c>
      <c r="B9" s="608"/>
      <c r="C9" s="608"/>
      <c r="D9" s="611" t="s">
        <v>326</v>
      </c>
      <c r="E9" s="611"/>
      <c r="F9" s="611"/>
      <c r="G9" s="611"/>
      <c r="H9" s="611"/>
    </row>
    <row r="10" spans="1:8" ht="9.75" customHeight="1"/>
    <row r="11" spans="1:8" ht="15" customHeight="1">
      <c r="A11" s="612" t="s">
        <v>3</v>
      </c>
      <c r="B11" s="612"/>
      <c r="C11" s="612"/>
      <c r="D11" s="612"/>
      <c r="E11" s="612"/>
      <c r="F11" s="612"/>
      <c r="G11" s="612"/>
      <c r="H11" s="612"/>
    </row>
    <row r="12" spans="1:8" ht="17.25" customHeight="1">
      <c r="A12" s="605" t="s">
        <v>2631</v>
      </c>
      <c r="B12" s="605"/>
      <c r="C12" s="605"/>
      <c r="D12" s="605"/>
      <c r="E12" s="605"/>
      <c r="F12" s="605"/>
      <c r="G12" s="605"/>
      <c r="H12" s="605"/>
    </row>
    <row r="13" spans="1:8" ht="17.25" customHeight="1">
      <c r="A13" s="608" t="s">
        <v>8</v>
      </c>
      <c r="B13" s="608"/>
      <c r="C13" s="608"/>
      <c r="D13" s="608"/>
      <c r="E13" s="609" t="s">
        <v>9</v>
      </c>
      <c r="F13" s="609"/>
      <c r="G13" s="609"/>
      <c r="H13" s="609"/>
    </row>
    <row r="14" spans="1:8" ht="17.25" customHeight="1">
      <c r="A14" s="608" t="s">
        <v>327</v>
      </c>
      <c r="B14" s="608"/>
      <c r="C14" s="608"/>
      <c r="D14" s="608"/>
      <c r="E14" s="609" t="s">
        <v>328</v>
      </c>
      <c r="F14" s="609"/>
      <c r="G14" s="609"/>
      <c r="H14" s="609"/>
    </row>
    <row r="15" spans="1:8" ht="17.25" customHeight="1">
      <c r="A15" s="608" t="s">
        <v>329</v>
      </c>
      <c r="B15" s="608"/>
      <c r="C15" s="608"/>
      <c r="D15" s="608"/>
      <c r="E15" s="614" t="s">
        <v>330</v>
      </c>
      <c r="F15" s="614"/>
      <c r="G15" s="614"/>
      <c r="H15" s="614"/>
    </row>
    <row r="16" spans="1:8" ht="17.25" customHeight="1">
      <c r="A16" s="608" t="s">
        <v>13</v>
      </c>
      <c r="B16" s="608"/>
      <c r="C16" s="608"/>
      <c r="D16" s="608"/>
      <c r="E16" s="609" t="s">
        <v>14</v>
      </c>
      <c r="F16" s="609"/>
      <c r="G16" s="609"/>
      <c r="H16" s="609"/>
    </row>
    <row r="17" spans="1:8" ht="9.75" customHeight="1"/>
    <row r="18" spans="1:8" ht="15" customHeight="1">
      <c r="A18" s="612" t="s">
        <v>331</v>
      </c>
      <c r="B18" s="612"/>
      <c r="C18" s="612"/>
      <c r="D18" s="612"/>
      <c r="E18" s="612"/>
      <c r="F18" s="612"/>
      <c r="G18" s="612"/>
      <c r="H18" s="612"/>
    </row>
    <row r="19" spans="1:8" ht="30.75" customHeight="1">
      <c r="A19" s="615" t="s">
        <v>332</v>
      </c>
      <c r="B19" s="615"/>
      <c r="C19" s="616" t="s">
        <v>333</v>
      </c>
      <c r="D19" s="616"/>
      <c r="E19" s="616"/>
      <c r="F19" s="616"/>
      <c r="G19" s="616"/>
      <c r="H19" s="616"/>
    </row>
    <row r="20" spans="1:8" ht="9.75" customHeight="1"/>
    <row r="21" spans="1:8" ht="15" customHeight="1">
      <c r="A21" s="613" t="s">
        <v>334</v>
      </c>
      <c r="B21" s="613"/>
      <c r="C21" s="613"/>
      <c r="D21" s="613"/>
    </row>
    <row r="22" spans="1:8" ht="14.1" customHeight="1">
      <c r="A22" s="618" t="s">
        <v>31</v>
      </c>
      <c r="B22" s="619" t="s">
        <v>32</v>
      </c>
      <c r="C22" s="619"/>
      <c r="D22" s="619"/>
      <c r="E22" s="619"/>
      <c r="F22" s="619"/>
      <c r="G22" s="620" t="s">
        <v>335</v>
      </c>
      <c r="H22" s="620"/>
    </row>
    <row r="23" spans="1:8" ht="27" customHeight="1">
      <c r="A23" s="618"/>
      <c r="B23" s="619"/>
      <c r="C23" s="619"/>
      <c r="D23" s="619"/>
      <c r="E23" s="619"/>
      <c r="F23" s="619"/>
      <c r="G23" s="274" t="s">
        <v>336</v>
      </c>
      <c r="H23" s="275" t="s">
        <v>35</v>
      </c>
    </row>
    <row r="24" spans="1:8" ht="17.25" customHeight="1">
      <c r="A24" s="621" t="s">
        <v>36</v>
      </c>
      <c r="B24" s="621"/>
      <c r="C24" s="621"/>
      <c r="D24" s="621"/>
      <c r="E24" s="621"/>
      <c r="F24" s="621"/>
      <c r="G24" s="621"/>
      <c r="H24" s="621"/>
    </row>
    <row r="25" spans="1:8" ht="29.25" customHeight="1">
      <c r="A25" s="274" t="s">
        <v>337</v>
      </c>
      <c r="B25" s="617" t="s">
        <v>338</v>
      </c>
      <c r="C25" s="617"/>
      <c r="D25" s="617"/>
      <c r="E25" s="617"/>
      <c r="F25" s="617"/>
      <c r="G25" s="274" t="s">
        <v>37</v>
      </c>
      <c r="H25" s="276" t="s">
        <v>52</v>
      </c>
    </row>
    <row r="26" spans="1:8" ht="28.95" customHeight="1">
      <c r="A26" s="274" t="s">
        <v>339</v>
      </c>
      <c r="B26" s="617" t="s">
        <v>340</v>
      </c>
      <c r="C26" s="617"/>
      <c r="D26" s="617"/>
      <c r="E26" s="617"/>
      <c r="F26" s="617"/>
      <c r="G26" s="274" t="s">
        <v>37</v>
      </c>
      <c r="H26" s="276" t="s">
        <v>52</v>
      </c>
    </row>
    <row r="27" spans="1:8" ht="17.25" customHeight="1">
      <c r="A27" s="621" t="s">
        <v>341</v>
      </c>
      <c r="B27" s="621"/>
      <c r="C27" s="621"/>
      <c r="D27" s="621"/>
      <c r="E27" s="621"/>
      <c r="F27" s="621"/>
      <c r="G27" s="621"/>
      <c r="H27" s="621"/>
    </row>
    <row r="28" spans="1:8" ht="39.75" customHeight="1">
      <c r="A28" s="274" t="s">
        <v>342</v>
      </c>
      <c r="B28" s="617" t="s">
        <v>343</v>
      </c>
      <c r="C28" s="617"/>
      <c r="D28" s="617"/>
      <c r="E28" s="617"/>
      <c r="F28" s="617"/>
      <c r="G28" s="274" t="s">
        <v>90</v>
      </c>
      <c r="H28" s="276" t="s">
        <v>52</v>
      </c>
    </row>
    <row r="29" spans="1:8" ht="28.5" customHeight="1">
      <c r="A29" s="274" t="s">
        <v>344</v>
      </c>
      <c r="B29" s="617" t="s">
        <v>345</v>
      </c>
      <c r="C29" s="617"/>
      <c r="D29" s="617"/>
      <c r="E29" s="617"/>
      <c r="F29" s="617"/>
      <c r="G29" s="274" t="s">
        <v>90</v>
      </c>
      <c r="H29" s="276" t="s">
        <v>52</v>
      </c>
    </row>
    <row r="30" spans="1:8" ht="28.5" customHeight="1">
      <c r="A30" s="274" t="s">
        <v>346</v>
      </c>
      <c r="B30" s="617" t="s">
        <v>347</v>
      </c>
      <c r="C30" s="617"/>
      <c r="D30" s="617"/>
      <c r="E30" s="617"/>
      <c r="F30" s="617"/>
      <c r="G30" s="274" t="s">
        <v>90</v>
      </c>
      <c r="H30" s="276" t="s">
        <v>52</v>
      </c>
    </row>
    <row r="31" spans="1:8" ht="17.25" customHeight="1">
      <c r="A31" s="621" t="s">
        <v>348</v>
      </c>
      <c r="B31" s="621"/>
      <c r="C31" s="621"/>
      <c r="D31" s="621"/>
      <c r="E31" s="621"/>
      <c r="F31" s="621"/>
      <c r="G31" s="621"/>
      <c r="H31" s="621"/>
    </row>
    <row r="32" spans="1:8" ht="29.25" customHeight="1">
      <c r="A32" s="274" t="s">
        <v>349</v>
      </c>
      <c r="B32" s="617" t="s">
        <v>350</v>
      </c>
      <c r="C32" s="617"/>
      <c r="D32" s="617"/>
      <c r="E32" s="617"/>
      <c r="F32" s="617"/>
      <c r="G32" s="274" t="s">
        <v>121</v>
      </c>
      <c r="H32" s="276" t="s">
        <v>52</v>
      </c>
    </row>
    <row r="33" spans="1:8" ht="9.75" customHeight="1"/>
    <row r="34" spans="1:8" ht="15" customHeight="1">
      <c r="A34" s="273" t="s">
        <v>351</v>
      </c>
    </row>
    <row r="35" spans="1:8" ht="17.25" customHeight="1">
      <c r="A35" s="622" t="s">
        <v>352</v>
      </c>
      <c r="B35" s="622"/>
      <c r="C35" s="622"/>
      <c r="D35" s="622"/>
      <c r="E35" s="622"/>
      <c r="F35" s="622"/>
      <c r="G35" s="277">
        <v>15</v>
      </c>
      <c r="H35" s="278" t="s">
        <v>353</v>
      </c>
    </row>
    <row r="36" spans="1:8" ht="65.25" customHeight="1">
      <c r="A36" s="623" t="s">
        <v>354</v>
      </c>
      <c r="B36" s="624" t="s">
        <v>464</v>
      </c>
      <c r="C36" s="624"/>
      <c r="D36" s="624"/>
      <c r="E36" s="624"/>
      <c r="F36" s="624"/>
      <c r="G36" s="624"/>
      <c r="H36" s="624"/>
    </row>
    <row r="37" spans="1:8" s="273" customFormat="1" ht="46.5" customHeight="1">
      <c r="A37" s="623"/>
      <c r="B37" s="616" t="s">
        <v>355</v>
      </c>
      <c r="C37" s="616"/>
      <c r="D37" s="616"/>
      <c r="E37" s="616"/>
      <c r="F37" s="616"/>
      <c r="G37" s="616"/>
      <c r="H37" s="616"/>
    </row>
    <row r="38" spans="1:8" ht="45.75" customHeight="1">
      <c r="A38" s="623"/>
      <c r="B38" s="616" t="s">
        <v>356</v>
      </c>
      <c r="C38" s="616"/>
      <c r="D38" s="616"/>
      <c r="E38" s="616"/>
      <c r="F38" s="616"/>
      <c r="G38" s="616"/>
      <c r="H38" s="616"/>
    </row>
    <row r="39" spans="1:8" ht="52.5" customHeight="1">
      <c r="A39" s="623"/>
      <c r="B39" s="616" t="s">
        <v>357</v>
      </c>
      <c r="C39" s="616"/>
      <c r="D39" s="616"/>
      <c r="E39" s="616"/>
      <c r="F39" s="616"/>
      <c r="G39" s="616"/>
      <c r="H39" s="616"/>
    </row>
    <row r="40" spans="1:8" ht="51.75" customHeight="1">
      <c r="A40" s="623"/>
      <c r="B40" s="616" t="s">
        <v>358</v>
      </c>
      <c r="C40" s="616"/>
      <c r="D40" s="616"/>
      <c r="E40" s="616"/>
      <c r="F40" s="616"/>
      <c r="G40" s="616"/>
      <c r="H40" s="616"/>
    </row>
    <row r="41" spans="1:8" ht="65.25" customHeight="1">
      <c r="A41" s="623"/>
      <c r="B41" s="616" t="s">
        <v>359</v>
      </c>
      <c r="C41" s="616"/>
      <c r="D41" s="616"/>
      <c r="E41" s="616"/>
      <c r="F41" s="616"/>
      <c r="G41" s="616"/>
      <c r="H41" s="616"/>
    </row>
    <row r="42" spans="1:8" ht="65.25" customHeight="1">
      <c r="A42" s="623"/>
      <c r="B42" s="616" t="s">
        <v>360</v>
      </c>
      <c r="C42" s="616"/>
      <c r="D42" s="616"/>
      <c r="E42" s="616"/>
      <c r="F42" s="616"/>
      <c r="G42" s="616"/>
      <c r="H42" s="616"/>
    </row>
    <row r="43" spans="1:8">
      <c r="A43" s="625" t="s">
        <v>361</v>
      </c>
      <c r="B43" s="625"/>
      <c r="C43" s="625"/>
      <c r="D43" s="611" t="s">
        <v>362</v>
      </c>
      <c r="E43" s="611"/>
      <c r="F43" s="611"/>
      <c r="G43" s="611"/>
      <c r="H43" s="611"/>
    </row>
    <row r="44" spans="1:8" ht="52.5" customHeight="1">
      <c r="A44" s="623" t="s">
        <v>363</v>
      </c>
      <c r="B44" s="623"/>
      <c r="C44" s="623"/>
      <c r="D44" s="626" t="s">
        <v>2764</v>
      </c>
      <c r="E44" s="626"/>
      <c r="F44" s="626"/>
      <c r="G44" s="626"/>
      <c r="H44" s="626"/>
    </row>
    <row r="45" spans="1:8" ht="17.25" customHeight="1">
      <c r="A45" s="622" t="s">
        <v>364</v>
      </c>
      <c r="B45" s="622"/>
      <c r="C45" s="622"/>
      <c r="D45" s="622"/>
      <c r="E45" s="622"/>
      <c r="F45" s="622"/>
      <c r="G45" s="277">
        <v>30</v>
      </c>
      <c r="H45" s="278" t="s">
        <v>353</v>
      </c>
    </row>
    <row r="46" spans="1:8" ht="26.25" customHeight="1">
      <c r="A46" s="623" t="s">
        <v>354</v>
      </c>
      <c r="B46" s="624" t="s">
        <v>365</v>
      </c>
      <c r="C46" s="624"/>
      <c r="D46" s="624"/>
      <c r="E46" s="624"/>
      <c r="F46" s="624"/>
      <c r="G46" s="624"/>
      <c r="H46" s="624"/>
    </row>
    <row r="47" spans="1:8" ht="26.25" customHeight="1">
      <c r="A47" s="623"/>
      <c r="B47" s="624" t="s">
        <v>366</v>
      </c>
      <c r="C47" s="624"/>
      <c r="D47" s="624"/>
      <c r="E47" s="624"/>
      <c r="F47" s="624"/>
      <c r="G47" s="624"/>
      <c r="H47" s="624"/>
    </row>
    <row r="48" spans="1:8" ht="27.75" customHeight="1">
      <c r="A48" s="623"/>
      <c r="B48" s="624" t="s">
        <v>367</v>
      </c>
      <c r="C48" s="624"/>
      <c r="D48" s="624"/>
      <c r="E48" s="624"/>
      <c r="F48" s="624"/>
      <c r="G48" s="624"/>
      <c r="H48" s="624"/>
    </row>
    <row r="49" spans="1:8" ht="26.25" customHeight="1">
      <c r="A49" s="623"/>
      <c r="B49" s="624" t="s">
        <v>368</v>
      </c>
      <c r="C49" s="624"/>
      <c r="D49" s="624"/>
      <c r="E49" s="624"/>
      <c r="F49" s="624"/>
      <c r="G49" s="624"/>
      <c r="H49" s="624"/>
    </row>
    <row r="50" spans="1:8" ht="26.25" customHeight="1">
      <c r="A50" s="623"/>
      <c r="B50" s="624" t="s">
        <v>369</v>
      </c>
      <c r="C50" s="624"/>
      <c r="D50" s="624"/>
      <c r="E50" s="624"/>
      <c r="F50" s="624"/>
      <c r="G50" s="624"/>
      <c r="H50" s="624"/>
    </row>
    <row r="51" spans="1:8" ht="26.25" customHeight="1">
      <c r="A51" s="623"/>
      <c r="B51" s="624" t="s">
        <v>370</v>
      </c>
      <c r="C51" s="624"/>
      <c r="D51" s="624"/>
      <c r="E51" s="624"/>
      <c r="F51" s="624"/>
      <c r="G51" s="624"/>
      <c r="H51" s="624"/>
    </row>
    <row r="52" spans="1:8" ht="26.25" customHeight="1">
      <c r="A52" s="623"/>
      <c r="B52" s="624" t="s">
        <v>371</v>
      </c>
      <c r="C52" s="624"/>
      <c r="D52" s="624"/>
      <c r="E52" s="624"/>
      <c r="F52" s="624"/>
      <c r="G52" s="624"/>
      <c r="H52" s="624"/>
    </row>
    <row r="53" spans="1:8" ht="26.25" customHeight="1">
      <c r="A53" s="623"/>
      <c r="B53" s="624" t="s">
        <v>372</v>
      </c>
      <c r="C53" s="624"/>
      <c r="D53" s="624"/>
      <c r="E53" s="624"/>
      <c r="F53" s="624"/>
      <c r="G53" s="624"/>
      <c r="H53" s="624"/>
    </row>
    <row r="54" spans="1:8" ht="26.25" customHeight="1">
      <c r="A54" s="623"/>
      <c r="B54" s="616" t="s">
        <v>373</v>
      </c>
      <c r="C54" s="616"/>
      <c r="D54" s="616"/>
      <c r="E54" s="616"/>
      <c r="F54" s="616"/>
      <c r="G54" s="616"/>
      <c r="H54" s="616"/>
    </row>
    <row r="55" spans="1:8" s="273" customFormat="1" ht="26.25" customHeight="1">
      <c r="A55" s="623"/>
      <c r="B55" s="616" t="s">
        <v>374</v>
      </c>
      <c r="C55" s="616"/>
      <c r="D55" s="616"/>
      <c r="E55" s="616"/>
      <c r="F55" s="616"/>
      <c r="G55" s="616"/>
      <c r="H55" s="616"/>
    </row>
    <row r="56" spans="1:8" ht="26.25" customHeight="1">
      <c r="A56" s="623"/>
      <c r="B56" s="616" t="s">
        <v>375</v>
      </c>
      <c r="C56" s="616"/>
      <c r="D56" s="616"/>
      <c r="E56" s="616"/>
      <c r="F56" s="616"/>
      <c r="G56" s="616"/>
      <c r="H56" s="616"/>
    </row>
    <row r="57" spans="1:8">
      <c r="A57" s="625" t="s">
        <v>361</v>
      </c>
      <c r="B57" s="625"/>
      <c r="C57" s="625"/>
      <c r="D57" s="611" t="s">
        <v>376</v>
      </c>
      <c r="E57" s="611"/>
      <c r="F57" s="611"/>
      <c r="G57" s="611"/>
      <c r="H57" s="611"/>
    </row>
    <row r="58" spans="1:8" ht="54.75" customHeight="1">
      <c r="A58" s="623" t="s">
        <v>363</v>
      </c>
      <c r="B58" s="623"/>
      <c r="C58" s="623"/>
      <c r="D58" s="627" t="s">
        <v>377</v>
      </c>
      <c r="E58" s="627"/>
      <c r="F58" s="627"/>
      <c r="G58" s="627"/>
      <c r="H58" s="627"/>
    </row>
    <row r="59" spans="1:8" ht="9.75" customHeight="1"/>
    <row r="60" spans="1:8" ht="15" customHeight="1">
      <c r="A60" s="273" t="s">
        <v>378</v>
      </c>
    </row>
    <row r="61" spans="1:8" ht="27" customHeight="1">
      <c r="A61" s="608" t="s">
        <v>379</v>
      </c>
      <c r="B61" s="608"/>
      <c r="C61" s="616" t="s">
        <v>380</v>
      </c>
      <c r="D61" s="616"/>
      <c r="E61" s="616"/>
      <c r="F61" s="616"/>
      <c r="G61" s="616"/>
      <c r="H61" s="616"/>
    </row>
    <row r="62" spans="1:8" ht="27" customHeight="1">
      <c r="A62" s="608"/>
      <c r="B62" s="608"/>
      <c r="C62" s="624" t="s">
        <v>381</v>
      </c>
      <c r="D62" s="624"/>
      <c r="E62" s="624"/>
      <c r="F62" s="624"/>
      <c r="G62" s="624"/>
      <c r="H62" s="624"/>
    </row>
    <row r="63" spans="1:8" ht="27" customHeight="1">
      <c r="A63" s="608" t="s">
        <v>382</v>
      </c>
      <c r="B63" s="608"/>
      <c r="C63" s="616" t="s">
        <v>383</v>
      </c>
      <c r="D63" s="616"/>
      <c r="E63" s="616"/>
      <c r="F63" s="616"/>
      <c r="G63" s="616"/>
      <c r="H63" s="616"/>
    </row>
    <row r="64" spans="1:8" s="273" customFormat="1" ht="9.75" customHeight="1">
      <c r="A64" s="271"/>
      <c r="B64" s="271"/>
      <c r="C64" s="271"/>
      <c r="D64" s="271"/>
      <c r="E64" s="271"/>
      <c r="F64" s="271"/>
      <c r="G64" s="271"/>
      <c r="H64" s="271"/>
    </row>
    <row r="65" spans="1:8" ht="15" customHeight="1">
      <c r="A65" s="273" t="s">
        <v>384</v>
      </c>
      <c r="B65" s="273"/>
      <c r="C65" s="273"/>
      <c r="D65" s="273"/>
      <c r="E65" s="273"/>
      <c r="F65" s="273"/>
    </row>
    <row r="66" spans="1:8" ht="16.2">
      <c r="A66" s="628" t="s">
        <v>385</v>
      </c>
      <c r="B66" s="628"/>
      <c r="C66" s="628"/>
      <c r="D66" s="628"/>
      <c r="E66" s="628"/>
      <c r="F66" s="628"/>
      <c r="G66" s="279">
        <v>5</v>
      </c>
      <c r="H66" s="280" t="s">
        <v>465</v>
      </c>
    </row>
    <row r="67" spans="1:8" ht="16.2">
      <c r="A67" s="628" t="s">
        <v>386</v>
      </c>
      <c r="B67" s="628"/>
      <c r="C67" s="628"/>
      <c r="D67" s="628"/>
      <c r="E67" s="628"/>
      <c r="F67" s="628"/>
      <c r="G67" s="279">
        <v>1</v>
      </c>
      <c r="H67" s="280" t="s">
        <v>465</v>
      </c>
    </row>
    <row r="68" spans="1:8">
      <c r="A68" s="281"/>
      <c r="B68" s="281"/>
      <c r="C68" s="281"/>
      <c r="D68" s="281"/>
      <c r="E68" s="281"/>
      <c r="F68" s="281"/>
      <c r="G68" s="282"/>
      <c r="H68" s="280"/>
    </row>
    <row r="69" spans="1:8">
      <c r="A69" s="629" t="s">
        <v>387</v>
      </c>
      <c r="B69" s="629"/>
      <c r="C69" s="629"/>
      <c r="D69" s="629"/>
      <c r="E69" s="629"/>
      <c r="F69" s="629"/>
      <c r="G69" s="283"/>
      <c r="H69" s="282"/>
    </row>
    <row r="70" spans="1:8" ht="17.25" customHeight="1">
      <c r="A70" s="615" t="s">
        <v>388</v>
      </c>
      <c r="B70" s="615"/>
      <c r="C70" s="615"/>
      <c r="D70" s="615"/>
      <c r="E70" s="280">
        <f>SUM(E71:E76)</f>
        <v>50</v>
      </c>
      <c r="F70" s="280" t="s">
        <v>353</v>
      </c>
      <c r="G70" s="284">
        <f>E70/25</f>
        <v>2</v>
      </c>
      <c r="H70" s="280" t="s">
        <v>465</v>
      </c>
    </row>
    <row r="71" spans="1:8" ht="17.25" customHeight="1">
      <c r="A71" s="271" t="s">
        <v>145</v>
      </c>
      <c r="B71" s="628" t="s">
        <v>148</v>
      </c>
      <c r="C71" s="628"/>
      <c r="D71" s="628"/>
      <c r="E71" s="280">
        <v>15</v>
      </c>
      <c r="F71" s="280" t="s">
        <v>353</v>
      </c>
      <c r="G71" s="285"/>
      <c r="H71" s="286"/>
    </row>
    <row r="72" spans="1:8" ht="17.25" customHeight="1">
      <c r="B72" s="628" t="s">
        <v>389</v>
      </c>
      <c r="C72" s="628"/>
      <c r="D72" s="628"/>
      <c r="E72" s="280">
        <v>30</v>
      </c>
      <c r="F72" s="280" t="s">
        <v>353</v>
      </c>
      <c r="G72" s="285"/>
      <c r="H72" s="286"/>
    </row>
    <row r="73" spans="1:8" ht="17.25" customHeight="1">
      <c r="B73" s="628" t="s">
        <v>390</v>
      </c>
      <c r="C73" s="628"/>
      <c r="D73" s="628"/>
      <c r="E73" s="280">
        <v>2</v>
      </c>
      <c r="F73" s="280" t="s">
        <v>353</v>
      </c>
      <c r="G73" s="285"/>
      <c r="H73" s="286"/>
    </row>
    <row r="74" spans="1:8" ht="17.25" customHeight="1">
      <c r="B74" s="628" t="s">
        <v>391</v>
      </c>
      <c r="C74" s="628"/>
      <c r="D74" s="628"/>
      <c r="E74" s="280">
        <v>0</v>
      </c>
      <c r="F74" s="280" t="s">
        <v>353</v>
      </c>
      <c r="G74" s="285"/>
      <c r="H74" s="286"/>
    </row>
    <row r="75" spans="1:8" ht="17.25" customHeight="1">
      <c r="B75" s="628" t="s">
        <v>392</v>
      </c>
      <c r="C75" s="628"/>
      <c r="D75" s="628"/>
      <c r="E75" s="280">
        <v>0</v>
      </c>
      <c r="F75" s="280" t="s">
        <v>353</v>
      </c>
      <c r="G75" s="285"/>
      <c r="H75" s="286"/>
    </row>
    <row r="76" spans="1:8" ht="17.25" customHeight="1">
      <c r="B76" s="628" t="s">
        <v>393</v>
      </c>
      <c r="C76" s="628"/>
      <c r="D76" s="628"/>
      <c r="E76" s="280">
        <v>3</v>
      </c>
      <c r="F76" s="280" t="s">
        <v>353</v>
      </c>
      <c r="G76" s="285"/>
      <c r="H76" s="286"/>
    </row>
    <row r="77" spans="1:8" ht="30.75" customHeight="1">
      <c r="A77" s="615" t="s">
        <v>394</v>
      </c>
      <c r="B77" s="615"/>
      <c r="C77" s="615"/>
      <c r="D77" s="615"/>
      <c r="E77" s="280">
        <v>0</v>
      </c>
      <c r="F77" s="280" t="s">
        <v>353</v>
      </c>
      <c r="G77" s="284">
        <v>0</v>
      </c>
      <c r="H77" s="280" t="s">
        <v>465</v>
      </c>
    </row>
    <row r="78" spans="1:8" ht="17.25" customHeight="1">
      <c r="A78" s="628" t="s">
        <v>395</v>
      </c>
      <c r="B78" s="628"/>
      <c r="C78" s="628"/>
      <c r="D78" s="628"/>
      <c r="E78" s="280">
        <f>G78*25</f>
        <v>100</v>
      </c>
      <c r="F78" s="280" t="s">
        <v>353</v>
      </c>
      <c r="G78" s="284">
        <f>D6-G77-G70</f>
        <v>4</v>
      </c>
      <c r="H78" s="280" t="s">
        <v>465</v>
      </c>
    </row>
    <row r="79" spans="1:8" ht="9.75" customHeight="1"/>
    <row r="82" spans="1:8">
      <c r="A82" s="271" t="s">
        <v>396</v>
      </c>
    </row>
    <row r="83" spans="1:8" ht="16.2">
      <c r="A83" s="605" t="s">
        <v>466</v>
      </c>
      <c r="B83" s="605"/>
      <c r="C83" s="605"/>
      <c r="D83" s="605"/>
      <c r="E83" s="605"/>
      <c r="F83" s="605"/>
      <c r="G83" s="605"/>
      <c r="H83" s="605"/>
    </row>
    <row r="84" spans="1:8">
      <c r="A84" s="271" t="s">
        <v>397</v>
      </c>
    </row>
    <row r="86" spans="1:8" ht="14.1" customHeight="1">
      <c r="A86" s="630" t="s">
        <v>398</v>
      </c>
      <c r="B86" s="630"/>
      <c r="C86" s="630"/>
      <c r="D86" s="630"/>
      <c r="E86" s="630"/>
      <c r="F86" s="630"/>
      <c r="G86" s="630"/>
      <c r="H86" s="630"/>
    </row>
    <row r="87" spans="1:8">
      <c r="A87" s="630"/>
      <c r="B87" s="630"/>
      <c r="C87" s="630"/>
      <c r="D87" s="630"/>
      <c r="E87" s="630"/>
      <c r="F87" s="630"/>
      <c r="G87" s="630"/>
      <c r="H87" s="630"/>
    </row>
    <row r="88" spans="1:8">
      <c r="A88" s="630"/>
      <c r="B88" s="630"/>
      <c r="C88" s="630"/>
      <c r="D88" s="630"/>
      <c r="E88" s="630"/>
      <c r="F88" s="630"/>
      <c r="G88" s="630"/>
      <c r="H88" s="630"/>
    </row>
  </sheetData>
  <mergeCells count="85">
    <mergeCell ref="A77:D77"/>
    <mergeCell ref="A78:D78"/>
    <mergeCell ref="A83:H83"/>
    <mergeCell ref="A86:H88"/>
    <mergeCell ref="B71:D71"/>
    <mergeCell ref="B72:D72"/>
    <mergeCell ref="B73:D73"/>
    <mergeCell ref="B74:D74"/>
    <mergeCell ref="B75:D75"/>
    <mergeCell ref="B76:D76"/>
    <mergeCell ref="A70:D70"/>
    <mergeCell ref="B56:H56"/>
    <mergeCell ref="A57:C57"/>
    <mergeCell ref="D57:H57"/>
    <mergeCell ref="A58:C58"/>
    <mergeCell ref="D58:H58"/>
    <mergeCell ref="A61:B62"/>
    <mergeCell ref="C61:H61"/>
    <mergeCell ref="C62:H62"/>
    <mergeCell ref="A63:B63"/>
    <mergeCell ref="C63:H63"/>
    <mergeCell ref="A66:F66"/>
    <mergeCell ref="A67:F67"/>
    <mergeCell ref="A69:F69"/>
    <mergeCell ref="B55:H55"/>
    <mergeCell ref="A43:C43"/>
    <mergeCell ref="D43:H43"/>
    <mergeCell ref="A44:C44"/>
    <mergeCell ref="D44:H44"/>
    <mergeCell ref="A45:F45"/>
    <mergeCell ref="A46:A56"/>
    <mergeCell ref="B46:H46"/>
    <mergeCell ref="B47:H47"/>
    <mergeCell ref="B48:H48"/>
    <mergeCell ref="B49:H49"/>
    <mergeCell ref="B50:H50"/>
    <mergeCell ref="B51:H51"/>
    <mergeCell ref="B52:H52"/>
    <mergeCell ref="B53:H53"/>
    <mergeCell ref="B54:H54"/>
    <mergeCell ref="A35:F35"/>
    <mergeCell ref="A36:A42"/>
    <mergeCell ref="B36:H36"/>
    <mergeCell ref="B37:H37"/>
    <mergeCell ref="B38:H38"/>
    <mergeCell ref="B39:H39"/>
    <mergeCell ref="B40:H40"/>
    <mergeCell ref="B41:H41"/>
    <mergeCell ref="B42:H42"/>
    <mergeCell ref="B32:F32"/>
    <mergeCell ref="A22:A23"/>
    <mergeCell ref="B22:F23"/>
    <mergeCell ref="G22:H22"/>
    <mergeCell ref="A24:H24"/>
    <mergeCell ref="B25:F25"/>
    <mergeCell ref="B26:F26"/>
    <mergeCell ref="A27:H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52" zoomScaleNormal="100" workbookViewId="0"/>
  </sheetViews>
  <sheetFormatPr defaultColWidth="8.77734375" defaultRowHeight="13.8"/>
  <cols>
    <col min="1" max="1" width="9.21875" style="116" customWidth="1"/>
    <col min="2" max="2" width="11.77734375" style="116" customWidth="1"/>
    <col min="3" max="3" width="5.77734375" style="116" customWidth="1"/>
    <col min="4" max="4" width="21.77734375" style="116" customWidth="1"/>
    <col min="5" max="5" width="9.21875" style="116" customWidth="1"/>
    <col min="6" max="6" width="8.77734375" style="116" customWidth="1"/>
    <col min="7" max="7" width="12.77734375" style="116" customWidth="1"/>
    <col min="8" max="8" width="9.77734375" style="116" customWidth="1"/>
    <col min="9" max="9" width="2.77734375" style="116" customWidth="1"/>
    <col min="10" max="16384" width="8.77734375" style="116"/>
  </cols>
  <sheetData>
    <row r="1" spans="1:9" ht="10.35" customHeight="1"/>
    <row r="2" spans="1:9" s="152" customFormat="1">
      <c r="A2" s="1065" t="s">
        <v>320</v>
      </c>
      <c r="B2" s="1065"/>
      <c r="C2" s="1065"/>
      <c r="D2" s="1065"/>
      <c r="E2" s="1065"/>
      <c r="F2" s="1065"/>
      <c r="G2" s="1065"/>
      <c r="H2" s="1065"/>
      <c r="I2" s="1065"/>
    </row>
    <row r="3" spans="1:9" ht="10.35" customHeight="1"/>
    <row r="4" spans="1:9" ht="15" customHeight="1">
      <c r="A4" s="154" t="s">
        <v>321</v>
      </c>
    </row>
    <row r="5" spans="1:9" s="124" customFormat="1" ht="17.850000000000001" customHeight="1">
      <c r="A5" s="886" t="s">
        <v>2508</v>
      </c>
      <c r="B5" s="886"/>
      <c r="C5" s="886"/>
      <c r="D5" s="886"/>
      <c r="E5" s="886"/>
      <c r="F5" s="886"/>
      <c r="G5" s="886"/>
      <c r="H5" s="886"/>
    </row>
    <row r="6" spans="1:9" ht="17.55" customHeight="1">
      <c r="A6" s="1066" t="s">
        <v>143</v>
      </c>
      <c r="B6" s="1067"/>
      <c r="C6" s="1067"/>
      <c r="D6" s="895">
        <v>6</v>
      </c>
      <c r="E6" s="895"/>
      <c r="F6" s="895"/>
      <c r="G6" s="895"/>
      <c r="H6" s="896"/>
    </row>
    <row r="7" spans="1:9" ht="17.55" customHeight="1">
      <c r="A7" s="1066" t="s">
        <v>142</v>
      </c>
      <c r="B7" s="1067"/>
      <c r="C7" s="1067"/>
      <c r="D7" s="878" t="s">
        <v>2509</v>
      </c>
      <c r="E7" s="878"/>
      <c r="F7" s="878"/>
      <c r="G7" s="878"/>
      <c r="H7" s="910"/>
    </row>
    <row r="8" spans="1:9" ht="17.55" customHeight="1">
      <c r="A8" s="1066" t="s">
        <v>146</v>
      </c>
      <c r="B8" s="1067"/>
      <c r="C8" s="1067"/>
      <c r="D8" s="875" t="s">
        <v>324</v>
      </c>
      <c r="E8" s="875"/>
      <c r="F8" s="875"/>
      <c r="G8" s="875"/>
      <c r="H8" s="876"/>
    </row>
    <row r="9" spans="1:9" ht="17.55" customHeight="1">
      <c r="A9" s="1066" t="s">
        <v>325</v>
      </c>
      <c r="B9" s="1067"/>
      <c r="C9" s="1067"/>
      <c r="D9" s="875" t="s">
        <v>2525</v>
      </c>
      <c r="E9" s="875"/>
      <c r="F9" s="875"/>
      <c r="G9" s="875"/>
      <c r="H9" s="876"/>
    </row>
    <row r="10" spans="1:9" ht="10.35" customHeight="1"/>
    <row r="11" spans="1:9" ht="15" customHeight="1">
      <c r="A11" s="1068" t="s">
        <v>3</v>
      </c>
      <c r="B11" s="1068"/>
      <c r="C11" s="1068"/>
      <c r="D11" s="1068"/>
      <c r="E11" s="1068"/>
      <c r="F11" s="1068"/>
      <c r="G11" s="1068"/>
      <c r="H11" s="1068"/>
    </row>
    <row r="12" spans="1:9" s="124" customFormat="1" ht="17.850000000000001" customHeight="1">
      <c r="A12" s="631" t="s">
        <v>2631</v>
      </c>
      <c r="B12" s="631"/>
      <c r="C12" s="631"/>
      <c r="D12" s="631"/>
      <c r="E12" s="631"/>
      <c r="F12" s="631"/>
      <c r="G12" s="631"/>
      <c r="H12" s="631"/>
    </row>
    <row r="13" spans="1:9" ht="17.850000000000001" customHeight="1">
      <c r="A13" s="1066" t="s">
        <v>8</v>
      </c>
      <c r="B13" s="1067"/>
      <c r="C13" s="1067"/>
      <c r="D13" s="1067"/>
      <c r="E13" s="895" t="s">
        <v>9</v>
      </c>
      <c r="F13" s="895"/>
      <c r="G13" s="895"/>
      <c r="H13" s="896"/>
    </row>
    <row r="14" spans="1:9" ht="17.850000000000001" customHeight="1">
      <c r="A14" s="1066" t="s">
        <v>327</v>
      </c>
      <c r="B14" s="1067"/>
      <c r="C14" s="1067"/>
      <c r="D14" s="1067"/>
      <c r="E14" s="895" t="s">
        <v>328</v>
      </c>
      <c r="F14" s="895"/>
      <c r="G14" s="895"/>
      <c r="H14" s="896"/>
    </row>
    <row r="15" spans="1:9" ht="17.850000000000001" customHeight="1">
      <c r="A15" s="1066" t="s">
        <v>329</v>
      </c>
      <c r="B15" s="1067"/>
      <c r="C15" s="1067"/>
      <c r="D15" s="1067"/>
      <c r="E15" s="905" t="s">
        <v>1917</v>
      </c>
      <c r="F15" s="905"/>
      <c r="G15" s="905"/>
      <c r="H15" s="906"/>
    </row>
    <row r="16" spans="1:9" ht="17.850000000000001" customHeight="1">
      <c r="A16" s="1066" t="s">
        <v>13</v>
      </c>
      <c r="B16" s="1067"/>
      <c r="C16" s="1067"/>
      <c r="D16" s="1067"/>
      <c r="E16" s="895" t="s">
        <v>14</v>
      </c>
      <c r="F16" s="895"/>
      <c r="G16" s="895"/>
      <c r="H16" s="896"/>
    </row>
    <row r="17" spans="1:9" ht="10.35" customHeight="1"/>
    <row r="18" spans="1:9" ht="15" customHeight="1">
      <c r="A18" s="1068" t="s">
        <v>331</v>
      </c>
      <c r="B18" s="1068"/>
      <c r="C18" s="1068"/>
      <c r="D18" s="1068"/>
      <c r="E18" s="1068"/>
      <c r="F18" s="1068"/>
      <c r="G18" s="1068"/>
      <c r="H18" s="1068"/>
    </row>
    <row r="19" spans="1:9" ht="31.35" customHeight="1">
      <c r="A19" s="922" t="s">
        <v>332</v>
      </c>
      <c r="B19" s="922"/>
      <c r="C19" s="1070" t="s">
        <v>2</v>
      </c>
      <c r="D19" s="1070"/>
      <c r="E19" s="1070"/>
      <c r="F19" s="1070"/>
      <c r="G19" s="1070"/>
      <c r="H19" s="921"/>
    </row>
    <row r="20" spans="1:9" ht="10.35" customHeight="1"/>
    <row r="21" spans="1:9" ht="15" customHeight="1">
      <c r="A21" s="1069" t="s">
        <v>334</v>
      </c>
      <c r="B21" s="1069"/>
      <c r="C21" s="1069"/>
      <c r="D21" s="1069"/>
    </row>
    <row r="22" spans="1:9">
      <c r="A22" s="1072" t="s">
        <v>31</v>
      </c>
      <c r="B22" s="1073" t="s">
        <v>32</v>
      </c>
      <c r="C22" s="1073"/>
      <c r="D22" s="1073"/>
      <c r="E22" s="1073"/>
      <c r="F22" s="1073"/>
      <c r="G22" s="1073" t="s">
        <v>335</v>
      </c>
      <c r="H22" s="1074"/>
    </row>
    <row r="23" spans="1:9" ht="29.25" customHeight="1">
      <c r="A23" s="1072"/>
      <c r="B23" s="1073"/>
      <c r="C23" s="1073"/>
      <c r="D23" s="1073"/>
      <c r="E23" s="1073"/>
      <c r="F23" s="1073"/>
      <c r="G23" s="195" t="s">
        <v>336</v>
      </c>
      <c r="H23" s="196" t="s">
        <v>35</v>
      </c>
    </row>
    <row r="24" spans="1:9" ht="17.850000000000001" customHeight="1">
      <c r="A24" s="1072" t="s">
        <v>341</v>
      </c>
      <c r="B24" s="1073"/>
      <c r="C24" s="1073"/>
      <c r="D24" s="1073"/>
      <c r="E24" s="1073"/>
      <c r="F24" s="1073"/>
      <c r="G24" s="1073"/>
      <c r="H24" s="1074"/>
      <c r="I24" s="119"/>
    </row>
    <row r="25" spans="1:9" ht="28.05" customHeight="1">
      <c r="A25" s="195" t="s">
        <v>2653</v>
      </c>
      <c r="B25" s="1070" t="s">
        <v>2527</v>
      </c>
      <c r="C25" s="1070"/>
      <c r="D25" s="1070"/>
      <c r="E25" s="1070"/>
      <c r="F25" s="1070"/>
      <c r="G25" s="195" t="s">
        <v>94</v>
      </c>
      <c r="H25" s="196" t="s">
        <v>52</v>
      </c>
      <c r="I25" s="119"/>
    </row>
    <row r="26" spans="1:9" ht="28.05" customHeight="1">
      <c r="A26" s="451" t="s">
        <v>2654</v>
      </c>
      <c r="B26" s="921" t="s">
        <v>2526</v>
      </c>
      <c r="C26" s="922"/>
      <c r="D26" s="922"/>
      <c r="E26" s="922"/>
      <c r="F26" s="923"/>
      <c r="G26" s="195" t="s">
        <v>96</v>
      </c>
      <c r="H26" s="196" t="s">
        <v>40</v>
      </c>
      <c r="I26" s="119"/>
    </row>
    <row r="27" spans="1:9" ht="28.05" customHeight="1">
      <c r="A27" s="451" t="s">
        <v>2655</v>
      </c>
      <c r="B27" s="1070" t="s">
        <v>2510</v>
      </c>
      <c r="C27" s="1070"/>
      <c r="D27" s="1070"/>
      <c r="E27" s="1070"/>
      <c r="F27" s="1070"/>
      <c r="G27" s="195" t="s">
        <v>104</v>
      </c>
      <c r="H27" s="196" t="s">
        <v>40</v>
      </c>
      <c r="I27" s="119"/>
    </row>
    <row r="28" spans="1:9" ht="17.850000000000001" customHeight="1">
      <c r="A28" s="1072" t="s">
        <v>348</v>
      </c>
      <c r="B28" s="1073"/>
      <c r="C28" s="1073"/>
      <c r="D28" s="1073"/>
      <c r="E28" s="1073"/>
      <c r="F28" s="1073"/>
      <c r="G28" s="1073"/>
      <c r="H28" s="1074"/>
      <c r="I28" s="119"/>
    </row>
    <row r="29" spans="1:9" ht="36" customHeight="1">
      <c r="A29" s="195" t="s">
        <v>2656</v>
      </c>
      <c r="B29" s="1070" t="s">
        <v>2511</v>
      </c>
      <c r="C29" s="1070"/>
      <c r="D29" s="1070"/>
      <c r="E29" s="1070"/>
      <c r="F29" s="1070"/>
      <c r="G29" s="195" t="s">
        <v>121</v>
      </c>
      <c r="H29" s="196" t="s">
        <v>52</v>
      </c>
      <c r="I29" s="119"/>
    </row>
    <row r="30" spans="1:9" ht="33.6" customHeight="1">
      <c r="A30" s="451" t="s">
        <v>2657</v>
      </c>
      <c r="B30" s="921" t="s">
        <v>2512</v>
      </c>
      <c r="C30" s="922"/>
      <c r="D30" s="922"/>
      <c r="E30" s="922"/>
      <c r="F30" s="923"/>
      <c r="G30" s="195" t="s">
        <v>129</v>
      </c>
      <c r="H30" s="196" t="s">
        <v>52</v>
      </c>
      <c r="I30" s="119"/>
    </row>
    <row r="31" spans="1:9" ht="25.05" customHeight="1">
      <c r="A31" s="451" t="s">
        <v>2658</v>
      </c>
      <c r="B31" s="1070" t="s">
        <v>2513</v>
      </c>
      <c r="C31" s="1070"/>
      <c r="D31" s="1070"/>
      <c r="E31" s="1070"/>
      <c r="F31" s="1070"/>
      <c r="G31" s="195" t="s">
        <v>132</v>
      </c>
      <c r="H31" s="196" t="s">
        <v>52</v>
      </c>
      <c r="I31" s="119"/>
    </row>
    <row r="32" spans="1:9" ht="10.35" customHeight="1">
      <c r="I32" s="119"/>
    </row>
    <row r="33" spans="1:9" ht="15" customHeight="1">
      <c r="A33" s="154" t="s">
        <v>351</v>
      </c>
      <c r="I33" s="119"/>
    </row>
    <row r="34" spans="1:9" s="152" customFormat="1" ht="17.850000000000001" customHeight="1">
      <c r="A34" s="1071" t="s">
        <v>2508</v>
      </c>
      <c r="B34" s="1071"/>
      <c r="C34" s="1071"/>
      <c r="D34" s="1071"/>
      <c r="E34" s="1071"/>
      <c r="F34" s="1071"/>
      <c r="G34" s="222">
        <v>160</v>
      </c>
      <c r="H34" s="202" t="s">
        <v>353</v>
      </c>
      <c r="I34" s="120"/>
    </row>
    <row r="35" spans="1:9" ht="17.25" customHeight="1">
      <c r="A35" s="1075" t="s">
        <v>354</v>
      </c>
      <c r="B35" s="1077" t="s">
        <v>2514</v>
      </c>
      <c r="C35" s="1078"/>
      <c r="D35" s="1078"/>
      <c r="E35" s="1078"/>
      <c r="F35" s="1078"/>
      <c r="G35" s="1078"/>
      <c r="H35" s="1078"/>
      <c r="I35" s="119"/>
    </row>
    <row r="36" spans="1:9" ht="31.5" customHeight="1">
      <c r="A36" s="1076"/>
      <c r="B36" s="921" t="s">
        <v>2515</v>
      </c>
      <c r="C36" s="1078"/>
      <c r="D36" s="1078"/>
      <c r="E36" s="1078"/>
      <c r="F36" s="1078"/>
      <c r="G36" s="1078"/>
      <c r="H36" s="1078"/>
      <c r="I36" s="119"/>
    </row>
    <row r="37" spans="1:9" ht="30" customHeight="1">
      <c r="A37" s="1076"/>
      <c r="B37" s="921" t="s">
        <v>2516</v>
      </c>
      <c r="C37" s="1078"/>
      <c r="D37" s="1078"/>
      <c r="E37" s="1078"/>
      <c r="F37" s="1078"/>
      <c r="G37" s="1078"/>
      <c r="H37" s="1078"/>
      <c r="I37" s="119"/>
    </row>
    <row r="38" spans="1:9" ht="30.6" customHeight="1">
      <c r="A38" s="1076"/>
      <c r="B38" s="921" t="s">
        <v>2517</v>
      </c>
      <c r="C38" s="922"/>
      <c r="D38" s="922"/>
      <c r="E38" s="922"/>
      <c r="F38" s="922"/>
      <c r="G38" s="922"/>
      <c r="H38" s="922"/>
      <c r="I38" s="119"/>
    </row>
    <row r="39" spans="1:9" ht="47.1" customHeight="1">
      <c r="A39" s="1076"/>
      <c r="B39" s="921" t="s">
        <v>2518</v>
      </c>
      <c r="C39" s="922"/>
      <c r="D39" s="922"/>
      <c r="E39" s="922"/>
      <c r="F39" s="922"/>
      <c r="G39" s="922"/>
      <c r="H39" s="922"/>
      <c r="I39" s="119"/>
    </row>
    <row r="40" spans="1:9" ht="29.55" customHeight="1">
      <c r="A40" s="1076"/>
      <c r="B40" s="921" t="s">
        <v>2519</v>
      </c>
      <c r="C40" s="922"/>
      <c r="D40" s="922"/>
      <c r="E40" s="922"/>
      <c r="F40" s="922"/>
      <c r="G40" s="922"/>
      <c r="H40" s="922"/>
      <c r="I40" s="119"/>
    </row>
    <row r="41" spans="1:9" ht="22.05" customHeight="1">
      <c r="A41" s="1079" t="s">
        <v>361</v>
      </c>
      <c r="B41" s="1080"/>
      <c r="C41" s="1080"/>
      <c r="D41" s="875" t="s">
        <v>2659</v>
      </c>
      <c r="E41" s="875"/>
      <c r="F41" s="875"/>
      <c r="G41" s="875"/>
      <c r="H41" s="876"/>
      <c r="I41" s="119"/>
    </row>
    <row r="42" spans="1:9" ht="35.1" customHeight="1">
      <c r="A42" s="1081" t="s">
        <v>363</v>
      </c>
      <c r="B42" s="1082"/>
      <c r="C42" s="1082"/>
      <c r="D42" s="921" t="s">
        <v>2520</v>
      </c>
      <c r="E42" s="922"/>
      <c r="F42" s="922"/>
      <c r="G42" s="922"/>
      <c r="H42" s="922"/>
      <c r="I42" s="197"/>
    </row>
    <row r="43" spans="1:9" ht="10.35" customHeight="1">
      <c r="I43" s="119"/>
    </row>
    <row r="44" spans="1:9" ht="15" customHeight="1">
      <c r="A44" s="154" t="s">
        <v>378</v>
      </c>
      <c r="I44" s="119"/>
    </row>
    <row r="45" spans="1:9" ht="30" customHeight="1">
      <c r="A45" s="1078" t="s">
        <v>382</v>
      </c>
      <c r="B45" s="1066"/>
      <c r="C45" s="1055" t="s">
        <v>2521</v>
      </c>
      <c r="D45" s="1055"/>
      <c r="E45" s="1055"/>
      <c r="F45" s="1055"/>
      <c r="G45" s="1055"/>
      <c r="H45" s="1053"/>
      <c r="I45" s="119"/>
    </row>
    <row r="46" spans="1:9" ht="10.35" customHeight="1"/>
    <row r="47" spans="1:9" ht="15" customHeight="1">
      <c r="A47" s="152" t="s">
        <v>384</v>
      </c>
      <c r="B47" s="152"/>
      <c r="C47" s="152"/>
      <c r="D47" s="152"/>
      <c r="E47" s="152"/>
      <c r="F47" s="152"/>
    </row>
    <row r="48" spans="1:9" ht="16.2">
      <c r="A48" s="1083" t="s">
        <v>385</v>
      </c>
      <c r="B48" s="1083"/>
      <c r="C48" s="1083"/>
      <c r="D48" s="1083"/>
      <c r="E48" s="1083"/>
      <c r="F48" s="1083"/>
      <c r="G48" s="198">
        <v>4</v>
      </c>
      <c r="H48" s="199" t="s">
        <v>497</v>
      </c>
    </row>
    <row r="49" spans="1:11" ht="16.2">
      <c r="A49" s="1083" t="s">
        <v>386</v>
      </c>
      <c r="B49" s="1083"/>
      <c r="C49" s="1083"/>
      <c r="D49" s="1083"/>
      <c r="E49" s="1083"/>
      <c r="F49" s="1083"/>
      <c r="G49" s="198">
        <v>2</v>
      </c>
      <c r="H49" s="199" t="s">
        <v>497</v>
      </c>
    </row>
    <row r="50" spans="1:11">
      <c r="A50" s="200"/>
      <c r="B50" s="200"/>
      <c r="C50" s="200"/>
      <c r="D50" s="200"/>
      <c r="E50" s="200"/>
      <c r="F50" s="200"/>
      <c r="G50" s="201"/>
      <c r="H50" s="199"/>
    </row>
    <row r="51" spans="1:11">
      <c r="A51" s="1084" t="s">
        <v>387</v>
      </c>
      <c r="B51" s="1084"/>
      <c r="C51" s="1084"/>
      <c r="D51" s="1084"/>
      <c r="E51" s="1084"/>
      <c r="F51" s="1084"/>
      <c r="G51" s="203"/>
      <c r="H51" s="201"/>
    </row>
    <row r="52" spans="1:11" ht="17.850000000000001" customHeight="1">
      <c r="A52" s="922" t="s">
        <v>388</v>
      </c>
      <c r="B52" s="922"/>
      <c r="C52" s="922"/>
      <c r="D52" s="922"/>
      <c r="E52" s="204">
        <f>SUM(E53:E58)</f>
        <v>152</v>
      </c>
      <c r="F52" s="204" t="s">
        <v>353</v>
      </c>
      <c r="G52" s="205">
        <f>E52/30</f>
        <v>5.0666666666666664</v>
      </c>
      <c r="H52" s="199" t="s">
        <v>497</v>
      </c>
    </row>
    <row r="53" spans="1:11" ht="17.850000000000001" customHeight="1">
      <c r="A53" s="131" t="s">
        <v>145</v>
      </c>
      <c r="B53" s="1078" t="s">
        <v>148</v>
      </c>
      <c r="C53" s="1078"/>
      <c r="D53" s="1078"/>
      <c r="E53" s="204">
        <v>0</v>
      </c>
      <c r="F53" s="204" t="s">
        <v>353</v>
      </c>
      <c r="G53" s="132"/>
      <c r="H53" s="133"/>
    </row>
    <row r="54" spans="1:11" ht="17.850000000000001" customHeight="1">
      <c r="B54" s="1078" t="s">
        <v>389</v>
      </c>
      <c r="C54" s="1078"/>
      <c r="D54" s="1078"/>
      <c r="E54" s="204">
        <v>0</v>
      </c>
      <c r="F54" s="204" t="s">
        <v>353</v>
      </c>
      <c r="G54" s="121"/>
      <c r="H54" s="122"/>
    </row>
    <row r="55" spans="1:11" ht="17.850000000000001" customHeight="1">
      <c r="B55" s="1078" t="s">
        <v>390</v>
      </c>
      <c r="C55" s="1078"/>
      <c r="D55" s="1078"/>
      <c r="E55" s="204">
        <v>0</v>
      </c>
      <c r="F55" s="204" t="s">
        <v>353</v>
      </c>
      <c r="G55" s="121"/>
      <c r="H55" s="122"/>
      <c r="J55" s="130"/>
      <c r="K55" s="130"/>
    </row>
    <row r="56" spans="1:11" ht="17.850000000000001" customHeight="1">
      <c r="B56" s="1078" t="s">
        <v>391</v>
      </c>
      <c r="C56" s="1078"/>
      <c r="D56" s="1078"/>
      <c r="E56" s="204">
        <v>0</v>
      </c>
      <c r="F56" s="204" t="s">
        <v>353</v>
      </c>
      <c r="G56" s="121"/>
      <c r="H56" s="122"/>
    </row>
    <row r="57" spans="1:11" ht="17.850000000000001" customHeight="1">
      <c r="B57" s="1078" t="s">
        <v>392</v>
      </c>
      <c r="C57" s="1078"/>
      <c r="D57" s="1078"/>
      <c r="E57" s="204">
        <v>150</v>
      </c>
      <c r="F57" s="204" t="s">
        <v>353</v>
      </c>
      <c r="G57" s="121"/>
      <c r="H57" s="122"/>
    </row>
    <row r="58" spans="1:11" ht="17.850000000000001" customHeight="1">
      <c r="B58" s="1078" t="s">
        <v>393</v>
      </c>
      <c r="C58" s="1078"/>
      <c r="D58" s="1078"/>
      <c r="E58" s="204">
        <v>2</v>
      </c>
      <c r="F58" s="204" t="s">
        <v>353</v>
      </c>
      <c r="G58" s="132"/>
      <c r="H58" s="133"/>
    </row>
    <row r="59" spans="1:11" ht="31.35" customHeight="1">
      <c r="A59" s="922" t="s">
        <v>394</v>
      </c>
      <c r="B59" s="922"/>
      <c r="C59" s="922"/>
      <c r="D59" s="922"/>
      <c r="E59" s="204">
        <v>0</v>
      </c>
      <c r="F59" s="204" t="s">
        <v>353</v>
      </c>
      <c r="G59" s="205">
        <v>0</v>
      </c>
      <c r="H59" s="199" t="s">
        <v>497</v>
      </c>
    </row>
    <row r="60" spans="1:11" ht="17.850000000000001" customHeight="1">
      <c r="A60" s="1078" t="s">
        <v>395</v>
      </c>
      <c r="B60" s="1078"/>
      <c r="C60" s="1078"/>
      <c r="D60" s="1078"/>
      <c r="E60" s="204">
        <v>10</v>
      </c>
      <c r="F60" s="204" t="s">
        <v>353</v>
      </c>
      <c r="G60" s="205">
        <f>D6-G52-G59</f>
        <v>0.93333333333333357</v>
      </c>
      <c r="H60" s="199" t="s">
        <v>497</v>
      </c>
    </row>
    <row r="61" spans="1:11" ht="10.35" customHeight="1"/>
    <row r="64" spans="1:11">
      <c r="A64" s="116" t="s">
        <v>396</v>
      </c>
    </row>
    <row r="65" spans="1:9" ht="16.2">
      <c r="A65" s="1085" t="s">
        <v>722</v>
      </c>
      <c r="B65" s="1085"/>
      <c r="C65" s="1085"/>
      <c r="D65" s="1085"/>
      <c r="E65" s="1085"/>
      <c r="F65" s="1085"/>
      <c r="G65" s="1085"/>
      <c r="H65" s="1085"/>
      <c r="I65" s="1085"/>
    </row>
    <row r="66" spans="1:9">
      <c r="A66" s="116" t="s">
        <v>397</v>
      </c>
    </row>
    <row r="68" spans="1:9">
      <c r="A68" s="1086" t="s">
        <v>398</v>
      </c>
      <c r="B68" s="1086"/>
      <c r="C68" s="1086"/>
      <c r="D68" s="1086"/>
      <c r="E68" s="1086"/>
      <c r="F68" s="1086"/>
      <c r="G68" s="1086"/>
      <c r="H68" s="1086"/>
      <c r="I68" s="1086"/>
    </row>
    <row r="69" spans="1:9">
      <c r="A69" s="1086"/>
      <c r="B69" s="1086"/>
      <c r="C69" s="1086"/>
      <c r="D69" s="1086"/>
      <c r="E69" s="1086"/>
      <c r="F69" s="1086"/>
      <c r="G69" s="1086"/>
      <c r="H69" s="1086"/>
      <c r="I69" s="1086"/>
    </row>
    <row r="70" spans="1:9">
      <c r="A70" s="1086"/>
      <c r="B70" s="1086"/>
      <c r="C70" s="1086"/>
      <c r="D70" s="1086"/>
      <c r="E70" s="1086"/>
      <c r="F70" s="1086"/>
      <c r="G70" s="1086"/>
      <c r="H70" s="1086"/>
      <c r="I70" s="1086"/>
    </row>
  </sheetData>
  <mergeCells count="63">
    <mergeCell ref="A65:I65"/>
    <mergeCell ref="A68:I70"/>
    <mergeCell ref="B55:D55"/>
    <mergeCell ref="B56:D56"/>
    <mergeCell ref="B57:D57"/>
    <mergeCell ref="B58:D58"/>
    <mergeCell ref="A59:D59"/>
    <mergeCell ref="A60:D60"/>
    <mergeCell ref="B54:D54"/>
    <mergeCell ref="A41:C41"/>
    <mergeCell ref="D41:H41"/>
    <mergeCell ref="A42:C42"/>
    <mergeCell ref="D42:H42"/>
    <mergeCell ref="A45:B45"/>
    <mergeCell ref="C45:H45"/>
    <mergeCell ref="A48:F48"/>
    <mergeCell ref="A49:F49"/>
    <mergeCell ref="A51:F51"/>
    <mergeCell ref="A52:D52"/>
    <mergeCell ref="B53:D53"/>
    <mergeCell ref="A35:A40"/>
    <mergeCell ref="B35:H35"/>
    <mergeCell ref="B36:H36"/>
    <mergeCell ref="B37:H37"/>
    <mergeCell ref="B38:H38"/>
    <mergeCell ref="B39:H39"/>
    <mergeCell ref="B40:H40"/>
    <mergeCell ref="A34:F34"/>
    <mergeCell ref="A22:A23"/>
    <mergeCell ref="B22:F23"/>
    <mergeCell ref="G22:H22"/>
    <mergeCell ref="A24:H24"/>
    <mergeCell ref="B25:F25"/>
    <mergeCell ref="B26:F26"/>
    <mergeCell ref="B27:F27"/>
    <mergeCell ref="A28:H28"/>
    <mergeCell ref="B29:F29"/>
    <mergeCell ref="B30:F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Normal="100" workbookViewId="0"/>
  </sheetViews>
  <sheetFormatPr defaultColWidth="8.77734375" defaultRowHeight="13.8"/>
  <cols>
    <col min="1" max="1" width="9.21875" style="116" customWidth="1"/>
    <col min="2" max="2" width="11.77734375" style="116" customWidth="1"/>
    <col min="3" max="3" width="5.77734375" style="116" customWidth="1"/>
    <col min="4" max="4" width="21.77734375" style="116" customWidth="1"/>
    <col min="5" max="5" width="9.21875" style="116" customWidth="1"/>
    <col min="6" max="6" width="11.5546875" style="116" customWidth="1"/>
    <col min="7" max="7" width="12.77734375" style="116" customWidth="1"/>
    <col min="8" max="8" width="9.77734375" style="116" customWidth="1"/>
    <col min="9" max="9" width="2.77734375" style="116" customWidth="1"/>
    <col min="10" max="16384" width="8.77734375" style="116"/>
  </cols>
  <sheetData>
    <row r="1" spans="1:9" ht="10.35" customHeight="1"/>
    <row r="2" spans="1:9" s="152" customFormat="1">
      <c r="A2" s="1065" t="s">
        <v>320</v>
      </c>
      <c r="B2" s="1065"/>
      <c r="C2" s="1065"/>
      <c r="D2" s="1065"/>
      <c r="E2" s="1065"/>
      <c r="F2" s="1065"/>
      <c r="G2" s="1065"/>
      <c r="H2" s="1065"/>
      <c r="I2" s="1065"/>
    </row>
    <row r="3" spans="1:9" ht="10.35" customHeight="1"/>
    <row r="4" spans="1:9" ht="15" customHeight="1">
      <c r="A4" s="154" t="s">
        <v>321</v>
      </c>
    </row>
    <row r="5" spans="1:9" s="124" customFormat="1" ht="17.850000000000001" customHeight="1">
      <c r="A5" s="886" t="s">
        <v>240</v>
      </c>
      <c r="B5" s="886"/>
      <c r="C5" s="886"/>
      <c r="D5" s="886"/>
      <c r="E5" s="886"/>
      <c r="F5" s="886"/>
      <c r="G5" s="886"/>
      <c r="H5" s="886"/>
    </row>
    <row r="6" spans="1:9" ht="17.55" customHeight="1">
      <c r="A6" s="879" t="s">
        <v>143</v>
      </c>
      <c r="B6" s="895"/>
      <c r="C6" s="895"/>
      <c r="D6" s="895">
        <v>3</v>
      </c>
      <c r="E6" s="895"/>
      <c r="F6" s="895"/>
      <c r="G6" s="895"/>
      <c r="H6" s="896"/>
    </row>
    <row r="7" spans="1:9" ht="17.55" customHeight="1">
      <c r="A7" s="879" t="s">
        <v>142</v>
      </c>
      <c r="B7" s="895"/>
      <c r="C7" s="895"/>
      <c r="D7" s="878" t="s">
        <v>501</v>
      </c>
      <c r="E7" s="878"/>
      <c r="F7" s="878"/>
      <c r="G7" s="878"/>
      <c r="H7" s="910"/>
    </row>
    <row r="8" spans="1:9" ht="17.55" customHeight="1">
      <c r="A8" s="879" t="s">
        <v>146</v>
      </c>
      <c r="B8" s="895"/>
      <c r="C8" s="895"/>
      <c r="D8" s="875" t="s">
        <v>399</v>
      </c>
      <c r="E8" s="875"/>
      <c r="F8" s="875"/>
      <c r="G8" s="875"/>
      <c r="H8" s="876"/>
    </row>
    <row r="9" spans="1:9" ht="17.55" customHeight="1">
      <c r="A9" s="879" t="s">
        <v>325</v>
      </c>
      <c r="B9" s="895"/>
      <c r="C9" s="895"/>
      <c r="D9" s="875" t="s">
        <v>2206</v>
      </c>
      <c r="E9" s="875"/>
      <c r="F9" s="875"/>
      <c r="G9" s="875"/>
      <c r="H9" s="876"/>
    </row>
    <row r="10" spans="1:9" ht="10.35" customHeight="1">
      <c r="A10" s="102"/>
      <c r="B10" s="102"/>
      <c r="C10" s="102"/>
      <c r="D10" s="102"/>
      <c r="E10" s="102"/>
      <c r="F10" s="102"/>
      <c r="G10" s="102"/>
      <c r="H10" s="102"/>
    </row>
    <row r="11" spans="1:9" ht="15" customHeight="1">
      <c r="A11" s="907" t="s">
        <v>3</v>
      </c>
      <c r="B11" s="907"/>
      <c r="C11" s="907"/>
      <c r="D11" s="907"/>
      <c r="E11" s="907"/>
      <c r="F11" s="907"/>
      <c r="G11" s="907"/>
      <c r="H11" s="907"/>
    </row>
    <row r="12" spans="1:9" s="124" customFormat="1" ht="17.850000000000001" customHeight="1">
      <c r="A12" s="908" t="s">
        <v>2631</v>
      </c>
      <c r="B12" s="908"/>
      <c r="C12" s="908"/>
      <c r="D12" s="908"/>
      <c r="E12" s="908"/>
      <c r="F12" s="908"/>
      <c r="G12" s="908"/>
      <c r="H12" s="908"/>
    </row>
    <row r="13" spans="1:9" ht="17.850000000000001" customHeight="1">
      <c r="A13" s="1066" t="s">
        <v>8</v>
      </c>
      <c r="B13" s="1067"/>
      <c r="C13" s="1067"/>
      <c r="D13" s="1067"/>
      <c r="E13" s="895" t="s">
        <v>9</v>
      </c>
      <c r="F13" s="895"/>
      <c r="G13" s="895"/>
      <c r="H13" s="896"/>
    </row>
    <row r="14" spans="1:9" ht="17.850000000000001" customHeight="1">
      <c r="A14" s="1066" t="s">
        <v>327</v>
      </c>
      <c r="B14" s="1067"/>
      <c r="C14" s="1067"/>
      <c r="D14" s="1067"/>
      <c r="E14" s="895" t="s">
        <v>328</v>
      </c>
      <c r="F14" s="895"/>
      <c r="G14" s="895"/>
      <c r="H14" s="896"/>
    </row>
    <row r="15" spans="1:9" ht="17.850000000000001" customHeight="1">
      <c r="A15" s="1066" t="s">
        <v>329</v>
      </c>
      <c r="B15" s="1067"/>
      <c r="C15" s="1067"/>
      <c r="D15" s="1067"/>
      <c r="E15" s="905" t="s">
        <v>2207</v>
      </c>
      <c r="F15" s="905"/>
      <c r="G15" s="905"/>
      <c r="H15" s="906"/>
    </row>
    <row r="16" spans="1:9" ht="17.850000000000001" customHeight="1">
      <c r="A16" s="1066" t="s">
        <v>13</v>
      </c>
      <c r="B16" s="1067"/>
      <c r="C16" s="1067"/>
      <c r="D16" s="1067"/>
      <c r="E16" s="895" t="s">
        <v>14</v>
      </c>
      <c r="F16" s="895"/>
      <c r="G16" s="895"/>
      <c r="H16" s="896"/>
    </row>
    <row r="17" spans="1:9" ht="10.35" customHeight="1"/>
    <row r="18" spans="1:9" ht="15" customHeight="1">
      <c r="A18" s="1068" t="s">
        <v>331</v>
      </c>
      <c r="B18" s="1068"/>
      <c r="C18" s="1068"/>
      <c r="D18" s="1068"/>
      <c r="E18" s="1068"/>
      <c r="F18" s="1068"/>
      <c r="G18" s="1068"/>
      <c r="H18" s="1068"/>
    </row>
    <row r="19" spans="1:9" ht="31.35" customHeight="1">
      <c r="A19" s="922" t="s">
        <v>332</v>
      </c>
      <c r="B19" s="922"/>
      <c r="C19" s="1070" t="s">
        <v>2208</v>
      </c>
      <c r="D19" s="1070"/>
      <c r="E19" s="1070"/>
      <c r="F19" s="1070"/>
      <c r="G19" s="1070"/>
      <c r="H19" s="921"/>
    </row>
    <row r="20" spans="1:9" ht="10.35" customHeight="1"/>
    <row r="21" spans="1:9" ht="15" customHeight="1">
      <c r="A21" s="1069" t="s">
        <v>334</v>
      </c>
      <c r="B21" s="1069"/>
      <c r="C21" s="1069"/>
      <c r="D21" s="1069"/>
    </row>
    <row r="22" spans="1:9">
      <c r="A22" s="1072" t="s">
        <v>31</v>
      </c>
      <c r="B22" s="1073" t="s">
        <v>32</v>
      </c>
      <c r="C22" s="1073"/>
      <c r="D22" s="1073"/>
      <c r="E22" s="1073"/>
      <c r="F22" s="1073"/>
      <c r="G22" s="1073" t="s">
        <v>335</v>
      </c>
      <c r="H22" s="1074"/>
    </row>
    <row r="23" spans="1:9" ht="33.75" customHeight="1">
      <c r="A23" s="1072"/>
      <c r="B23" s="1073"/>
      <c r="C23" s="1073"/>
      <c r="D23" s="1073"/>
      <c r="E23" s="1073"/>
      <c r="F23" s="1073"/>
      <c r="G23" s="195" t="s">
        <v>336</v>
      </c>
      <c r="H23" s="196" t="s">
        <v>35</v>
      </c>
    </row>
    <row r="24" spans="1:9" ht="17.850000000000001" customHeight="1">
      <c r="A24" s="1072" t="s">
        <v>36</v>
      </c>
      <c r="B24" s="1073"/>
      <c r="C24" s="1073"/>
      <c r="D24" s="1073"/>
      <c r="E24" s="1073"/>
      <c r="F24" s="1073"/>
      <c r="G24" s="1073"/>
      <c r="H24" s="1074"/>
    </row>
    <row r="25" spans="1:9" ht="30" customHeight="1">
      <c r="A25" s="170" t="s">
        <v>2209</v>
      </c>
      <c r="B25" s="864" t="s">
        <v>2210</v>
      </c>
      <c r="C25" s="865"/>
      <c r="D25" s="865"/>
      <c r="E25" s="865"/>
      <c r="F25" s="999"/>
      <c r="G25" s="171" t="s">
        <v>66</v>
      </c>
      <c r="H25" s="158" t="s">
        <v>52</v>
      </c>
      <c r="I25" s="119"/>
    </row>
    <row r="26" spans="1:9" ht="30" customHeight="1">
      <c r="A26" s="170" t="s">
        <v>2211</v>
      </c>
      <c r="B26" s="921" t="s">
        <v>2239</v>
      </c>
      <c r="C26" s="922"/>
      <c r="D26" s="922"/>
      <c r="E26" s="922"/>
      <c r="F26" s="923"/>
      <c r="G26" s="171" t="s">
        <v>73</v>
      </c>
      <c r="H26" s="158" t="s">
        <v>40</v>
      </c>
      <c r="I26" s="119"/>
    </row>
    <row r="27" spans="1:9" ht="17.850000000000001" customHeight="1">
      <c r="A27" s="1072" t="s">
        <v>341</v>
      </c>
      <c r="B27" s="1073"/>
      <c r="C27" s="1073"/>
      <c r="D27" s="1073"/>
      <c r="E27" s="1073"/>
      <c r="F27" s="1073"/>
      <c r="G27" s="1073"/>
      <c r="H27" s="1074"/>
      <c r="I27" s="119"/>
    </row>
    <row r="28" spans="1:9" ht="30" customHeight="1">
      <c r="A28" s="170" t="s">
        <v>2212</v>
      </c>
      <c r="B28" s="1070" t="s">
        <v>2213</v>
      </c>
      <c r="C28" s="1070"/>
      <c r="D28" s="1070"/>
      <c r="E28" s="1070"/>
      <c r="F28" s="1070"/>
      <c r="G28" s="171" t="s">
        <v>94</v>
      </c>
      <c r="H28" s="158" t="s">
        <v>52</v>
      </c>
      <c r="I28" s="119"/>
    </row>
    <row r="29" spans="1:9" ht="30" customHeight="1">
      <c r="A29" s="170" t="s">
        <v>2214</v>
      </c>
      <c r="B29" s="1070" t="s">
        <v>2215</v>
      </c>
      <c r="C29" s="1070"/>
      <c r="D29" s="1070"/>
      <c r="E29" s="1070"/>
      <c r="F29" s="1070"/>
      <c r="G29" s="171" t="s">
        <v>98</v>
      </c>
      <c r="H29" s="158" t="s">
        <v>52</v>
      </c>
      <c r="I29" s="119"/>
    </row>
    <row r="30" spans="1:9" ht="17.850000000000001" customHeight="1">
      <c r="A30" s="1072" t="s">
        <v>348</v>
      </c>
      <c r="B30" s="1073"/>
      <c r="C30" s="1073"/>
      <c r="D30" s="1073"/>
      <c r="E30" s="1073"/>
      <c r="F30" s="1073"/>
      <c r="G30" s="1073"/>
      <c r="H30" s="1074"/>
      <c r="I30" s="119"/>
    </row>
    <row r="31" spans="1:9" ht="30" customHeight="1">
      <c r="A31" s="170" t="s">
        <v>2216</v>
      </c>
      <c r="B31" s="1070" t="s">
        <v>2217</v>
      </c>
      <c r="C31" s="1070"/>
      <c r="D31" s="1070"/>
      <c r="E31" s="1070"/>
      <c r="F31" s="1070"/>
      <c r="G31" s="171" t="s">
        <v>132</v>
      </c>
      <c r="H31" s="158" t="s">
        <v>52</v>
      </c>
      <c r="I31" s="119"/>
    </row>
    <row r="32" spans="1:9" ht="10.35" customHeight="1">
      <c r="I32" s="119"/>
    </row>
    <row r="33" spans="1:9" ht="15" customHeight="1">
      <c r="A33" s="154" t="s">
        <v>351</v>
      </c>
      <c r="I33" s="119"/>
    </row>
    <row r="34" spans="1:9" s="152" customFormat="1" ht="17.850000000000001" customHeight="1">
      <c r="A34" s="1071" t="s">
        <v>352</v>
      </c>
      <c r="B34" s="1071"/>
      <c r="C34" s="1071"/>
      <c r="D34" s="1071"/>
      <c r="E34" s="1071"/>
      <c r="F34" s="1071"/>
      <c r="G34" s="223">
        <v>15</v>
      </c>
      <c r="H34" s="202" t="s">
        <v>353</v>
      </c>
      <c r="I34" s="120"/>
    </row>
    <row r="35" spans="1:9" ht="30" customHeight="1">
      <c r="A35" s="1075" t="s">
        <v>354</v>
      </c>
      <c r="B35" s="921" t="s">
        <v>2218</v>
      </c>
      <c r="C35" s="1078"/>
      <c r="D35" s="1078"/>
      <c r="E35" s="1078"/>
      <c r="F35" s="1078"/>
      <c r="G35" s="1078"/>
      <c r="H35" s="1078"/>
      <c r="I35" s="119"/>
    </row>
    <row r="36" spans="1:9" ht="30" customHeight="1">
      <c r="A36" s="1076"/>
      <c r="B36" s="921" t="s">
        <v>2219</v>
      </c>
      <c r="C36" s="922"/>
      <c r="D36" s="922"/>
      <c r="E36" s="922"/>
      <c r="F36" s="922"/>
      <c r="G36" s="922"/>
      <c r="H36" s="922"/>
      <c r="I36" s="119"/>
    </row>
    <row r="37" spans="1:9" ht="30" customHeight="1">
      <c r="A37" s="1076"/>
      <c r="B37" s="921" t="s">
        <v>2220</v>
      </c>
      <c r="C37" s="922"/>
      <c r="D37" s="922"/>
      <c r="E37" s="922"/>
      <c r="F37" s="922"/>
      <c r="G37" s="922"/>
      <c r="H37" s="922"/>
      <c r="I37" s="119"/>
    </row>
    <row r="38" spans="1:9" ht="30" customHeight="1">
      <c r="A38" s="1076"/>
      <c r="B38" s="921" t="s">
        <v>2221</v>
      </c>
      <c r="C38" s="922"/>
      <c r="D38" s="922"/>
      <c r="E38" s="922"/>
      <c r="F38" s="922"/>
      <c r="G38" s="922"/>
      <c r="H38" s="922"/>
      <c r="I38" s="119"/>
    </row>
    <row r="39" spans="1:9" ht="30" customHeight="1">
      <c r="A39" s="1076"/>
      <c r="B39" s="921" t="s">
        <v>2222</v>
      </c>
      <c r="C39" s="922"/>
      <c r="D39" s="922"/>
      <c r="E39" s="922"/>
      <c r="F39" s="922"/>
      <c r="G39" s="922"/>
      <c r="H39" s="922"/>
      <c r="I39" s="119"/>
    </row>
    <row r="40" spans="1:9" ht="30" customHeight="1">
      <c r="A40" s="1076"/>
      <c r="B40" s="921" t="s">
        <v>2223</v>
      </c>
      <c r="C40" s="922"/>
      <c r="D40" s="922"/>
      <c r="E40" s="922"/>
      <c r="F40" s="922"/>
      <c r="G40" s="922"/>
      <c r="H40" s="922"/>
      <c r="I40" s="119"/>
    </row>
    <row r="41" spans="1:9" ht="21" customHeight="1">
      <c r="A41" s="1079" t="s">
        <v>361</v>
      </c>
      <c r="B41" s="1080"/>
      <c r="C41" s="1080"/>
      <c r="D41" s="875" t="s">
        <v>2224</v>
      </c>
      <c r="E41" s="875"/>
      <c r="F41" s="875"/>
      <c r="G41" s="875"/>
      <c r="H41" s="876"/>
      <c r="I41" s="119"/>
    </row>
    <row r="42" spans="1:9" ht="39.6" customHeight="1">
      <c r="A42" s="1081" t="s">
        <v>363</v>
      </c>
      <c r="B42" s="1082"/>
      <c r="C42" s="1082"/>
      <c r="D42" s="1053" t="s">
        <v>2240</v>
      </c>
      <c r="E42" s="1054"/>
      <c r="F42" s="1054"/>
      <c r="G42" s="1054"/>
      <c r="H42" s="1054"/>
      <c r="I42" s="119"/>
    </row>
    <row r="43" spans="1:9" s="152" customFormat="1" ht="17.850000000000001" customHeight="1">
      <c r="A43" s="1087" t="s">
        <v>528</v>
      </c>
      <c r="B43" s="1087"/>
      <c r="C43" s="1087"/>
      <c r="D43" s="1087"/>
      <c r="E43" s="1087"/>
      <c r="F43" s="1087"/>
      <c r="G43" s="223">
        <v>30</v>
      </c>
      <c r="H43" s="202" t="s">
        <v>353</v>
      </c>
      <c r="I43" s="119"/>
    </row>
    <row r="44" spans="1:9" ht="25.05" customHeight="1">
      <c r="A44" s="1088" t="s">
        <v>354</v>
      </c>
      <c r="B44" s="1091" t="s">
        <v>2225</v>
      </c>
      <c r="C44" s="1091"/>
      <c r="D44" s="1091"/>
      <c r="E44" s="1091"/>
      <c r="F44" s="1091"/>
      <c r="G44" s="1091"/>
      <c r="H44" s="932"/>
      <c r="I44" s="119"/>
    </row>
    <row r="45" spans="1:9" ht="25.05" customHeight="1">
      <c r="A45" s="1089"/>
      <c r="B45" s="921" t="s">
        <v>2226</v>
      </c>
      <c r="C45" s="922"/>
      <c r="D45" s="922"/>
      <c r="E45" s="922"/>
      <c r="F45" s="922"/>
      <c r="G45" s="922"/>
      <c r="H45" s="922"/>
      <c r="I45" s="119"/>
    </row>
    <row r="46" spans="1:9" ht="25.05" customHeight="1">
      <c r="A46" s="1089"/>
      <c r="B46" s="921" t="s">
        <v>2227</v>
      </c>
      <c r="C46" s="922"/>
      <c r="D46" s="922"/>
      <c r="E46" s="922"/>
      <c r="F46" s="922"/>
      <c r="G46" s="922"/>
      <c r="H46" s="922"/>
      <c r="I46" s="119"/>
    </row>
    <row r="47" spans="1:9" ht="25.05" customHeight="1">
      <c r="A47" s="1089"/>
      <c r="B47" s="1070" t="s">
        <v>2228</v>
      </c>
      <c r="C47" s="1070"/>
      <c r="D47" s="1070"/>
      <c r="E47" s="1070"/>
      <c r="F47" s="1070"/>
      <c r="G47" s="1070"/>
      <c r="H47" s="921"/>
      <c r="I47" s="119"/>
    </row>
    <row r="48" spans="1:9" ht="25.05" customHeight="1">
      <c r="A48" s="1089"/>
      <c r="B48" s="1092" t="s">
        <v>2229</v>
      </c>
      <c r="C48" s="1092"/>
      <c r="D48" s="1092"/>
      <c r="E48" s="1092"/>
      <c r="F48" s="1092"/>
      <c r="G48" s="1092"/>
      <c r="H48" s="1093"/>
      <c r="I48" s="119"/>
    </row>
    <row r="49" spans="1:9" ht="25.05" customHeight="1">
      <c r="A49" s="1089"/>
      <c r="B49" s="921" t="s">
        <v>2230</v>
      </c>
      <c r="C49" s="922"/>
      <c r="D49" s="922"/>
      <c r="E49" s="922"/>
      <c r="F49" s="922"/>
      <c r="G49" s="922"/>
      <c r="H49" s="922"/>
      <c r="I49" s="119"/>
    </row>
    <row r="50" spans="1:9" ht="25.05" customHeight="1">
      <c r="A50" s="1089"/>
      <c r="B50" s="921" t="s">
        <v>2231</v>
      </c>
      <c r="C50" s="922"/>
      <c r="D50" s="922"/>
      <c r="E50" s="922"/>
      <c r="F50" s="922"/>
      <c r="G50" s="922"/>
      <c r="H50" s="922"/>
      <c r="I50" s="119"/>
    </row>
    <row r="51" spans="1:9" ht="25.05" customHeight="1">
      <c r="A51" s="1089"/>
      <c r="B51" s="921" t="s">
        <v>2232</v>
      </c>
      <c r="C51" s="922"/>
      <c r="D51" s="922"/>
      <c r="E51" s="922"/>
      <c r="F51" s="922"/>
      <c r="G51" s="922"/>
      <c r="H51" s="922"/>
      <c r="I51" s="119"/>
    </row>
    <row r="52" spans="1:9" ht="25.05" customHeight="1">
      <c r="A52" s="1089"/>
      <c r="B52" s="921" t="s">
        <v>2233</v>
      </c>
      <c r="C52" s="922"/>
      <c r="D52" s="922"/>
      <c r="E52" s="922"/>
      <c r="F52" s="922"/>
      <c r="G52" s="922"/>
      <c r="H52" s="922"/>
      <c r="I52" s="119"/>
    </row>
    <row r="53" spans="1:9" ht="25.05" customHeight="1">
      <c r="A53" s="1090"/>
      <c r="B53" s="921" t="s">
        <v>2234</v>
      </c>
      <c r="C53" s="922"/>
      <c r="D53" s="922"/>
      <c r="E53" s="922"/>
      <c r="F53" s="922"/>
      <c r="G53" s="922"/>
      <c r="H53" s="922"/>
      <c r="I53" s="119"/>
    </row>
    <row r="54" spans="1:9" ht="17.55" customHeight="1">
      <c r="A54" s="1079" t="s">
        <v>361</v>
      </c>
      <c r="B54" s="1080"/>
      <c r="C54" s="1080"/>
      <c r="D54" s="875" t="s">
        <v>2235</v>
      </c>
      <c r="E54" s="875"/>
      <c r="F54" s="875"/>
      <c r="G54" s="875"/>
      <c r="H54" s="876"/>
      <c r="I54" s="119"/>
    </row>
    <row r="55" spans="1:9" ht="36" customHeight="1">
      <c r="A55" s="1081" t="s">
        <v>363</v>
      </c>
      <c r="B55" s="1082"/>
      <c r="C55" s="1082"/>
      <c r="D55" s="880" t="s">
        <v>2236</v>
      </c>
      <c r="E55" s="871"/>
      <c r="F55" s="871"/>
      <c r="G55" s="871"/>
      <c r="H55" s="871"/>
      <c r="I55" s="119"/>
    </row>
    <row r="56" spans="1:9" ht="10.35" customHeight="1">
      <c r="I56" s="119"/>
    </row>
    <row r="57" spans="1:9" ht="15" customHeight="1">
      <c r="A57" s="154" t="s">
        <v>378</v>
      </c>
      <c r="I57" s="119"/>
    </row>
    <row r="58" spans="1:9" ht="25.05" customHeight="1">
      <c r="A58" s="1078" t="s">
        <v>379</v>
      </c>
      <c r="B58" s="1066"/>
      <c r="C58" s="880" t="s">
        <v>2242</v>
      </c>
      <c r="D58" s="871"/>
      <c r="E58" s="871"/>
      <c r="F58" s="871"/>
      <c r="G58" s="871"/>
      <c r="H58" s="871"/>
      <c r="I58" s="119"/>
    </row>
    <row r="59" spans="1:9" ht="29.55" customHeight="1">
      <c r="A59" s="1078"/>
      <c r="B59" s="1066"/>
      <c r="C59" s="881" t="s">
        <v>2241</v>
      </c>
      <c r="D59" s="881"/>
      <c r="E59" s="881"/>
      <c r="F59" s="881"/>
      <c r="G59" s="881"/>
      <c r="H59" s="880"/>
      <c r="I59" s="119"/>
    </row>
    <row r="60" spans="1:9" ht="25.05" customHeight="1">
      <c r="A60" s="1078"/>
      <c r="B60" s="1066"/>
      <c r="C60" s="881" t="s">
        <v>2237</v>
      </c>
      <c r="D60" s="881"/>
      <c r="E60" s="881"/>
      <c r="F60" s="881"/>
      <c r="G60" s="881"/>
      <c r="H60" s="880"/>
      <c r="I60" s="119"/>
    </row>
    <row r="61" spans="1:9" ht="34.049999999999997" customHeight="1">
      <c r="A61" s="1078" t="s">
        <v>382</v>
      </c>
      <c r="B61" s="1066"/>
      <c r="C61" s="881" t="s">
        <v>2243</v>
      </c>
      <c r="D61" s="881"/>
      <c r="E61" s="881"/>
      <c r="F61" s="881"/>
      <c r="G61" s="881"/>
      <c r="H61" s="880"/>
      <c r="I61" s="119"/>
    </row>
    <row r="62" spans="1:9" ht="10.35" customHeight="1"/>
    <row r="63" spans="1:9" ht="15" customHeight="1">
      <c r="A63" s="152" t="s">
        <v>384</v>
      </c>
      <c r="B63" s="152"/>
      <c r="C63" s="152"/>
      <c r="D63" s="152"/>
      <c r="E63" s="152"/>
      <c r="F63" s="152"/>
    </row>
    <row r="64" spans="1:9" ht="16.2">
      <c r="A64" s="1083" t="s">
        <v>385</v>
      </c>
      <c r="B64" s="1083"/>
      <c r="C64" s="1083"/>
      <c r="D64" s="1083"/>
      <c r="E64" s="1083"/>
      <c r="F64" s="1083"/>
      <c r="G64" s="198">
        <v>1.5</v>
      </c>
      <c r="H64" s="199" t="s">
        <v>497</v>
      </c>
    </row>
    <row r="65" spans="1:11" ht="16.2">
      <c r="A65" s="1083" t="s">
        <v>386</v>
      </c>
      <c r="B65" s="1083"/>
      <c r="C65" s="1083"/>
      <c r="D65" s="1083"/>
      <c r="E65" s="1083"/>
      <c r="F65" s="1083"/>
      <c r="G65" s="198">
        <v>1.5</v>
      </c>
      <c r="H65" s="199" t="s">
        <v>497</v>
      </c>
    </row>
    <row r="66" spans="1:11">
      <c r="A66" s="200"/>
      <c r="B66" s="200"/>
      <c r="C66" s="200"/>
      <c r="D66" s="200"/>
      <c r="E66" s="200"/>
      <c r="F66" s="200"/>
      <c r="G66" s="201"/>
      <c r="H66" s="199"/>
    </row>
    <row r="67" spans="1:11">
      <c r="A67" s="1084" t="s">
        <v>387</v>
      </c>
      <c r="B67" s="1084"/>
      <c r="C67" s="1084"/>
      <c r="D67" s="1084"/>
      <c r="E67" s="1084"/>
      <c r="F67" s="1084"/>
      <c r="G67" s="203"/>
      <c r="H67" s="201"/>
    </row>
    <row r="68" spans="1:11" ht="17.850000000000001" customHeight="1">
      <c r="A68" s="922" t="s">
        <v>388</v>
      </c>
      <c r="B68" s="922"/>
      <c r="C68" s="922"/>
      <c r="D68" s="922"/>
      <c r="E68" s="204">
        <f>SUM(E69:E74)</f>
        <v>51</v>
      </c>
      <c r="F68" s="204" t="s">
        <v>353</v>
      </c>
      <c r="G68" s="205">
        <f>E68/25</f>
        <v>2.04</v>
      </c>
      <c r="H68" s="199" t="s">
        <v>497</v>
      </c>
    </row>
    <row r="69" spans="1:11" ht="17.850000000000001" customHeight="1">
      <c r="A69" s="131" t="s">
        <v>145</v>
      </c>
      <c r="B69" s="1078" t="s">
        <v>148</v>
      </c>
      <c r="C69" s="1078"/>
      <c r="D69" s="1078"/>
      <c r="E69" s="204">
        <v>15</v>
      </c>
      <c r="F69" s="204" t="s">
        <v>353</v>
      </c>
      <c r="G69" s="132"/>
      <c r="H69" s="133"/>
    </row>
    <row r="70" spans="1:11" ht="17.850000000000001" customHeight="1">
      <c r="B70" s="1078" t="s">
        <v>389</v>
      </c>
      <c r="C70" s="1078"/>
      <c r="D70" s="1078"/>
      <c r="E70" s="204">
        <v>30</v>
      </c>
      <c r="F70" s="204" t="s">
        <v>353</v>
      </c>
      <c r="G70" s="121"/>
      <c r="H70" s="122"/>
    </row>
    <row r="71" spans="1:11" ht="17.850000000000001" customHeight="1">
      <c r="B71" s="1078" t="s">
        <v>390</v>
      </c>
      <c r="C71" s="1078"/>
      <c r="D71" s="1078"/>
      <c r="E71" s="204">
        <v>2</v>
      </c>
      <c r="F71" s="204" t="s">
        <v>353</v>
      </c>
      <c r="G71" s="121"/>
      <c r="H71" s="122"/>
      <c r="J71" s="130"/>
      <c r="K71" s="130"/>
    </row>
    <row r="72" spans="1:11" ht="17.850000000000001" customHeight="1">
      <c r="B72" s="1078" t="s">
        <v>391</v>
      </c>
      <c r="C72" s="1078"/>
      <c r="D72" s="1078"/>
      <c r="E72" s="204">
        <v>0</v>
      </c>
      <c r="F72" s="204" t="s">
        <v>353</v>
      </c>
      <c r="G72" s="121"/>
      <c r="H72" s="122"/>
    </row>
    <row r="73" spans="1:11" ht="17.850000000000001" customHeight="1">
      <c r="B73" s="1078" t="s">
        <v>392</v>
      </c>
      <c r="C73" s="1078"/>
      <c r="D73" s="1078"/>
      <c r="E73" s="204">
        <v>0</v>
      </c>
      <c r="F73" s="204" t="s">
        <v>353</v>
      </c>
      <c r="G73" s="121"/>
      <c r="H73" s="122"/>
    </row>
    <row r="74" spans="1:11" ht="17.850000000000001" customHeight="1">
      <c r="B74" s="1078" t="s">
        <v>393</v>
      </c>
      <c r="C74" s="1078"/>
      <c r="D74" s="1078"/>
      <c r="E74" s="204">
        <v>4</v>
      </c>
      <c r="F74" s="204" t="s">
        <v>353</v>
      </c>
      <c r="G74" s="132"/>
      <c r="H74" s="133"/>
    </row>
    <row r="75" spans="1:11" ht="31.35" customHeight="1">
      <c r="A75" s="922" t="s">
        <v>394</v>
      </c>
      <c r="B75" s="922"/>
      <c r="C75" s="922"/>
      <c r="D75" s="922"/>
      <c r="E75" s="204">
        <v>0</v>
      </c>
      <c r="F75" s="204" t="s">
        <v>353</v>
      </c>
      <c r="G75" s="205">
        <v>0</v>
      </c>
      <c r="H75" s="199" t="s">
        <v>497</v>
      </c>
    </row>
    <row r="76" spans="1:11" ht="17.850000000000001" customHeight="1">
      <c r="A76" s="1078" t="s">
        <v>395</v>
      </c>
      <c r="B76" s="1078"/>
      <c r="C76" s="1078"/>
      <c r="D76" s="1078"/>
      <c r="E76" s="204">
        <f>G76*25</f>
        <v>24</v>
      </c>
      <c r="F76" s="204" t="s">
        <v>353</v>
      </c>
      <c r="G76" s="205">
        <f>D6-G75-G68</f>
        <v>0.96</v>
      </c>
      <c r="H76" s="199" t="s">
        <v>497</v>
      </c>
    </row>
    <row r="77" spans="1:11" ht="10.35" customHeight="1"/>
    <row r="78" spans="1:11" s="93" customFormat="1"/>
    <row r="80" spans="1:11">
      <c r="A80" s="93" t="s">
        <v>396</v>
      </c>
      <c r="B80" s="93"/>
      <c r="C80" s="93"/>
      <c r="D80" s="93"/>
      <c r="E80" s="93"/>
      <c r="F80" s="93"/>
      <c r="G80" s="93"/>
      <c r="H80" s="93"/>
      <c r="I80" s="93"/>
    </row>
    <row r="81" spans="1:9" ht="15.6">
      <c r="A81" s="1094" t="s">
        <v>2238</v>
      </c>
      <c r="B81" s="1094"/>
      <c r="C81" s="1094"/>
      <c r="D81" s="1094"/>
      <c r="E81" s="1094"/>
      <c r="F81" s="1094"/>
      <c r="G81" s="1094"/>
      <c r="H81" s="1094"/>
      <c r="I81" s="1094"/>
    </row>
    <row r="82" spans="1:9">
      <c r="A82" s="93" t="s">
        <v>397</v>
      </c>
      <c r="B82" s="93"/>
      <c r="C82" s="93"/>
      <c r="D82" s="93"/>
      <c r="E82" s="93"/>
      <c r="F82" s="93"/>
      <c r="G82" s="93"/>
      <c r="H82" s="93"/>
      <c r="I82" s="93"/>
    </row>
    <row r="83" spans="1:9">
      <c r="A83" s="93"/>
      <c r="B83" s="93"/>
      <c r="C83" s="93"/>
      <c r="D83" s="93"/>
      <c r="E83" s="93"/>
      <c r="F83" s="93"/>
      <c r="G83" s="93"/>
      <c r="H83" s="93"/>
      <c r="I83" s="93"/>
    </row>
    <row r="84" spans="1:9">
      <c r="A84" s="1095" t="s">
        <v>398</v>
      </c>
      <c r="B84" s="1095"/>
      <c r="C84" s="1095"/>
      <c r="D84" s="1095"/>
      <c r="E84" s="1095"/>
      <c r="F84" s="1095"/>
      <c r="G84" s="1095"/>
      <c r="H84" s="1095"/>
      <c r="I84" s="1095"/>
    </row>
    <row r="85" spans="1:9">
      <c r="A85" s="1095"/>
      <c r="B85" s="1095"/>
      <c r="C85" s="1095"/>
      <c r="D85" s="1095"/>
      <c r="E85" s="1095"/>
      <c r="F85" s="1095"/>
      <c r="G85" s="1095"/>
      <c r="H85" s="1095"/>
      <c r="I85" s="1095"/>
    </row>
    <row r="86" spans="1:9">
      <c r="A86" s="1095"/>
      <c r="B86" s="1095"/>
      <c r="C86" s="1095"/>
      <c r="D86" s="1095"/>
      <c r="E86" s="1095"/>
      <c r="F86" s="1095"/>
      <c r="G86" s="1095"/>
      <c r="H86" s="1095"/>
      <c r="I86" s="1095"/>
    </row>
    <row r="87" spans="1:9">
      <c r="A87" s="93"/>
      <c r="B87" s="93"/>
      <c r="C87" s="93"/>
      <c r="D87" s="93"/>
      <c r="E87" s="93"/>
      <c r="F87" s="93"/>
      <c r="G87" s="93"/>
      <c r="H87" s="93"/>
      <c r="I87" s="93"/>
    </row>
  </sheetData>
  <mergeCells count="83">
    <mergeCell ref="A75:D75"/>
    <mergeCell ref="A76:D76"/>
    <mergeCell ref="A81:I81"/>
    <mergeCell ref="A84:I86"/>
    <mergeCell ref="B69:D69"/>
    <mergeCell ref="B70:D70"/>
    <mergeCell ref="B71:D71"/>
    <mergeCell ref="B72:D72"/>
    <mergeCell ref="B73:D73"/>
    <mergeCell ref="B74:D74"/>
    <mergeCell ref="A68:D68"/>
    <mergeCell ref="A54:C54"/>
    <mergeCell ref="D54:H54"/>
    <mergeCell ref="A55:C55"/>
    <mergeCell ref="D55:H55"/>
    <mergeCell ref="A58:B60"/>
    <mergeCell ref="C58:H58"/>
    <mergeCell ref="C59:H59"/>
    <mergeCell ref="C60:H60"/>
    <mergeCell ref="A61:B61"/>
    <mergeCell ref="C61:H61"/>
    <mergeCell ref="A64:F64"/>
    <mergeCell ref="A65:F65"/>
    <mergeCell ref="A67:F67"/>
    <mergeCell ref="B53:H53"/>
    <mergeCell ref="A41:C41"/>
    <mergeCell ref="D41:H41"/>
    <mergeCell ref="A42:C42"/>
    <mergeCell ref="D42:H42"/>
    <mergeCell ref="A43:F43"/>
    <mergeCell ref="A44:A53"/>
    <mergeCell ref="B44:H44"/>
    <mergeCell ref="B45:H45"/>
    <mergeCell ref="B46:H46"/>
    <mergeCell ref="B47:H47"/>
    <mergeCell ref="B48:H48"/>
    <mergeCell ref="B49:H49"/>
    <mergeCell ref="B50:H50"/>
    <mergeCell ref="B51:H51"/>
    <mergeCell ref="B52:H52"/>
    <mergeCell ref="A34:F34"/>
    <mergeCell ref="A35:A40"/>
    <mergeCell ref="B35:H35"/>
    <mergeCell ref="B36:H36"/>
    <mergeCell ref="B37:H37"/>
    <mergeCell ref="B38:H38"/>
    <mergeCell ref="B39:H39"/>
    <mergeCell ref="B40:H40"/>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A37"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16" style="107" customWidth="1"/>
    <col min="7" max="7" width="11.5546875" style="107" customWidth="1"/>
    <col min="8" max="8" width="8.218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2528</v>
      </c>
      <c r="B5" s="633"/>
      <c r="C5" s="633"/>
      <c r="D5" s="633"/>
      <c r="E5" s="633"/>
      <c r="F5" s="633"/>
      <c r="G5" s="633"/>
      <c r="H5" s="633"/>
    </row>
    <row r="6" spans="1:9" ht="17.55" customHeight="1">
      <c r="A6" s="665" t="s">
        <v>143</v>
      </c>
      <c r="B6" s="686"/>
      <c r="C6" s="686"/>
      <c r="D6" s="686">
        <v>3</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7" t="s">
        <v>2529</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2322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2495</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4.5" customHeight="1">
      <c r="A25" s="244" t="s">
        <v>2044</v>
      </c>
      <c r="B25" s="668" t="s">
        <v>2531</v>
      </c>
      <c r="C25" s="669"/>
      <c r="D25" s="669"/>
      <c r="E25" s="669"/>
      <c r="F25" s="693"/>
      <c r="G25" s="245" t="s">
        <v>64</v>
      </c>
      <c r="H25" s="183" t="s">
        <v>52</v>
      </c>
    </row>
    <row r="26" spans="1:9" ht="33" customHeight="1">
      <c r="A26" s="449" t="s">
        <v>2046</v>
      </c>
      <c r="B26" s="668" t="s">
        <v>2532</v>
      </c>
      <c r="C26" s="669"/>
      <c r="D26" s="669"/>
      <c r="E26" s="669"/>
      <c r="F26" s="693"/>
      <c r="G26" s="245" t="s">
        <v>78</v>
      </c>
      <c r="H26" s="183" t="s">
        <v>52</v>
      </c>
      <c r="I26" s="106"/>
    </row>
    <row r="27" spans="1:9" ht="17.850000000000001" customHeight="1">
      <c r="A27" s="672" t="s">
        <v>341</v>
      </c>
      <c r="B27" s="673"/>
      <c r="C27" s="673"/>
      <c r="D27" s="673"/>
      <c r="E27" s="673"/>
      <c r="F27" s="673"/>
      <c r="G27" s="673"/>
      <c r="H27" s="674"/>
      <c r="I27" s="106"/>
    </row>
    <row r="28" spans="1:9" ht="31.5" customHeight="1">
      <c r="A28" s="244" t="s">
        <v>2048</v>
      </c>
      <c r="B28" s="668" t="s">
        <v>2547</v>
      </c>
      <c r="C28" s="669"/>
      <c r="D28" s="669"/>
      <c r="E28" s="669"/>
      <c r="F28" s="693"/>
      <c r="G28" s="244" t="s">
        <v>84</v>
      </c>
      <c r="H28" s="246" t="s">
        <v>40</v>
      </c>
      <c r="I28" s="106"/>
    </row>
    <row r="29" spans="1:9" ht="36.6" customHeight="1">
      <c r="A29" s="449" t="s">
        <v>2660</v>
      </c>
      <c r="B29" s="668" t="s">
        <v>2548</v>
      </c>
      <c r="C29" s="669"/>
      <c r="D29" s="669"/>
      <c r="E29" s="669"/>
      <c r="F29" s="693"/>
      <c r="G29" s="244" t="s">
        <v>2536</v>
      </c>
      <c r="H29" s="183" t="s">
        <v>40</v>
      </c>
      <c r="I29" s="106"/>
    </row>
    <row r="30" spans="1:9" ht="35.1" customHeight="1">
      <c r="A30" s="449" t="s">
        <v>2661</v>
      </c>
      <c r="B30" s="668" t="s">
        <v>2549</v>
      </c>
      <c r="C30" s="669"/>
      <c r="D30" s="669"/>
      <c r="E30" s="669"/>
      <c r="F30" s="693"/>
      <c r="G30" s="244" t="s">
        <v>109</v>
      </c>
      <c r="H30" s="183" t="s">
        <v>52</v>
      </c>
      <c r="I30" s="106"/>
    </row>
    <row r="31" spans="1:9" ht="17.850000000000001" customHeight="1">
      <c r="A31" s="672" t="s">
        <v>348</v>
      </c>
      <c r="B31" s="673"/>
      <c r="C31" s="673"/>
      <c r="D31" s="673"/>
      <c r="E31" s="673"/>
      <c r="F31" s="673"/>
      <c r="G31" s="673"/>
      <c r="H31" s="674"/>
      <c r="I31" s="106"/>
    </row>
    <row r="32" spans="1:9" ht="36" customHeight="1">
      <c r="A32" s="245" t="s">
        <v>2052</v>
      </c>
      <c r="B32" s="668" t="s">
        <v>2535</v>
      </c>
      <c r="C32" s="669"/>
      <c r="D32" s="669"/>
      <c r="E32" s="669"/>
      <c r="F32" s="693"/>
      <c r="G32" s="218" t="s">
        <v>121</v>
      </c>
      <c r="H32" s="183" t="s">
        <v>52</v>
      </c>
      <c r="I32" s="106"/>
    </row>
    <row r="33" spans="1:9" ht="10.35" customHeight="1">
      <c r="I33" s="106"/>
    </row>
    <row r="34" spans="1:9" ht="15" customHeight="1">
      <c r="A34" s="243" t="s">
        <v>351</v>
      </c>
      <c r="I34" s="106"/>
    </row>
    <row r="35" spans="1:9" s="243" customFormat="1" ht="17.850000000000001" customHeight="1">
      <c r="A35" s="679" t="s">
        <v>2507</v>
      </c>
      <c r="B35" s="679"/>
      <c r="C35" s="679"/>
      <c r="D35" s="679"/>
      <c r="E35" s="679"/>
      <c r="F35" s="679"/>
      <c r="G35" s="159">
        <v>30</v>
      </c>
      <c r="H35" s="251" t="s">
        <v>353</v>
      </c>
      <c r="I35" s="135"/>
    </row>
    <row r="36" spans="1:9" ht="20.100000000000001" customHeight="1">
      <c r="A36" s="653" t="s">
        <v>354</v>
      </c>
      <c r="B36" s="668" t="s">
        <v>2537</v>
      </c>
      <c r="C36" s="669"/>
      <c r="D36" s="669"/>
      <c r="E36" s="669"/>
      <c r="F36" s="669"/>
      <c r="G36" s="669"/>
      <c r="H36" s="669"/>
      <c r="I36" s="106"/>
    </row>
    <row r="37" spans="1:9" ht="20.100000000000001" customHeight="1">
      <c r="A37" s="654"/>
      <c r="B37" s="668" t="s">
        <v>2538</v>
      </c>
      <c r="C37" s="669"/>
      <c r="D37" s="669"/>
      <c r="E37" s="669"/>
      <c r="F37" s="669"/>
      <c r="G37" s="669"/>
      <c r="H37" s="669"/>
      <c r="I37" s="106"/>
    </row>
    <row r="38" spans="1:9" ht="20.100000000000001" customHeight="1">
      <c r="A38" s="654"/>
      <c r="B38" s="675" t="s">
        <v>2539</v>
      </c>
      <c r="C38" s="675"/>
      <c r="D38" s="675"/>
      <c r="E38" s="675"/>
      <c r="F38" s="675"/>
      <c r="G38" s="675"/>
      <c r="H38" s="668"/>
      <c r="I38" s="106"/>
    </row>
    <row r="39" spans="1:9" ht="20.100000000000001" customHeight="1">
      <c r="A39" s="654"/>
      <c r="B39" s="675" t="s">
        <v>2540</v>
      </c>
      <c r="C39" s="675"/>
      <c r="D39" s="675"/>
      <c r="E39" s="675"/>
      <c r="F39" s="675"/>
      <c r="G39" s="675"/>
      <c r="H39" s="668"/>
      <c r="I39" s="106"/>
    </row>
    <row r="40" spans="1:9" ht="22.05" customHeight="1">
      <c r="A40" s="682" t="s">
        <v>361</v>
      </c>
      <c r="B40" s="689"/>
      <c r="C40" s="689"/>
      <c r="D40" s="689" t="s">
        <v>2662</v>
      </c>
      <c r="E40" s="689"/>
      <c r="F40" s="689"/>
      <c r="G40" s="689"/>
      <c r="H40" s="690"/>
      <c r="I40" s="106"/>
    </row>
    <row r="41" spans="1:9" ht="101.55" customHeight="1">
      <c r="A41" s="681" t="s">
        <v>363</v>
      </c>
      <c r="B41" s="687"/>
      <c r="C41" s="687"/>
      <c r="D41" s="668" t="s">
        <v>2541</v>
      </c>
      <c r="E41" s="669"/>
      <c r="F41" s="669"/>
      <c r="G41" s="669"/>
      <c r="H41" s="669"/>
      <c r="I41" s="110"/>
    </row>
    <row r="42" spans="1:9" ht="10.35" customHeight="1">
      <c r="I42" s="106"/>
    </row>
    <row r="43" spans="1:9" ht="15" customHeight="1">
      <c r="A43" s="243" t="s">
        <v>378</v>
      </c>
      <c r="I43" s="106"/>
    </row>
    <row r="44" spans="1:9" ht="27" customHeight="1">
      <c r="A44" s="702" t="s">
        <v>379</v>
      </c>
      <c r="B44" s="703"/>
      <c r="C44" s="668" t="s">
        <v>2542</v>
      </c>
      <c r="D44" s="669"/>
      <c r="E44" s="669"/>
      <c r="F44" s="669"/>
      <c r="G44" s="669"/>
      <c r="H44" s="669"/>
      <c r="I44" s="106"/>
    </row>
    <row r="45" spans="1:9" ht="27" customHeight="1">
      <c r="A45" s="633"/>
      <c r="B45" s="704"/>
      <c r="C45" s="668" t="s">
        <v>2543</v>
      </c>
      <c r="D45" s="669"/>
      <c r="E45" s="669"/>
      <c r="F45" s="669"/>
      <c r="G45" s="669"/>
      <c r="H45" s="669"/>
      <c r="I45" s="106"/>
    </row>
    <row r="46" spans="1:9" ht="27" customHeight="1">
      <c r="A46" s="702" t="s">
        <v>382</v>
      </c>
      <c r="B46" s="703"/>
      <c r="C46" s="668" t="s">
        <v>2545</v>
      </c>
      <c r="D46" s="669"/>
      <c r="E46" s="669"/>
      <c r="F46" s="669"/>
      <c r="G46" s="669"/>
      <c r="H46" s="669"/>
      <c r="I46" s="106"/>
    </row>
    <row r="47" spans="1:9" ht="27" customHeight="1">
      <c r="A47" s="633"/>
      <c r="B47" s="704"/>
      <c r="C47" s="955" t="s">
        <v>2544</v>
      </c>
      <c r="D47" s="939"/>
      <c r="E47" s="939"/>
      <c r="F47" s="939"/>
      <c r="G47" s="939"/>
      <c r="H47" s="939"/>
      <c r="I47" s="106"/>
    </row>
    <row r="48" spans="1:9" ht="10.35" customHeight="1"/>
    <row r="49" spans="1:8" ht="15" customHeight="1">
      <c r="A49" s="243" t="s">
        <v>384</v>
      </c>
      <c r="B49" s="243"/>
      <c r="C49" s="243"/>
      <c r="D49" s="243"/>
      <c r="E49" s="243"/>
      <c r="F49" s="243"/>
    </row>
    <row r="50" spans="1:8" ht="16.2">
      <c r="A50" s="667" t="s">
        <v>385</v>
      </c>
      <c r="B50" s="667"/>
      <c r="C50" s="667"/>
      <c r="D50" s="667"/>
      <c r="E50" s="667"/>
      <c r="F50" s="667"/>
      <c r="G50" s="185">
        <v>2.2000000000000002</v>
      </c>
      <c r="H50" s="186" t="s">
        <v>430</v>
      </c>
    </row>
    <row r="51" spans="1:8" ht="16.2">
      <c r="A51" s="667" t="s">
        <v>386</v>
      </c>
      <c r="B51" s="667"/>
      <c r="C51" s="667"/>
      <c r="D51" s="667"/>
      <c r="E51" s="667"/>
      <c r="F51" s="667"/>
      <c r="G51" s="185">
        <v>0.8</v>
      </c>
      <c r="H51" s="186" t="s">
        <v>430</v>
      </c>
    </row>
    <row r="52" spans="1:8">
      <c r="A52" s="249"/>
      <c r="B52" s="249"/>
      <c r="C52" s="249"/>
      <c r="D52" s="249"/>
      <c r="E52" s="249"/>
      <c r="F52" s="249"/>
      <c r="G52" s="188"/>
      <c r="H52" s="186"/>
    </row>
    <row r="53" spans="1:8">
      <c r="A53" s="685" t="s">
        <v>387</v>
      </c>
      <c r="B53" s="685"/>
      <c r="C53" s="685"/>
      <c r="D53" s="685"/>
      <c r="E53" s="685"/>
      <c r="F53" s="685"/>
      <c r="G53" s="190"/>
      <c r="H53" s="188"/>
    </row>
    <row r="54" spans="1:8" ht="17.850000000000001" customHeight="1">
      <c r="A54" s="669" t="s">
        <v>388</v>
      </c>
      <c r="B54" s="669"/>
      <c r="C54" s="669"/>
      <c r="D54" s="669"/>
      <c r="E54" s="186">
        <f>SUM(E55:E60)</f>
        <v>41</v>
      </c>
      <c r="F54" s="186" t="s">
        <v>353</v>
      </c>
      <c r="G54" s="191">
        <f>E54/25</f>
        <v>1.64</v>
      </c>
      <c r="H54" s="186" t="s">
        <v>430</v>
      </c>
    </row>
    <row r="55" spans="1:8" ht="17.850000000000001" customHeight="1">
      <c r="A55" s="107" t="s">
        <v>145</v>
      </c>
      <c r="B55" s="667" t="s">
        <v>148</v>
      </c>
      <c r="C55" s="667"/>
      <c r="D55" s="667"/>
      <c r="E55" s="186">
        <v>0</v>
      </c>
      <c r="F55" s="186" t="s">
        <v>353</v>
      </c>
      <c r="G55" s="192"/>
      <c r="H55" s="193"/>
    </row>
    <row r="56" spans="1:8" ht="17.850000000000001" customHeight="1">
      <c r="B56" s="667" t="s">
        <v>389</v>
      </c>
      <c r="C56" s="667"/>
      <c r="D56" s="667"/>
      <c r="E56" s="186">
        <v>30</v>
      </c>
      <c r="F56" s="186" t="s">
        <v>353</v>
      </c>
      <c r="G56" s="192"/>
      <c r="H56" s="193"/>
    </row>
    <row r="57" spans="1:8" ht="17.850000000000001" customHeight="1">
      <c r="B57" s="667" t="s">
        <v>390</v>
      </c>
      <c r="C57" s="667"/>
      <c r="D57" s="667"/>
      <c r="E57" s="186">
        <v>10</v>
      </c>
      <c r="F57" s="186" t="s">
        <v>353</v>
      </c>
      <c r="G57" s="192"/>
      <c r="H57" s="193"/>
    </row>
    <row r="58" spans="1:8" ht="17.850000000000001" customHeight="1">
      <c r="B58" s="667" t="s">
        <v>391</v>
      </c>
      <c r="C58" s="667"/>
      <c r="D58" s="667"/>
      <c r="E58" s="186">
        <v>0</v>
      </c>
      <c r="F58" s="186" t="s">
        <v>353</v>
      </c>
      <c r="G58" s="192"/>
      <c r="H58" s="193"/>
    </row>
    <row r="59" spans="1:8" ht="17.850000000000001" customHeight="1">
      <c r="B59" s="667" t="s">
        <v>392</v>
      </c>
      <c r="C59" s="667"/>
      <c r="D59" s="667"/>
      <c r="E59" s="186">
        <v>0</v>
      </c>
      <c r="F59" s="186" t="s">
        <v>353</v>
      </c>
      <c r="G59" s="192"/>
      <c r="H59" s="193"/>
    </row>
    <row r="60" spans="1:8" ht="17.850000000000001" customHeight="1">
      <c r="B60" s="667" t="s">
        <v>393</v>
      </c>
      <c r="C60" s="667"/>
      <c r="D60" s="667"/>
      <c r="E60" s="186">
        <v>1</v>
      </c>
      <c r="F60" s="186" t="s">
        <v>353</v>
      </c>
      <c r="G60" s="192"/>
      <c r="H60" s="193"/>
    </row>
    <row r="61" spans="1:8" ht="31.35" customHeight="1">
      <c r="A61" s="669" t="s">
        <v>394</v>
      </c>
      <c r="B61" s="669"/>
      <c r="C61" s="669"/>
      <c r="D61" s="669"/>
      <c r="E61" s="186">
        <v>0</v>
      </c>
      <c r="F61" s="186" t="s">
        <v>353</v>
      </c>
      <c r="G61" s="191">
        <v>0</v>
      </c>
      <c r="H61" s="186" t="s">
        <v>430</v>
      </c>
    </row>
    <row r="62" spans="1:8" ht="17.850000000000001" customHeight="1">
      <c r="A62" s="667" t="s">
        <v>395</v>
      </c>
      <c r="B62" s="667"/>
      <c r="C62" s="667"/>
      <c r="D62" s="667"/>
      <c r="E62" s="186">
        <f>G62*25</f>
        <v>34</v>
      </c>
      <c r="F62" s="186" t="s">
        <v>353</v>
      </c>
      <c r="G62" s="191">
        <f>D6-G61-G54</f>
        <v>1.36</v>
      </c>
      <c r="H62" s="186" t="s">
        <v>430</v>
      </c>
    </row>
    <row r="63" spans="1:8" ht="10.35" customHeight="1"/>
    <row r="66" spans="1:9">
      <c r="A66" s="107" t="s">
        <v>396</v>
      </c>
    </row>
    <row r="67" spans="1:9" ht="16.2">
      <c r="A67" s="631" t="s">
        <v>431</v>
      </c>
      <c r="B67" s="631"/>
      <c r="C67" s="631"/>
      <c r="D67" s="631"/>
      <c r="E67" s="631"/>
      <c r="F67" s="631"/>
      <c r="G67" s="631"/>
      <c r="H67" s="631"/>
      <c r="I67" s="631"/>
    </row>
    <row r="68" spans="1:9">
      <c r="A68" s="107" t="s">
        <v>397</v>
      </c>
    </row>
    <row r="70" spans="1:9">
      <c r="A70" s="663" t="s">
        <v>398</v>
      </c>
      <c r="B70" s="663"/>
      <c r="C70" s="663"/>
      <c r="D70" s="663"/>
      <c r="E70" s="663"/>
      <c r="F70" s="663"/>
      <c r="G70" s="663"/>
      <c r="H70" s="663"/>
      <c r="I70" s="663"/>
    </row>
    <row r="71" spans="1:9">
      <c r="A71" s="663"/>
      <c r="B71" s="663"/>
      <c r="C71" s="663"/>
      <c r="D71" s="663"/>
      <c r="E71" s="663"/>
      <c r="F71" s="663"/>
      <c r="G71" s="663"/>
      <c r="H71" s="663"/>
      <c r="I71" s="663"/>
    </row>
    <row r="72" spans="1:9">
      <c r="A72" s="663"/>
      <c r="B72" s="663"/>
      <c r="C72" s="663"/>
      <c r="D72" s="663"/>
      <c r="E72" s="663"/>
      <c r="F72" s="663"/>
      <c r="G72" s="663"/>
      <c r="H72" s="663"/>
      <c r="I72" s="663"/>
    </row>
  </sheetData>
  <mergeCells count="66">
    <mergeCell ref="A61:D61"/>
    <mergeCell ref="A62:D62"/>
    <mergeCell ref="A67:I67"/>
    <mergeCell ref="A70:I72"/>
    <mergeCell ref="B25:F25"/>
    <mergeCell ref="B28:F28"/>
    <mergeCell ref="A44:B45"/>
    <mergeCell ref="C45:H45"/>
    <mergeCell ref="A46:B47"/>
    <mergeCell ref="C46:H46"/>
    <mergeCell ref="B55:D55"/>
    <mergeCell ref="B56:D56"/>
    <mergeCell ref="B57:D57"/>
    <mergeCell ref="B58:D58"/>
    <mergeCell ref="B59:D59"/>
    <mergeCell ref="B60:D60"/>
    <mergeCell ref="C47:H47"/>
    <mergeCell ref="A50:F50"/>
    <mergeCell ref="A51:F51"/>
    <mergeCell ref="A53:F53"/>
    <mergeCell ref="A54:D54"/>
    <mergeCell ref="A40:C40"/>
    <mergeCell ref="D40:H40"/>
    <mergeCell ref="A41:C41"/>
    <mergeCell ref="D41:H41"/>
    <mergeCell ref="C44:H44"/>
    <mergeCell ref="B29:F29"/>
    <mergeCell ref="B30:F30"/>
    <mergeCell ref="A31:H31"/>
    <mergeCell ref="B32:F32"/>
    <mergeCell ref="A35:F35"/>
    <mergeCell ref="A36:A39"/>
    <mergeCell ref="B36:H36"/>
    <mergeCell ref="B37:H37"/>
    <mergeCell ref="B38:H38"/>
    <mergeCell ref="B39:H39"/>
    <mergeCell ref="A27:H27"/>
    <mergeCell ref="A16:D16"/>
    <mergeCell ref="E16:H16"/>
    <mergeCell ref="A18:H18"/>
    <mergeCell ref="A19:B19"/>
    <mergeCell ref="C19:H19"/>
    <mergeCell ref="A21:D21"/>
    <mergeCell ref="A22:A23"/>
    <mergeCell ref="B22:F23"/>
    <mergeCell ref="G22:H22"/>
    <mergeCell ref="A24:H24"/>
    <mergeCell ref="B26:F26"/>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28"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16" style="107" customWidth="1"/>
    <col min="7" max="7" width="11.5546875" style="107" customWidth="1"/>
    <col min="8" max="8" width="8.218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243</v>
      </c>
      <c r="B5" s="633"/>
      <c r="C5" s="633"/>
      <c r="D5" s="633"/>
      <c r="E5" s="633"/>
      <c r="F5" s="633"/>
      <c r="G5" s="633"/>
      <c r="H5" s="633"/>
    </row>
    <row r="6" spans="1:9" ht="17.55" customHeight="1">
      <c r="A6" s="665" t="s">
        <v>143</v>
      </c>
      <c r="B6" s="686"/>
      <c r="C6" s="686"/>
      <c r="D6" s="686">
        <v>5</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2550</v>
      </c>
      <c r="E8" s="689"/>
      <c r="F8" s="689"/>
      <c r="G8" s="689"/>
      <c r="H8" s="690"/>
    </row>
    <row r="9" spans="1:9" ht="17.55" customHeight="1">
      <c r="A9" s="665" t="s">
        <v>325</v>
      </c>
      <c r="B9" s="686"/>
      <c r="C9" s="686"/>
      <c r="D9" s="687" t="s">
        <v>2551</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2322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2495</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5" customHeight="1">
      <c r="A25" s="244" t="s">
        <v>2552</v>
      </c>
      <c r="B25" s="668" t="s">
        <v>2553</v>
      </c>
      <c r="C25" s="669"/>
      <c r="D25" s="669"/>
      <c r="E25" s="669"/>
      <c r="F25" s="693"/>
      <c r="G25" s="245" t="s">
        <v>2566</v>
      </c>
      <c r="H25" s="183" t="s">
        <v>52</v>
      </c>
    </row>
    <row r="26" spans="1:9" ht="17.850000000000001" customHeight="1">
      <c r="A26" s="672" t="s">
        <v>341</v>
      </c>
      <c r="B26" s="673"/>
      <c r="C26" s="673"/>
      <c r="D26" s="673"/>
      <c r="E26" s="673"/>
      <c r="F26" s="673"/>
      <c r="G26" s="673"/>
      <c r="H26" s="674"/>
      <c r="I26" s="106"/>
    </row>
    <row r="27" spans="1:9" ht="44.55" customHeight="1">
      <c r="A27" s="244" t="s">
        <v>2555</v>
      </c>
      <c r="B27" s="668" t="s">
        <v>2568</v>
      </c>
      <c r="C27" s="669"/>
      <c r="D27" s="669"/>
      <c r="E27" s="669"/>
      <c r="F27" s="693"/>
      <c r="G27" s="244" t="s">
        <v>2570</v>
      </c>
      <c r="H27" s="246" t="s">
        <v>40</v>
      </c>
      <c r="I27" s="106"/>
    </row>
    <row r="28" spans="1:9" ht="31.5" customHeight="1">
      <c r="A28" s="244" t="s">
        <v>2556</v>
      </c>
      <c r="B28" s="668" t="s">
        <v>2554</v>
      </c>
      <c r="C28" s="669"/>
      <c r="D28" s="669"/>
      <c r="E28" s="669"/>
      <c r="F28" s="693"/>
      <c r="G28" s="244" t="s">
        <v>88</v>
      </c>
      <c r="H28" s="183" t="s">
        <v>52</v>
      </c>
      <c r="I28" s="106"/>
    </row>
    <row r="29" spans="1:9" ht="36.6" customHeight="1">
      <c r="A29" s="244" t="s">
        <v>2557</v>
      </c>
      <c r="B29" s="668" t="s">
        <v>2558</v>
      </c>
      <c r="C29" s="669"/>
      <c r="D29" s="669"/>
      <c r="E29" s="669"/>
      <c r="F29" s="693"/>
      <c r="G29" s="244" t="s">
        <v>2567</v>
      </c>
      <c r="H29" s="183" t="s">
        <v>40</v>
      </c>
      <c r="I29" s="106"/>
    </row>
    <row r="30" spans="1:9" ht="35.1" customHeight="1">
      <c r="A30" s="244" t="s">
        <v>2569</v>
      </c>
      <c r="B30" s="668" t="s">
        <v>2559</v>
      </c>
      <c r="C30" s="669"/>
      <c r="D30" s="669"/>
      <c r="E30" s="669"/>
      <c r="F30" s="693"/>
      <c r="G30" s="244" t="s">
        <v>106</v>
      </c>
      <c r="H30" s="183" t="s">
        <v>40</v>
      </c>
      <c r="I30" s="106"/>
    </row>
    <row r="31" spans="1:9" ht="17.850000000000001" customHeight="1">
      <c r="A31" s="672" t="s">
        <v>348</v>
      </c>
      <c r="B31" s="673"/>
      <c r="C31" s="673"/>
      <c r="D31" s="673"/>
      <c r="E31" s="673"/>
      <c r="F31" s="673"/>
      <c r="G31" s="673"/>
      <c r="H31" s="674"/>
      <c r="I31" s="106"/>
    </row>
    <row r="32" spans="1:9" ht="36" customHeight="1">
      <c r="A32" s="245" t="s">
        <v>2563</v>
      </c>
      <c r="B32" s="668" t="s">
        <v>2560</v>
      </c>
      <c r="C32" s="669"/>
      <c r="D32" s="669"/>
      <c r="E32" s="669"/>
      <c r="F32" s="693"/>
      <c r="G32" s="218" t="s">
        <v>121</v>
      </c>
      <c r="H32" s="183" t="s">
        <v>52</v>
      </c>
      <c r="I32" s="106"/>
    </row>
    <row r="33" spans="1:9" ht="10.35" customHeight="1">
      <c r="I33" s="106"/>
    </row>
    <row r="34" spans="1:9" ht="15" customHeight="1">
      <c r="A34" s="243" t="s">
        <v>351</v>
      </c>
      <c r="I34" s="106"/>
    </row>
    <row r="35" spans="1:9" s="243" customFormat="1" ht="17.850000000000001" customHeight="1">
      <c r="A35" s="679" t="s">
        <v>2561</v>
      </c>
      <c r="B35" s="679"/>
      <c r="C35" s="679"/>
      <c r="D35" s="679"/>
      <c r="E35" s="679"/>
      <c r="F35" s="679"/>
      <c r="G35" s="159" t="s">
        <v>172</v>
      </c>
      <c r="H35" s="251" t="s">
        <v>353</v>
      </c>
      <c r="I35" s="135"/>
    </row>
    <row r="36" spans="1:9" ht="64.5" customHeight="1">
      <c r="A36" s="247" t="s">
        <v>354</v>
      </c>
      <c r="B36" s="668" t="s">
        <v>2562</v>
      </c>
      <c r="C36" s="669"/>
      <c r="D36" s="669"/>
      <c r="E36" s="669"/>
      <c r="F36" s="669"/>
      <c r="G36" s="669"/>
      <c r="H36" s="669"/>
      <c r="I36" s="106"/>
    </row>
    <row r="37" spans="1:9" ht="22.05" customHeight="1">
      <c r="A37" s="682" t="s">
        <v>361</v>
      </c>
      <c r="B37" s="689"/>
      <c r="C37" s="689"/>
      <c r="D37" s="689" t="s">
        <v>2574</v>
      </c>
      <c r="E37" s="689"/>
      <c r="F37" s="689"/>
      <c r="G37" s="689"/>
      <c r="H37" s="690"/>
      <c r="I37" s="106"/>
    </row>
    <row r="38" spans="1:9" ht="36" customHeight="1">
      <c r="A38" s="681" t="s">
        <v>363</v>
      </c>
      <c r="B38" s="687"/>
      <c r="C38" s="687"/>
      <c r="D38" s="668" t="s">
        <v>2564</v>
      </c>
      <c r="E38" s="669"/>
      <c r="F38" s="669"/>
      <c r="G38" s="669"/>
      <c r="H38" s="669"/>
      <c r="I38" s="110"/>
    </row>
    <row r="39" spans="1:9" ht="10.35" customHeight="1">
      <c r="I39" s="106"/>
    </row>
    <row r="40" spans="1:9" ht="15" customHeight="1">
      <c r="A40" s="243" t="s">
        <v>378</v>
      </c>
      <c r="I40" s="106"/>
    </row>
    <row r="41" spans="1:9" ht="27" customHeight="1">
      <c r="A41" s="702" t="s">
        <v>379</v>
      </c>
      <c r="B41" s="703"/>
      <c r="C41" s="668" t="s">
        <v>2542</v>
      </c>
      <c r="D41" s="669"/>
      <c r="E41" s="669"/>
      <c r="F41" s="669"/>
      <c r="G41" s="669"/>
      <c r="H41" s="669"/>
      <c r="I41" s="106"/>
    </row>
    <row r="42" spans="1:9" ht="27" customHeight="1">
      <c r="A42" s="633"/>
      <c r="B42" s="704"/>
      <c r="C42" s="668" t="s">
        <v>2543</v>
      </c>
      <c r="D42" s="669"/>
      <c r="E42" s="669"/>
      <c r="F42" s="669"/>
      <c r="G42" s="669"/>
      <c r="H42" s="669"/>
      <c r="I42" s="106"/>
    </row>
    <row r="43" spans="1:9" ht="27" customHeight="1">
      <c r="A43" s="667" t="s">
        <v>382</v>
      </c>
      <c r="B43" s="665"/>
      <c r="C43" s="668" t="s">
        <v>2565</v>
      </c>
      <c r="D43" s="669"/>
      <c r="E43" s="669"/>
      <c r="F43" s="669"/>
      <c r="G43" s="669"/>
      <c r="H43" s="669"/>
      <c r="I43" s="106"/>
    </row>
    <row r="44" spans="1:9" ht="10.35" customHeight="1"/>
    <row r="45" spans="1:9" ht="15" customHeight="1">
      <c r="A45" s="243" t="s">
        <v>384</v>
      </c>
      <c r="B45" s="243"/>
      <c r="C45" s="243"/>
      <c r="D45" s="243"/>
      <c r="E45" s="243"/>
      <c r="F45" s="243"/>
    </row>
    <row r="46" spans="1:9" ht="16.2">
      <c r="A46" s="667" t="s">
        <v>385</v>
      </c>
      <c r="B46" s="667"/>
      <c r="C46" s="667"/>
      <c r="D46" s="667"/>
      <c r="E46" s="667"/>
      <c r="F46" s="667"/>
      <c r="G46" s="185">
        <v>4.5</v>
      </c>
      <c r="H46" s="186" t="s">
        <v>430</v>
      </c>
    </row>
    <row r="47" spans="1:9" ht="16.2">
      <c r="A47" s="667" t="s">
        <v>386</v>
      </c>
      <c r="B47" s="667"/>
      <c r="C47" s="667"/>
      <c r="D47" s="667"/>
      <c r="E47" s="667"/>
      <c r="F47" s="667"/>
      <c r="G47" s="185">
        <v>0.5</v>
      </c>
      <c r="H47" s="186" t="s">
        <v>430</v>
      </c>
    </row>
    <row r="48" spans="1:9">
      <c r="A48" s="249"/>
      <c r="B48" s="249"/>
      <c r="C48" s="249"/>
      <c r="D48" s="249"/>
      <c r="E48" s="249"/>
      <c r="F48" s="249"/>
      <c r="G48" s="188"/>
      <c r="H48" s="186"/>
    </row>
    <row r="49" spans="1:9">
      <c r="A49" s="685" t="s">
        <v>387</v>
      </c>
      <c r="B49" s="685"/>
      <c r="C49" s="685"/>
      <c r="D49" s="685"/>
      <c r="E49" s="685"/>
      <c r="F49" s="685"/>
      <c r="G49" s="190"/>
      <c r="H49" s="188"/>
    </row>
    <row r="50" spans="1:9" ht="17.850000000000001" customHeight="1">
      <c r="A50" s="669" t="s">
        <v>388</v>
      </c>
      <c r="B50" s="669"/>
      <c r="C50" s="669"/>
      <c r="D50" s="669"/>
      <c r="E50" s="186">
        <f>SUM(E51:E56)</f>
        <v>65</v>
      </c>
      <c r="F50" s="186" t="s">
        <v>353</v>
      </c>
      <c r="G50" s="191">
        <f>E50/25</f>
        <v>2.6</v>
      </c>
      <c r="H50" s="186" t="s">
        <v>430</v>
      </c>
    </row>
    <row r="51" spans="1:9" ht="17.850000000000001" customHeight="1">
      <c r="A51" s="107" t="s">
        <v>145</v>
      </c>
      <c r="B51" s="667" t="s">
        <v>148</v>
      </c>
      <c r="C51" s="667"/>
      <c r="D51" s="667"/>
      <c r="E51" s="186">
        <v>0</v>
      </c>
      <c r="F51" s="186" t="s">
        <v>353</v>
      </c>
      <c r="G51" s="192"/>
      <c r="H51" s="193"/>
    </row>
    <row r="52" spans="1:9" ht="17.850000000000001" customHeight="1">
      <c r="B52" s="667" t="s">
        <v>389</v>
      </c>
      <c r="C52" s="667"/>
      <c r="D52" s="667"/>
      <c r="E52" s="186">
        <v>0</v>
      </c>
      <c r="F52" s="186" t="s">
        <v>353</v>
      </c>
      <c r="G52" s="192"/>
      <c r="H52" s="193"/>
    </row>
    <row r="53" spans="1:9" ht="17.850000000000001" customHeight="1">
      <c r="B53" s="667" t="s">
        <v>390</v>
      </c>
      <c r="C53" s="667"/>
      <c r="D53" s="667"/>
      <c r="E53" s="186">
        <v>15</v>
      </c>
      <c r="F53" s="186" t="s">
        <v>353</v>
      </c>
      <c r="G53" s="192"/>
      <c r="H53" s="193"/>
    </row>
    <row r="54" spans="1:9" ht="17.850000000000001" customHeight="1">
      <c r="B54" s="667" t="s">
        <v>391</v>
      </c>
      <c r="C54" s="667"/>
      <c r="D54" s="667"/>
      <c r="E54" s="186">
        <v>50</v>
      </c>
      <c r="F54" s="186" t="s">
        <v>353</v>
      </c>
      <c r="G54" s="192"/>
      <c r="H54" s="193"/>
    </row>
    <row r="55" spans="1:9" ht="17.850000000000001" customHeight="1">
      <c r="B55" s="667" t="s">
        <v>392</v>
      </c>
      <c r="C55" s="667"/>
      <c r="D55" s="667"/>
      <c r="E55" s="186">
        <v>0</v>
      </c>
      <c r="F55" s="186" t="s">
        <v>353</v>
      </c>
      <c r="G55" s="192"/>
      <c r="H55" s="193"/>
    </row>
    <row r="56" spans="1:9" ht="17.850000000000001" customHeight="1">
      <c r="B56" s="667" t="s">
        <v>393</v>
      </c>
      <c r="C56" s="667"/>
      <c r="D56" s="667"/>
      <c r="E56" s="186">
        <v>0</v>
      </c>
      <c r="F56" s="186" t="s">
        <v>353</v>
      </c>
      <c r="G56" s="192"/>
      <c r="H56" s="193"/>
    </row>
    <row r="57" spans="1:9" ht="31.35" customHeight="1">
      <c r="A57" s="669" t="s">
        <v>394</v>
      </c>
      <c r="B57" s="669"/>
      <c r="C57" s="669"/>
      <c r="D57" s="669"/>
      <c r="E57" s="186">
        <v>0</v>
      </c>
      <c r="F57" s="186" t="s">
        <v>353</v>
      </c>
      <c r="G57" s="191">
        <v>0</v>
      </c>
      <c r="H57" s="186" t="s">
        <v>430</v>
      </c>
    </row>
    <row r="58" spans="1:9" ht="17.850000000000001" customHeight="1">
      <c r="A58" s="667" t="s">
        <v>395</v>
      </c>
      <c r="B58" s="667"/>
      <c r="C58" s="667"/>
      <c r="D58" s="667"/>
      <c r="E58" s="186">
        <f>G58*25</f>
        <v>60</v>
      </c>
      <c r="F58" s="186" t="s">
        <v>353</v>
      </c>
      <c r="G58" s="191">
        <f>D6-G57-G50</f>
        <v>2.4</v>
      </c>
      <c r="H58" s="186" t="s">
        <v>430</v>
      </c>
    </row>
    <row r="59" spans="1:9" ht="10.35" customHeight="1"/>
    <row r="62" spans="1:9">
      <c r="A62" s="107" t="s">
        <v>396</v>
      </c>
    </row>
    <row r="63" spans="1:9" ht="16.2">
      <c r="A63" s="631" t="s">
        <v>431</v>
      </c>
      <c r="B63" s="631"/>
      <c r="C63" s="631"/>
      <c r="D63" s="631"/>
      <c r="E63" s="631"/>
      <c r="F63" s="631"/>
      <c r="G63" s="631"/>
      <c r="H63" s="631"/>
      <c r="I63" s="631"/>
    </row>
    <row r="64" spans="1:9">
      <c r="A64" s="107" t="s">
        <v>397</v>
      </c>
    </row>
    <row r="66" spans="1:9">
      <c r="A66" s="663" t="s">
        <v>398</v>
      </c>
      <c r="B66" s="663"/>
      <c r="C66" s="663"/>
      <c r="D66" s="663"/>
      <c r="E66" s="663"/>
      <c r="F66" s="663"/>
      <c r="G66" s="663"/>
      <c r="H66" s="663"/>
      <c r="I66" s="663"/>
    </row>
    <row r="67" spans="1:9">
      <c r="A67" s="663"/>
      <c r="B67" s="663"/>
      <c r="C67" s="663"/>
      <c r="D67" s="663"/>
      <c r="E67" s="663"/>
      <c r="F67" s="663"/>
      <c r="G67" s="663"/>
      <c r="H67" s="663"/>
      <c r="I67" s="663"/>
    </row>
    <row r="68" spans="1:9">
      <c r="A68" s="663"/>
      <c r="B68" s="663"/>
      <c r="C68" s="663"/>
      <c r="D68" s="663"/>
      <c r="E68" s="663"/>
      <c r="F68" s="663"/>
      <c r="G68" s="663"/>
      <c r="H68" s="663"/>
      <c r="I68" s="663"/>
    </row>
  </sheetData>
  <mergeCells count="61">
    <mergeCell ref="A58:D58"/>
    <mergeCell ref="A63:I63"/>
    <mergeCell ref="A66:I68"/>
    <mergeCell ref="A35:F35"/>
    <mergeCell ref="B36:H36"/>
    <mergeCell ref="A49:F49"/>
    <mergeCell ref="A50:D50"/>
    <mergeCell ref="B51:D51"/>
    <mergeCell ref="B52:D52"/>
    <mergeCell ref="B53:D53"/>
    <mergeCell ref="B32:F32"/>
    <mergeCell ref="B56:D56"/>
    <mergeCell ref="A57:D57"/>
    <mergeCell ref="A37:C37"/>
    <mergeCell ref="D37:H37"/>
    <mergeCell ref="A38:C38"/>
    <mergeCell ref="D38:H38"/>
    <mergeCell ref="A41:B42"/>
    <mergeCell ref="C41:H41"/>
    <mergeCell ref="C42:H42"/>
    <mergeCell ref="B54:D54"/>
    <mergeCell ref="B55:D55"/>
    <mergeCell ref="A43:B43"/>
    <mergeCell ref="C43:H43"/>
    <mergeCell ref="A46:F46"/>
    <mergeCell ref="A47:F47"/>
    <mergeCell ref="A26:H26"/>
    <mergeCell ref="B28:F28"/>
    <mergeCell ref="B29:F29"/>
    <mergeCell ref="B30:F30"/>
    <mergeCell ref="A31:H31"/>
    <mergeCell ref="B27:F27"/>
    <mergeCell ref="A22:A23"/>
    <mergeCell ref="B22:F23"/>
    <mergeCell ref="G22:H22"/>
    <mergeCell ref="A24:H24"/>
    <mergeCell ref="B25:F25"/>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6"/>
  <sheetViews>
    <sheetView zoomScaleNormal="100" workbookViewId="0"/>
  </sheetViews>
  <sheetFormatPr defaultColWidth="8.77734375" defaultRowHeight="13.8"/>
  <cols>
    <col min="1" max="1" width="10.77734375" style="127" customWidth="1"/>
    <col min="2" max="4" width="9.77734375" style="127" customWidth="1"/>
    <col min="5" max="6" width="12.77734375" style="127" customWidth="1"/>
    <col min="7" max="7" width="11.5546875" style="127" customWidth="1"/>
    <col min="8" max="8" width="8.77734375" style="127" customWidth="1"/>
    <col min="9" max="16384" width="8.77734375" style="127"/>
  </cols>
  <sheetData>
    <row r="2" spans="1:8">
      <c r="A2" s="723" t="s">
        <v>320</v>
      </c>
      <c r="B2" s="723"/>
      <c r="C2" s="723"/>
      <c r="D2" s="723"/>
      <c r="E2" s="723"/>
      <c r="F2" s="723"/>
      <c r="G2" s="723"/>
      <c r="H2" s="723"/>
    </row>
    <row r="4" spans="1:8">
      <c r="A4" s="309" t="s">
        <v>321</v>
      </c>
    </row>
    <row r="5" spans="1:8" ht="17.55" customHeight="1">
      <c r="A5" s="819" t="s">
        <v>244</v>
      </c>
      <c r="B5" s="819"/>
      <c r="C5" s="819"/>
      <c r="D5" s="819"/>
      <c r="E5" s="819"/>
      <c r="F5" s="819"/>
      <c r="G5" s="819"/>
      <c r="H5" s="819"/>
    </row>
    <row r="6" spans="1:8" ht="17.55" customHeight="1">
      <c r="A6" s="972" t="s">
        <v>143</v>
      </c>
      <c r="B6" s="988"/>
      <c r="C6" s="988"/>
      <c r="D6" s="988">
        <v>6</v>
      </c>
      <c r="E6" s="988"/>
      <c r="F6" s="988"/>
      <c r="G6" s="988"/>
      <c r="H6" s="1056"/>
    </row>
    <row r="7" spans="1:8" ht="17.55" customHeight="1">
      <c r="A7" s="972" t="s">
        <v>142</v>
      </c>
      <c r="B7" s="988"/>
      <c r="C7" s="988"/>
      <c r="D7" s="988" t="s">
        <v>2114</v>
      </c>
      <c r="E7" s="988"/>
      <c r="F7" s="988"/>
      <c r="G7" s="988"/>
      <c r="H7" s="1056"/>
    </row>
    <row r="8" spans="1:8" ht="17.55" customHeight="1">
      <c r="A8" s="972" t="s">
        <v>146</v>
      </c>
      <c r="B8" s="988"/>
      <c r="C8" s="988"/>
      <c r="D8" s="988" t="s">
        <v>324</v>
      </c>
      <c r="E8" s="988"/>
      <c r="F8" s="988"/>
      <c r="G8" s="988"/>
      <c r="H8" s="1056"/>
    </row>
    <row r="9" spans="1:8" ht="17.55" customHeight="1">
      <c r="A9" s="972" t="s">
        <v>325</v>
      </c>
      <c r="B9" s="988"/>
      <c r="C9" s="988"/>
      <c r="D9" s="1056" t="s">
        <v>1818</v>
      </c>
      <c r="E9" s="969"/>
      <c r="F9" s="969"/>
      <c r="G9" s="969"/>
      <c r="H9" s="969"/>
    </row>
    <row r="11" spans="1:8">
      <c r="A11" s="783" t="s">
        <v>3</v>
      </c>
      <c r="B11" s="783"/>
      <c r="C11" s="783"/>
      <c r="D11" s="783"/>
      <c r="E11" s="783"/>
      <c r="F11" s="783"/>
      <c r="G11" s="783"/>
      <c r="H11" s="783"/>
    </row>
    <row r="12" spans="1:8" ht="17.55" customHeight="1">
      <c r="A12" s="817" t="s">
        <v>2631</v>
      </c>
      <c r="B12" s="817"/>
      <c r="C12" s="817"/>
      <c r="D12" s="817"/>
      <c r="E12" s="817"/>
      <c r="F12" s="817"/>
      <c r="G12" s="817"/>
      <c r="H12" s="817"/>
    </row>
    <row r="13" spans="1:8" ht="17.55" customHeight="1">
      <c r="A13" s="972" t="s">
        <v>8</v>
      </c>
      <c r="B13" s="988"/>
      <c r="C13" s="988"/>
      <c r="D13" s="988"/>
      <c r="E13" s="988" t="s">
        <v>9</v>
      </c>
      <c r="F13" s="988"/>
      <c r="G13" s="988"/>
      <c r="H13" s="1056"/>
    </row>
    <row r="14" spans="1:8" ht="17.55" customHeight="1">
      <c r="A14" s="972" t="s">
        <v>327</v>
      </c>
      <c r="B14" s="988"/>
      <c r="C14" s="988"/>
      <c r="D14" s="988"/>
      <c r="E14" s="988" t="s">
        <v>328</v>
      </c>
      <c r="F14" s="988"/>
      <c r="G14" s="988"/>
      <c r="H14" s="1056"/>
    </row>
    <row r="15" spans="1:8" ht="17.55" customHeight="1">
      <c r="A15" s="972" t="s">
        <v>329</v>
      </c>
      <c r="B15" s="988"/>
      <c r="C15" s="988"/>
      <c r="D15" s="988"/>
      <c r="E15" s="988">
        <v>7</v>
      </c>
      <c r="F15" s="988"/>
      <c r="G15" s="988"/>
      <c r="H15" s="1056"/>
    </row>
    <row r="16" spans="1:8" ht="17.55" customHeight="1">
      <c r="A16" s="972" t="s">
        <v>13</v>
      </c>
      <c r="B16" s="988"/>
      <c r="C16" s="988"/>
      <c r="D16" s="988"/>
      <c r="E16" s="988" t="s">
        <v>14</v>
      </c>
      <c r="F16" s="988"/>
      <c r="G16" s="988"/>
      <c r="H16" s="1056"/>
    </row>
    <row r="18" spans="1:8">
      <c r="A18" s="824" t="s">
        <v>331</v>
      </c>
      <c r="B18" s="824"/>
      <c r="C18" s="824"/>
      <c r="D18" s="824"/>
      <c r="E18" s="824"/>
      <c r="F18" s="824"/>
      <c r="G18" s="824"/>
      <c r="H18" s="824"/>
    </row>
    <row r="19" spans="1:8" ht="40.049999999999997" customHeight="1">
      <c r="A19" s="865" t="s">
        <v>332</v>
      </c>
      <c r="B19" s="999"/>
      <c r="C19" s="864" t="s">
        <v>2640</v>
      </c>
      <c r="D19" s="865"/>
      <c r="E19" s="865"/>
      <c r="F19" s="865"/>
      <c r="G19" s="865"/>
      <c r="H19" s="865"/>
    </row>
    <row r="20" spans="1:8">
      <c r="A20" s="376"/>
      <c r="B20" s="376"/>
    </row>
    <row r="21" spans="1:8">
      <c r="A21" s="826" t="s">
        <v>334</v>
      </c>
      <c r="B21" s="826"/>
      <c r="C21" s="826"/>
      <c r="D21" s="826"/>
    </row>
    <row r="22" spans="1:8">
      <c r="A22" s="983" t="s">
        <v>31</v>
      </c>
      <c r="B22" s="984" t="s">
        <v>32</v>
      </c>
      <c r="C22" s="984"/>
      <c r="D22" s="984"/>
      <c r="E22" s="984"/>
      <c r="F22" s="984"/>
      <c r="G22" s="984" t="s">
        <v>335</v>
      </c>
      <c r="H22" s="985"/>
    </row>
    <row r="23" spans="1:8" ht="27.6">
      <c r="A23" s="983"/>
      <c r="B23" s="984"/>
      <c r="C23" s="984"/>
      <c r="D23" s="984"/>
      <c r="E23" s="984"/>
      <c r="F23" s="984"/>
      <c r="G23" s="221" t="s">
        <v>432</v>
      </c>
      <c r="H23" s="344" t="s">
        <v>35</v>
      </c>
    </row>
    <row r="24" spans="1:8" s="270" customFormat="1">
      <c r="A24" s="983" t="s">
        <v>36</v>
      </c>
      <c r="B24" s="984"/>
      <c r="C24" s="984"/>
      <c r="D24" s="984"/>
      <c r="E24" s="984"/>
      <c r="F24" s="984"/>
      <c r="G24" s="984"/>
      <c r="H24" s="985"/>
    </row>
    <row r="25" spans="1:8" ht="30.75" customHeight="1">
      <c r="A25" s="174" t="s">
        <v>2244</v>
      </c>
      <c r="B25" s="998" t="s">
        <v>2280</v>
      </c>
      <c r="C25" s="998"/>
      <c r="D25" s="998"/>
      <c r="E25" s="998"/>
      <c r="F25" s="998"/>
      <c r="G25" s="377" t="s">
        <v>59</v>
      </c>
      <c r="H25" s="208" t="s">
        <v>40</v>
      </c>
    </row>
    <row r="26" spans="1:8" ht="30" customHeight="1">
      <c r="A26" s="174" t="s">
        <v>2245</v>
      </c>
      <c r="B26" s="998" t="s">
        <v>2246</v>
      </c>
      <c r="C26" s="998"/>
      <c r="D26" s="998"/>
      <c r="E26" s="998"/>
      <c r="F26" s="998"/>
      <c r="G26" s="377" t="s">
        <v>66</v>
      </c>
      <c r="H26" s="208" t="s">
        <v>52</v>
      </c>
    </row>
    <row r="27" spans="1:8" ht="42" customHeight="1">
      <c r="A27" s="174" t="s">
        <v>2247</v>
      </c>
      <c r="B27" s="998" t="s">
        <v>2248</v>
      </c>
      <c r="C27" s="998"/>
      <c r="D27" s="998"/>
      <c r="E27" s="998"/>
      <c r="F27" s="998"/>
      <c r="G27" s="377" t="s">
        <v>68</v>
      </c>
      <c r="H27" s="208" t="s">
        <v>52</v>
      </c>
    </row>
    <row r="28" spans="1:8" s="270" customFormat="1">
      <c r="A28" s="983" t="s">
        <v>341</v>
      </c>
      <c r="B28" s="984"/>
      <c r="C28" s="984"/>
      <c r="D28" s="984"/>
      <c r="E28" s="984"/>
      <c r="F28" s="984"/>
      <c r="G28" s="984"/>
      <c r="H28" s="985"/>
    </row>
    <row r="29" spans="1:8" ht="37.5" customHeight="1">
      <c r="A29" s="174" t="s">
        <v>2249</v>
      </c>
      <c r="B29" s="975" t="s">
        <v>2250</v>
      </c>
      <c r="C29" s="975"/>
      <c r="D29" s="975"/>
      <c r="E29" s="975"/>
      <c r="F29" s="975"/>
      <c r="G29" s="377" t="s">
        <v>84</v>
      </c>
      <c r="H29" s="208" t="s">
        <v>40</v>
      </c>
    </row>
    <row r="30" spans="1:8" ht="32.25" customHeight="1">
      <c r="A30" s="174" t="s">
        <v>2251</v>
      </c>
      <c r="B30" s="986" t="s">
        <v>2252</v>
      </c>
      <c r="C30" s="987"/>
      <c r="D30" s="987"/>
      <c r="E30" s="987"/>
      <c r="F30" s="974"/>
      <c r="G30" s="377" t="s">
        <v>94</v>
      </c>
      <c r="H30" s="208" t="s">
        <v>52</v>
      </c>
    </row>
    <row r="31" spans="1:8" ht="34.5" customHeight="1">
      <c r="A31" s="174" t="s">
        <v>2253</v>
      </c>
      <c r="B31" s="986" t="s">
        <v>2254</v>
      </c>
      <c r="C31" s="987"/>
      <c r="D31" s="987"/>
      <c r="E31" s="987"/>
      <c r="F31" s="974"/>
      <c r="G31" s="377" t="s">
        <v>118</v>
      </c>
      <c r="H31" s="208" t="s">
        <v>40</v>
      </c>
    </row>
    <row r="32" spans="1:8" s="270" customFormat="1">
      <c r="A32" s="983" t="s">
        <v>348</v>
      </c>
      <c r="B32" s="984"/>
      <c r="C32" s="984"/>
      <c r="D32" s="984"/>
      <c r="E32" s="984"/>
      <c r="F32" s="984"/>
      <c r="G32" s="984"/>
      <c r="H32" s="985"/>
    </row>
    <row r="33" spans="1:9" ht="44.1" customHeight="1">
      <c r="A33" s="174" t="s">
        <v>2255</v>
      </c>
      <c r="B33" s="692" t="s">
        <v>2256</v>
      </c>
      <c r="C33" s="692"/>
      <c r="D33" s="692"/>
      <c r="E33" s="692"/>
      <c r="F33" s="692"/>
      <c r="G33" s="377" t="s">
        <v>129</v>
      </c>
      <c r="H33" s="208" t="s">
        <v>52</v>
      </c>
    </row>
    <row r="35" spans="1:9">
      <c r="A35" s="309" t="s">
        <v>351</v>
      </c>
    </row>
    <row r="36" spans="1:9" s="270" customFormat="1">
      <c r="A36" s="979" t="s">
        <v>352</v>
      </c>
      <c r="B36" s="979"/>
      <c r="C36" s="979"/>
      <c r="D36" s="979"/>
      <c r="E36" s="979"/>
      <c r="F36" s="979"/>
      <c r="G36" s="222">
        <v>30</v>
      </c>
      <c r="H36" s="345" t="s">
        <v>353</v>
      </c>
    </row>
    <row r="37" spans="1:9" ht="25.05" customHeight="1">
      <c r="A37" s="795" t="s">
        <v>354</v>
      </c>
      <c r="B37" s="692" t="s">
        <v>2281</v>
      </c>
      <c r="C37" s="988"/>
      <c r="D37" s="988"/>
      <c r="E37" s="988"/>
      <c r="F37" s="988"/>
      <c r="G37" s="988"/>
      <c r="H37" s="1056"/>
    </row>
    <row r="38" spans="1:9" ht="25.05" customHeight="1">
      <c r="A38" s="796"/>
      <c r="B38" s="988" t="s">
        <v>2282</v>
      </c>
      <c r="C38" s="988"/>
      <c r="D38" s="988"/>
      <c r="E38" s="988"/>
      <c r="F38" s="988"/>
      <c r="G38" s="988"/>
      <c r="H38" s="1056"/>
    </row>
    <row r="39" spans="1:9" ht="25.05" customHeight="1">
      <c r="A39" s="796"/>
      <c r="B39" s="988" t="s">
        <v>2283</v>
      </c>
      <c r="C39" s="988"/>
      <c r="D39" s="988"/>
      <c r="E39" s="988"/>
      <c r="F39" s="988"/>
      <c r="G39" s="988"/>
      <c r="H39" s="1056"/>
    </row>
    <row r="40" spans="1:9" ht="25.05" customHeight="1">
      <c r="A40" s="796"/>
      <c r="B40" s="692" t="s">
        <v>2257</v>
      </c>
      <c r="C40" s="988"/>
      <c r="D40" s="988"/>
      <c r="E40" s="988"/>
      <c r="F40" s="988"/>
      <c r="G40" s="988"/>
      <c r="H40" s="1056"/>
    </row>
    <row r="41" spans="1:9" ht="25.05" customHeight="1">
      <c r="A41" s="796"/>
      <c r="B41" s="692" t="s">
        <v>2284</v>
      </c>
      <c r="C41" s="692"/>
      <c r="D41" s="692"/>
      <c r="E41" s="692"/>
      <c r="F41" s="692"/>
      <c r="G41" s="692"/>
      <c r="H41" s="864"/>
    </row>
    <row r="42" spans="1:9" ht="25.05" customHeight="1">
      <c r="A42" s="796"/>
      <c r="B42" s="988" t="s">
        <v>2285</v>
      </c>
      <c r="C42" s="988"/>
      <c r="D42" s="988"/>
      <c r="E42" s="988"/>
      <c r="F42" s="988"/>
      <c r="G42" s="988"/>
      <c r="H42" s="1056"/>
    </row>
    <row r="43" spans="1:9" ht="25.05" customHeight="1">
      <c r="A43" s="796"/>
      <c r="B43" s="692" t="s">
        <v>2286</v>
      </c>
      <c r="C43" s="692"/>
      <c r="D43" s="692"/>
      <c r="E43" s="692"/>
      <c r="F43" s="692"/>
      <c r="G43" s="692"/>
      <c r="H43" s="864"/>
    </row>
    <row r="44" spans="1:9" ht="25.05" customHeight="1">
      <c r="A44" s="796"/>
      <c r="B44" s="988" t="s">
        <v>2287</v>
      </c>
      <c r="C44" s="988"/>
      <c r="D44" s="988"/>
      <c r="E44" s="988"/>
      <c r="F44" s="988"/>
      <c r="G44" s="988"/>
      <c r="H44" s="1056"/>
      <c r="I44" s="126"/>
    </row>
    <row r="45" spans="1:9" ht="25.05" customHeight="1">
      <c r="A45" s="796"/>
      <c r="B45" s="988" t="s">
        <v>2288</v>
      </c>
      <c r="C45" s="988"/>
      <c r="D45" s="988"/>
      <c r="E45" s="988"/>
      <c r="F45" s="988"/>
      <c r="G45" s="988"/>
      <c r="H45" s="1056"/>
    </row>
    <row r="46" spans="1:9" ht="25.05" customHeight="1">
      <c r="A46" s="796"/>
      <c r="B46" s="989" t="s">
        <v>2258</v>
      </c>
      <c r="C46" s="989"/>
      <c r="D46" s="989"/>
      <c r="E46" s="989"/>
      <c r="F46" s="989"/>
      <c r="G46" s="989"/>
      <c r="H46" s="955"/>
    </row>
    <row r="47" spans="1:9" ht="25.05" customHeight="1">
      <c r="A47" s="796"/>
      <c r="B47" s="988" t="s">
        <v>2259</v>
      </c>
      <c r="C47" s="988"/>
      <c r="D47" s="988"/>
      <c r="E47" s="988"/>
      <c r="F47" s="988"/>
      <c r="G47" s="988"/>
      <c r="H47" s="1056"/>
    </row>
    <row r="48" spans="1:9" ht="25.05" customHeight="1">
      <c r="A48" s="796"/>
      <c r="B48" s="988" t="s">
        <v>2260</v>
      </c>
      <c r="C48" s="988"/>
      <c r="D48" s="988"/>
      <c r="E48" s="988"/>
      <c r="F48" s="988"/>
      <c r="G48" s="988"/>
      <c r="H48" s="1056"/>
    </row>
    <row r="49" spans="1:8" ht="31.05" customHeight="1">
      <c r="A49" s="796"/>
      <c r="B49" s="868" t="s">
        <v>2261</v>
      </c>
      <c r="C49" s="868"/>
      <c r="D49" s="868"/>
      <c r="E49" s="868"/>
      <c r="F49" s="868"/>
      <c r="G49" s="868"/>
      <c r="H49" s="749"/>
    </row>
    <row r="50" spans="1:8" ht="20.55" customHeight="1">
      <c r="A50" s="976" t="s">
        <v>361</v>
      </c>
      <c r="B50" s="977"/>
      <c r="C50" s="977"/>
      <c r="D50" s="1056" t="str">
        <f>A25&amp;"; "&amp;A26&amp;"; "&amp;A27&amp;"; "&amp;A33</f>
        <v>KWZ_W1; KWZ_W2; KWZ_W3; KWZ_K1</v>
      </c>
      <c r="E50" s="969"/>
      <c r="F50" s="969"/>
      <c r="G50" s="969"/>
      <c r="H50" s="969"/>
    </row>
    <row r="51" spans="1:8" ht="46.05" customHeight="1">
      <c r="A51" s="974" t="s">
        <v>363</v>
      </c>
      <c r="B51" s="975"/>
      <c r="C51" s="975"/>
      <c r="D51" s="864" t="s">
        <v>2289</v>
      </c>
      <c r="E51" s="865"/>
      <c r="F51" s="865"/>
      <c r="G51" s="865"/>
      <c r="H51" s="865"/>
    </row>
    <row r="52" spans="1:8" s="270" customFormat="1">
      <c r="A52" s="979" t="s">
        <v>2262</v>
      </c>
      <c r="B52" s="834"/>
      <c r="C52" s="834"/>
      <c r="D52" s="834"/>
      <c r="E52" s="834"/>
      <c r="F52" s="834"/>
      <c r="G52" s="329">
        <v>30</v>
      </c>
      <c r="H52" s="330" t="s">
        <v>353</v>
      </c>
    </row>
    <row r="53" spans="1:8" ht="20.100000000000001" customHeight="1">
      <c r="A53" s="795" t="s">
        <v>354</v>
      </c>
      <c r="B53" s="1096" t="s">
        <v>2263</v>
      </c>
      <c r="C53" s="1096"/>
      <c r="D53" s="1096"/>
      <c r="E53" s="1096"/>
      <c r="F53" s="1096"/>
      <c r="G53" s="1096"/>
      <c r="H53" s="1096"/>
    </row>
    <row r="54" spans="1:8" ht="20.100000000000001" customHeight="1">
      <c r="A54" s="796"/>
      <c r="B54" s="864" t="s">
        <v>2264</v>
      </c>
      <c r="C54" s="865"/>
      <c r="D54" s="865"/>
      <c r="E54" s="865"/>
      <c r="F54" s="865"/>
      <c r="G54" s="865"/>
      <c r="H54" s="865"/>
    </row>
    <row r="55" spans="1:8" ht="20.100000000000001" customHeight="1">
      <c r="A55" s="796"/>
      <c r="B55" s="1060" t="s">
        <v>2265</v>
      </c>
      <c r="C55" s="1097"/>
      <c r="D55" s="1097"/>
      <c r="E55" s="1097"/>
      <c r="F55" s="1097"/>
      <c r="G55" s="1097"/>
      <c r="H55" s="1097"/>
    </row>
    <row r="56" spans="1:8" ht="20.100000000000001" customHeight="1">
      <c r="A56" s="796"/>
      <c r="B56" s="1060" t="s">
        <v>2266</v>
      </c>
      <c r="C56" s="1097"/>
      <c r="D56" s="1097"/>
      <c r="E56" s="1097"/>
      <c r="F56" s="1097"/>
      <c r="G56" s="1097"/>
      <c r="H56" s="1097"/>
    </row>
    <row r="57" spans="1:8" ht="30" customHeight="1">
      <c r="A57" s="796"/>
      <c r="B57" s="1060" t="s">
        <v>2267</v>
      </c>
      <c r="C57" s="1097"/>
      <c r="D57" s="1097"/>
      <c r="E57" s="1097"/>
      <c r="F57" s="1097"/>
      <c r="G57" s="1097"/>
      <c r="H57" s="1097"/>
    </row>
    <row r="58" spans="1:8" ht="20.100000000000001" customHeight="1">
      <c r="A58" s="796"/>
      <c r="B58" s="1060" t="s">
        <v>2268</v>
      </c>
      <c r="C58" s="1097"/>
      <c r="D58" s="1097"/>
      <c r="E58" s="1097"/>
      <c r="F58" s="1097"/>
      <c r="G58" s="1097"/>
      <c r="H58" s="1097"/>
    </row>
    <row r="59" spans="1:8" ht="20.100000000000001" customHeight="1">
      <c r="A59" s="796"/>
      <c r="B59" s="1098" t="s">
        <v>2269</v>
      </c>
      <c r="C59" s="1098"/>
      <c r="D59" s="1098"/>
      <c r="E59" s="1098"/>
      <c r="F59" s="1098"/>
      <c r="G59" s="1098"/>
      <c r="H59" s="1098"/>
    </row>
    <row r="60" spans="1:8" ht="20.100000000000001" customHeight="1">
      <c r="A60" s="796"/>
      <c r="B60" s="864" t="s">
        <v>2270</v>
      </c>
      <c r="C60" s="865"/>
      <c r="D60" s="865"/>
      <c r="E60" s="865"/>
      <c r="F60" s="865"/>
      <c r="G60" s="865"/>
      <c r="H60" s="865"/>
    </row>
    <row r="61" spans="1:8" ht="27" customHeight="1">
      <c r="A61" s="796"/>
      <c r="B61" s="1098" t="s">
        <v>2271</v>
      </c>
      <c r="C61" s="1098"/>
      <c r="D61" s="1098"/>
      <c r="E61" s="1098"/>
      <c r="F61" s="1098"/>
      <c r="G61" s="1098"/>
      <c r="H61" s="1098"/>
    </row>
    <row r="62" spans="1:8" ht="20.100000000000001" customHeight="1">
      <c r="A62" s="796"/>
      <c r="B62" s="1058" t="s">
        <v>2272</v>
      </c>
      <c r="C62" s="1096"/>
      <c r="D62" s="1096"/>
      <c r="E62" s="1096"/>
      <c r="F62" s="1096"/>
      <c r="G62" s="1096"/>
      <c r="H62" s="1096"/>
    </row>
    <row r="63" spans="1:8" ht="18.600000000000001" customHeight="1">
      <c r="A63" s="976" t="s">
        <v>361</v>
      </c>
      <c r="B63" s="977"/>
      <c r="C63" s="977"/>
      <c r="D63" s="1056" t="str">
        <f>A29&amp;"; "&amp;A30&amp;"; "&amp;A31</f>
        <v>KWZ_U1; KWZ_U2; KWZ_U3</v>
      </c>
      <c r="E63" s="969"/>
      <c r="F63" s="969"/>
      <c r="G63" s="969"/>
      <c r="H63" s="969"/>
    </row>
    <row r="64" spans="1:8" ht="51" customHeight="1">
      <c r="A64" s="974" t="s">
        <v>363</v>
      </c>
      <c r="B64" s="975"/>
      <c r="C64" s="975"/>
      <c r="D64" s="864" t="s">
        <v>2290</v>
      </c>
      <c r="E64" s="865"/>
      <c r="F64" s="865"/>
      <c r="G64" s="865"/>
      <c r="H64" s="865"/>
    </row>
    <row r="66" spans="1:9">
      <c r="A66" s="309" t="s">
        <v>378</v>
      </c>
    </row>
    <row r="67" spans="1:9" ht="19.5" customHeight="1">
      <c r="A67" s="993" t="s">
        <v>379</v>
      </c>
      <c r="B67" s="843"/>
      <c r="C67" s="1058" t="s">
        <v>2273</v>
      </c>
      <c r="D67" s="1096"/>
      <c r="E67" s="1096"/>
      <c r="F67" s="1096"/>
      <c r="G67" s="1096"/>
      <c r="H67" s="1096"/>
      <c r="I67" s="126"/>
    </row>
    <row r="68" spans="1:9" ht="34.5" customHeight="1">
      <c r="A68" s="817"/>
      <c r="B68" s="818"/>
      <c r="C68" s="864" t="s">
        <v>2274</v>
      </c>
      <c r="D68" s="865"/>
      <c r="E68" s="865"/>
      <c r="F68" s="865"/>
      <c r="G68" s="865"/>
      <c r="H68" s="865"/>
      <c r="I68" s="126"/>
    </row>
    <row r="69" spans="1:9" ht="32.25" customHeight="1">
      <c r="A69" s="819"/>
      <c r="B69" s="820"/>
      <c r="C69" s="864" t="s">
        <v>2275</v>
      </c>
      <c r="D69" s="865"/>
      <c r="E69" s="865"/>
      <c r="F69" s="865"/>
      <c r="G69" s="865"/>
      <c r="H69" s="865"/>
      <c r="I69" s="126"/>
    </row>
    <row r="70" spans="1:9" ht="72.599999999999994" customHeight="1">
      <c r="A70" s="993" t="s">
        <v>382</v>
      </c>
      <c r="B70" s="993"/>
      <c r="C70" s="864" t="s">
        <v>2276</v>
      </c>
      <c r="D70" s="865"/>
      <c r="E70" s="865"/>
      <c r="F70" s="865"/>
      <c r="G70" s="865"/>
      <c r="H70" s="865"/>
      <c r="I70" s="126"/>
    </row>
    <row r="71" spans="1:9" ht="37.049999999999997" customHeight="1">
      <c r="A71" s="817"/>
      <c r="B71" s="817"/>
      <c r="C71" s="864" t="s">
        <v>2277</v>
      </c>
      <c r="D71" s="865"/>
      <c r="E71" s="865"/>
      <c r="F71" s="865"/>
      <c r="G71" s="865"/>
      <c r="H71" s="865"/>
      <c r="I71" s="126"/>
    </row>
    <row r="72" spans="1:9" ht="42" customHeight="1">
      <c r="A72" s="819"/>
      <c r="B72" s="819"/>
      <c r="C72" s="1060" t="s">
        <v>2278</v>
      </c>
      <c r="D72" s="1097"/>
      <c r="E72" s="1097"/>
      <c r="F72" s="1097"/>
      <c r="G72" s="1097"/>
      <c r="H72" s="1097"/>
      <c r="I72" s="126"/>
    </row>
    <row r="74" spans="1:9">
      <c r="A74" s="270" t="s">
        <v>384</v>
      </c>
      <c r="B74" s="210"/>
      <c r="C74" s="210"/>
      <c r="D74" s="210"/>
      <c r="E74" s="210"/>
      <c r="F74" s="210"/>
    </row>
    <row r="75" spans="1:9" ht="16.2">
      <c r="A75" s="939" t="s">
        <v>2279</v>
      </c>
      <c r="B75" s="939"/>
      <c r="C75" s="939"/>
      <c r="D75" s="939"/>
      <c r="E75" s="939"/>
      <c r="F75" s="939"/>
      <c r="G75" s="340">
        <v>5</v>
      </c>
      <c r="H75" s="266" t="s">
        <v>497</v>
      </c>
    </row>
    <row r="76" spans="1:9" ht="16.2">
      <c r="A76" s="939" t="s">
        <v>386</v>
      </c>
      <c r="B76" s="939"/>
      <c r="C76" s="939"/>
      <c r="D76" s="939"/>
      <c r="E76" s="939"/>
      <c r="F76" s="939"/>
      <c r="G76" s="378">
        <v>1</v>
      </c>
      <c r="H76" s="266" t="s">
        <v>497</v>
      </c>
    </row>
    <row r="77" spans="1:9">
      <c r="A77" s="751"/>
      <c r="B77" s="751"/>
      <c r="C77" s="751"/>
      <c r="D77" s="751"/>
      <c r="E77" s="751"/>
      <c r="F77" s="751"/>
      <c r="G77" s="379"/>
      <c r="H77" s="267"/>
    </row>
    <row r="78" spans="1:9">
      <c r="A78" s="1099" t="s">
        <v>387</v>
      </c>
      <c r="B78" s="1099"/>
      <c r="C78" s="1099"/>
      <c r="D78" s="1099"/>
      <c r="E78" s="1099"/>
      <c r="F78" s="1099"/>
      <c r="G78" s="380"/>
      <c r="H78" s="381"/>
    </row>
    <row r="79" spans="1:9" ht="24.75" customHeight="1">
      <c r="A79" s="865" t="s">
        <v>388</v>
      </c>
      <c r="B79" s="865"/>
      <c r="C79" s="865"/>
      <c r="D79" s="865"/>
      <c r="E79" s="346">
        <f>SUM(E80:E85)</f>
        <v>66</v>
      </c>
      <c r="F79" s="346" t="s">
        <v>353</v>
      </c>
      <c r="G79" s="347">
        <f>E79/25</f>
        <v>2.64</v>
      </c>
      <c r="H79" s="266" t="s">
        <v>497</v>
      </c>
    </row>
    <row r="80" spans="1:9">
      <c r="A80" s="319" t="s">
        <v>145</v>
      </c>
      <c r="B80" s="969" t="s">
        <v>148</v>
      </c>
      <c r="C80" s="969"/>
      <c r="D80" s="969"/>
      <c r="E80" s="346">
        <v>30</v>
      </c>
      <c r="F80" s="346" t="s">
        <v>353</v>
      </c>
      <c r="G80" s="320"/>
      <c r="H80" s="321"/>
    </row>
    <row r="81" spans="1:8">
      <c r="B81" s="969" t="s">
        <v>389</v>
      </c>
      <c r="C81" s="969"/>
      <c r="D81" s="969"/>
      <c r="E81" s="346">
        <v>30</v>
      </c>
      <c r="F81" s="346" t="s">
        <v>353</v>
      </c>
      <c r="G81" s="214"/>
      <c r="H81" s="215"/>
    </row>
    <row r="82" spans="1:8">
      <c r="B82" s="969" t="s">
        <v>390</v>
      </c>
      <c r="C82" s="969"/>
      <c r="D82" s="969"/>
      <c r="E82" s="346">
        <v>3</v>
      </c>
      <c r="F82" s="346" t="s">
        <v>353</v>
      </c>
      <c r="G82" s="214"/>
      <c r="H82" s="215"/>
    </row>
    <row r="83" spans="1:8">
      <c r="B83" s="969" t="s">
        <v>391</v>
      </c>
      <c r="C83" s="969"/>
      <c r="D83" s="969"/>
      <c r="E83" s="346">
        <v>0</v>
      </c>
      <c r="F83" s="346" t="s">
        <v>353</v>
      </c>
      <c r="G83" s="214"/>
      <c r="H83" s="215"/>
    </row>
    <row r="84" spans="1:8">
      <c r="B84" s="969" t="s">
        <v>392</v>
      </c>
      <c r="C84" s="969"/>
      <c r="D84" s="969"/>
      <c r="E84" s="346">
        <v>0</v>
      </c>
      <c r="F84" s="346" t="s">
        <v>353</v>
      </c>
      <c r="G84" s="214"/>
      <c r="H84" s="215"/>
    </row>
    <row r="85" spans="1:8">
      <c r="B85" s="969" t="s">
        <v>393</v>
      </c>
      <c r="C85" s="969"/>
      <c r="D85" s="969"/>
      <c r="E85" s="346">
        <v>3</v>
      </c>
      <c r="F85" s="346" t="s">
        <v>353</v>
      </c>
      <c r="G85" s="216"/>
      <c r="H85" s="328"/>
    </row>
    <row r="86" spans="1:8" ht="24" customHeight="1">
      <c r="A86" s="865" t="s">
        <v>394</v>
      </c>
      <c r="B86" s="865"/>
      <c r="C86" s="865"/>
      <c r="D86" s="865"/>
      <c r="E86" s="346">
        <v>0</v>
      </c>
      <c r="F86" s="346" t="s">
        <v>353</v>
      </c>
      <c r="G86" s="347">
        <v>0</v>
      </c>
      <c r="H86" s="266" t="s">
        <v>497</v>
      </c>
    </row>
    <row r="87" spans="1:8" ht="16.2">
      <c r="A87" s="969" t="s">
        <v>395</v>
      </c>
      <c r="B87" s="969"/>
      <c r="C87" s="969"/>
      <c r="D87" s="969"/>
      <c r="E87" s="346">
        <f>G87*25</f>
        <v>84</v>
      </c>
      <c r="F87" s="346" t="s">
        <v>353</v>
      </c>
      <c r="G87" s="347">
        <f>D6-G79-G86</f>
        <v>3.36</v>
      </c>
      <c r="H87" s="266" t="s">
        <v>497</v>
      </c>
    </row>
    <row r="90" spans="1:8">
      <c r="A90" s="127" t="s">
        <v>396</v>
      </c>
    </row>
    <row r="91" spans="1:8" ht="16.2">
      <c r="A91" s="722" t="s">
        <v>722</v>
      </c>
      <c r="B91" s="722"/>
      <c r="C91" s="722"/>
      <c r="D91" s="722"/>
      <c r="E91" s="722"/>
      <c r="F91" s="722"/>
      <c r="G91" s="722"/>
      <c r="H91" s="722"/>
    </row>
    <row r="92" spans="1:8">
      <c r="A92" s="127" t="s">
        <v>397</v>
      </c>
    </row>
    <row r="94" spans="1:8">
      <c r="A94" s="759" t="s">
        <v>398</v>
      </c>
      <c r="B94" s="759"/>
      <c r="C94" s="759"/>
      <c r="D94" s="759"/>
      <c r="E94" s="759"/>
      <c r="F94" s="759"/>
      <c r="G94" s="759"/>
      <c r="H94" s="759"/>
    </row>
    <row r="95" spans="1:8">
      <c r="A95" s="759"/>
      <c r="B95" s="759"/>
      <c r="C95" s="759"/>
      <c r="D95" s="759"/>
      <c r="E95" s="759"/>
      <c r="F95" s="759"/>
      <c r="G95" s="759"/>
      <c r="H95" s="759"/>
    </row>
    <row r="96" spans="1:8">
      <c r="A96" s="759"/>
      <c r="B96" s="759"/>
      <c r="C96" s="759"/>
      <c r="D96" s="759"/>
      <c r="E96" s="759"/>
      <c r="F96" s="759"/>
      <c r="G96" s="759"/>
      <c r="H96" s="759"/>
    </row>
  </sheetData>
  <mergeCells count="95">
    <mergeCell ref="A91:H91"/>
    <mergeCell ref="A94:H96"/>
    <mergeCell ref="A19:B19"/>
    <mergeCell ref="B81:D81"/>
    <mergeCell ref="B82:D82"/>
    <mergeCell ref="B83:D83"/>
    <mergeCell ref="B84:D84"/>
    <mergeCell ref="B85:D85"/>
    <mergeCell ref="A86:D86"/>
    <mergeCell ref="A75:F75"/>
    <mergeCell ref="A76:F76"/>
    <mergeCell ref="A77:F77"/>
    <mergeCell ref="A78:F78"/>
    <mergeCell ref="A79:D79"/>
    <mergeCell ref="B80:D80"/>
    <mergeCell ref="A70:B72"/>
    <mergeCell ref="C70:H70"/>
    <mergeCell ref="C71:H71"/>
    <mergeCell ref="C72:H72"/>
    <mergeCell ref="A87:D87"/>
    <mergeCell ref="A63:C63"/>
    <mergeCell ref="D63:H63"/>
    <mergeCell ref="A64:C64"/>
    <mergeCell ref="D64:H64"/>
    <mergeCell ref="A67:B69"/>
    <mergeCell ref="C67:H67"/>
    <mergeCell ref="C68:H68"/>
    <mergeCell ref="C69:H69"/>
    <mergeCell ref="A50:C50"/>
    <mergeCell ref="D50:H50"/>
    <mergeCell ref="A52:F52"/>
    <mergeCell ref="A53:A62"/>
    <mergeCell ref="B53:H53"/>
    <mergeCell ref="B54:H54"/>
    <mergeCell ref="B55:H55"/>
    <mergeCell ref="B56:H56"/>
    <mergeCell ref="B57:H57"/>
    <mergeCell ref="B58:H58"/>
    <mergeCell ref="B59:H59"/>
    <mergeCell ref="B60:H60"/>
    <mergeCell ref="B61:H61"/>
    <mergeCell ref="B62:H62"/>
    <mergeCell ref="A51:C51"/>
    <mergeCell ref="D51:H51"/>
    <mergeCell ref="B46:H46"/>
    <mergeCell ref="A37:A49"/>
    <mergeCell ref="B37:H37"/>
    <mergeCell ref="B38:H38"/>
    <mergeCell ref="B39:H39"/>
    <mergeCell ref="B40:H40"/>
    <mergeCell ref="B47:H47"/>
    <mergeCell ref="B48:H48"/>
    <mergeCell ref="B49:H49"/>
    <mergeCell ref="B41:H41"/>
    <mergeCell ref="B42:H42"/>
    <mergeCell ref="B43:H43"/>
    <mergeCell ref="B44:H44"/>
    <mergeCell ref="B45:H45"/>
    <mergeCell ref="B30:F30"/>
    <mergeCell ref="B31:F31"/>
    <mergeCell ref="A32:H32"/>
    <mergeCell ref="B33:F33"/>
    <mergeCell ref="A36:F36"/>
    <mergeCell ref="B29:F29"/>
    <mergeCell ref="A21:D21"/>
    <mergeCell ref="A22:A23"/>
    <mergeCell ref="B22:F23"/>
    <mergeCell ref="G22:H22"/>
    <mergeCell ref="A24:H24"/>
    <mergeCell ref="B25:F25"/>
    <mergeCell ref="B26:F26"/>
    <mergeCell ref="B27:F27"/>
    <mergeCell ref="A28:H28"/>
    <mergeCell ref="A16:D16"/>
    <mergeCell ref="E16:H16"/>
    <mergeCell ref="A18:H18"/>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A11:H11"/>
    <mergeCell ref="D9:H9"/>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22"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245</v>
      </c>
      <c r="B5" s="633"/>
      <c r="C5" s="633"/>
      <c r="D5" s="633"/>
      <c r="E5" s="633"/>
      <c r="F5" s="633"/>
      <c r="G5" s="633"/>
      <c r="H5" s="633"/>
    </row>
    <row r="6" spans="1:9" ht="17.850000000000001" customHeight="1">
      <c r="A6" s="665" t="s">
        <v>143</v>
      </c>
      <c r="B6" s="686"/>
      <c r="C6" s="686"/>
      <c r="D6" s="686">
        <v>5</v>
      </c>
      <c r="E6" s="686"/>
      <c r="F6" s="686"/>
      <c r="G6" s="686"/>
      <c r="H6" s="666"/>
    </row>
    <row r="7" spans="1:9" ht="17.850000000000001" customHeight="1">
      <c r="A7" s="665" t="s">
        <v>142</v>
      </c>
      <c r="B7" s="686"/>
      <c r="C7" s="686"/>
      <c r="D7" s="687" t="s">
        <v>1590</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7" t="s">
        <v>2291</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2207</v>
      </c>
      <c r="F15" s="691"/>
      <c r="G15" s="691"/>
      <c r="H15" s="670"/>
    </row>
    <row r="16" spans="1:9" ht="17.850000000000001" customHeight="1">
      <c r="A16" s="665" t="s">
        <v>13</v>
      </c>
      <c r="B16" s="686"/>
      <c r="C16" s="686"/>
      <c r="D16" s="686"/>
      <c r="E16" s="686" t="s">
        <v>14</v>
      </c>
      <c r="F16" s="686"/>
      <c r="G16" s="686"/>
      <c r="H16" s="666"/>
    </row>
    <row r="17" spans="1:15" ht="10.35" customHeight="1"/>
    <row r="18" spans="1:15" ht="15" customHeight="1">
      <c r="A18" s="641" t="s">
        <v>331</v>
      </c>
      <c r="B18" s="641"/>
      <c r="C18" s="641"/>
      <c r="D18" s="641"/>
      <c r="E18" s="641"/>
      <c r="F18" s="641"/>
      <c r="G18" s="641"/>
      <c r="H18" s="641"/>
    </row>
    <row r="19" spans="1:15" ht="53.25" customHeight="1">
      <c r="A19" s="669" t="s">
        <v>332</v>
      </c>
      <c r="B19" s="669"/>
      <c r="C19" s="675" t="s">
        <v>470</v>
      </c>
      <c r="D19" s="675"/>
      <c r="E19" s="675"/>
      <c r="F19" s="675"/>
      <c r="G19" s="675"/>
      <c r="H19" s="668"/>
    </row>
    <row r="20" spans="1:15" ht="10.35" customHeight="1"/>
    <row r="21" spans="1:15" ht="15" customHeight="1">
      <c r="A21" s="647" t="s">
        <v>334</v>
      </c>
      <c r="B21" s="647"/>
      <c r="C21" s="647"/>
      <c r="D21" s="647"/>
    </row>
    <row r="22" spans="1:15">
      <c r="A22" s="672" t="s">
        <v>31</v>
      </c>
      <c r="B22" s="673" t="s">
        <v>32</v>
      </c>
      <c r="C22" s="673"/>
      <c r="D22" s="673"/>
      <c r="E22" s="673"/>
      <c r="F22" s="673"/>
      <c r="G22" s="673" t="s">
        <v>335</v>
      </c>
      <c r="H22" s="674"/>
    </row>
    <row r="23" spans="1:15" ht="33" customHeight="1">
      <c r="A23" s="672"/>
      <c r="B23" s="673"/>
      <c r="C23" s="673"/>
      <c r="D23" s="673"/>
      <c r="E23" s="673"/>
      <c r="F23" s="673"/>
      <c r="G23" s="245" t="s">
        <v>336</v>
      </c>
      <c r="H23" s="246" t="s">
        <v>35</v>
      </c>
    </row>
    <row r="24" spans="1:15" ht="17.850000000000001" customHeight="1">
      <c r="A24" s="672" t="s">
        <v>36</v>
      </c>
      <c r="B24" s="673"/>
      <c r="C24" s="673"/>
      <c r="D24" s="673"/>
      <c r="E24" s="673"/>
      <c r="F24" s="673"/>
      <c r="G24" s="673"/>
      <c r="H24" s="674"/>
    </row>
    <row r="25" spans="1:15" ht="34.049999999999997" customHeight="1">
      <c r="A25" s="245" t="s">
        <v>2292</v>
      </c>
      <c r="B25" s="668" t="s">
        <v>2293</v>
      </c>
      <c r="C25" s="669"/>
      <c r="D25" s="669"/>
      <c r="E25" s="669"/>
      <c r="F25" s="693"/>
      <c r="G25" s="245" t="s">
        <v>44</v>
      </c>
      <c r="H25" s="246" t="s">
        <v>441</v>
      </c>
      <c r="I25" s="106"/>
      <c r="J25" s="382"/>
      <c r="K25" s="382"/>
      <c r="L25" s="382"/>
      <c r="M25" s="382"/>
      <c r="N25" s="382"/>
      <c r="O25" s="382"/>
    </row>
    <row r="26" spans="1:15" ht="25.05" customHeight="1">
      <c r="A26" s="245" t="s">
        <v>2294</v>
      </c>
      <c r="B26" s="668" t="s">
        <v>2295</v>
      </c>
      <c r="C26" s="669"/>
      <c r="D26" s="669"/>
      <c r="E26" s="669"/>
      <c r="F26" s="693"/>
      <c r="G26" s="245" t="s">
        <v>73</v>
      </c>
      <c r="H26" s="246" t="s">
        <v>40</v>
      </c>
      <c r="I26" s="106"/>
      <c r="J26" s="382"/>
      <c r="K26" s="382"/>
      <c r="L26" s="382"/>
      <c r="M26" s="382"/>
      <c r="N26" s="382"/>
      <c r="O26" s="382"/>
    </row>
    <row r="27" spans="1:15" ht="25.05" customHeight="1">
      <c r="A27" s="245" t="s">
        <v>2296</v>
      </c>
      <c r="B27" s="668" t="s">
        <v>2297</v>
      </c>
      <c r="C27" s="669"/>
      <c r="D27" s="669"/>
      <c r="E27" s="669"/>
      <c r="F27" s="693"/>
      <c r="G27" s="245" t="s">
        <v>68</v>
      </c>
      <c r="H27" s="246" t="s">
        <v>441</v>
      </c>
      <c r="I27" s="106"/>
      <c r="J27" s="382"/>
      <c r="K27" s="382"/>
      <c r="L27" s="382"/>
      <c r="M27" s="382"/>
      <c r="N27" s="382"/>
      <c r="O27" s="382"/>
    </row>
    <row r="28" spans="1:15" ht="17.850000000000001" customHeight="1">
      <c r="A28" s="672" t="s">
        <v>341</v>
      </c>
      <c r="B28" s="673"/>
      <c r="C28" s="673"/>
      <c r="D28" s="673"/>
      <c r="E28" s="673"/>
      <c r="F28" s="673"/>
      <c r="G28" s="673"/>
      <c r="H28" s="674"/>
    </row>
    <row r="29" spans="1:15" ht="28.05" customHeight="1">
      <c r="A29" s="245" t="s">
        <v>2298</v>
      </c>
      <c r="B29" s="668" t="s">
        <v>2299</v>
      </c>
      <c r="C29" s="669"/>
      <c r="D29" s="669"/>
      <c r="E29" s="669"/>
      <c r="F29" s="693"/>
      <c r="G29" s="245" t="s">
        <v>100</v>
      </c>
      <c r="H29" s="246" t="s">
        <v>441</v>
      </c>
      <c r="I29" s="106"/>
      <c r="J29" s="35"/>
      <c r="K29" s="35"/>
      <c r="L29" s="35"/>
      <c r="M29" s="35"/>
      <c r="N29" s="35"/>
      <c r="O29" s="35"/>
    </row>
    <row r="30" spans="1:15" ht="28.05" customHeight="1">
      <c r="A30" s="245" t="s">
        <v>2300</v>
      </c>
      <c r="B30" s="668" t="s">
        <v>2301</v>
      </c>
      <c r="C30" s="669"/>
      <c r="D30" s="669"/>
      <c r="E30" s="669"/>
      <c r="F30" s="693"/>
      <c r="G30" s="245" t="s">
        <v>1565</v>
      </c>
      <c r="H30" s="246" t="s">
        <v>40</v>
      </c>
      <c r="I30" s="106"/>
      <c r="J30" s="35"/>
      <c r="K30" s="35"/>
      <c r="L30" s="35"/>
      <c r="M30" s="35"/>
      <c r="N30" s="35"/>
      <c r="O30" s="35"/>
    </row>
    <row r="31" spans="1:15" ht="17.850000000000001" customHeight="1">
      <c r="A31" s="672" t="s">
        <v>348</v>
      </c>
      <c r="B31" s="673"/>
      <c r="C31" s="673"/>
      <c r="D31" s="673"/>
      <c r="E31" s="673"/>
      <c r="F31" s="673"/>
      <c r="G31" s="673"/>
      <c r="H31" s="674"/>
      <c r="I31" s="106"/>
    </row>
    <row r="32" spans="1:15" ht="44.55" customHeight="1">
      <c r="A32" s="245" t="s">
        <v>2302</v>
      </c>
      <c r="B32" s="668" t="s">
        <v>2313</v>
      </c>
      <c r="C32" s="669"/>
      <c r="D32" s="669"/>
      <c r="E32" s="669"/>
      <c r="F32" s="693"/>
      <c r="G32" s="245" t="s">
        <v>124</v>
      </c>
      <c r="H32" s="246" t="s">
        <v>441</v>
      </c>
      <c r="I32" s="106"/>
    </row>
    <row r="33" spans="1:9" ht="10.35" customHeight="1"/>
    <row r="34" spans="1:9" ht="15" customHeight="1">
      <c r="A34" s="243" t="s">
        <v>351</v>
      </c>
    </row>
    <row r="35" spans="1:9" s="243" customFormat="1" ht="17.850000000000001" customHeight="1">
      <c r="A35" s="679" t="s">
        <v>352</v>
      </c>
      <c r="B35" s="679"/>
      <c r="C35" s="679"/>
      <c r="D35" s="679"/>
      <c r="E35" s="679"/>
      <c r="F35" s="679"/>
      <c r="G35" s="159">
        <v>30</v>
      </c>
      <c r="H35" s="251" t="s">
        <v>353</v>
      </c>
    </row>
    <row r="36" spans="1:9" ht="31.05" customHeight="1">
      <c r="A36" s="653" t="s">
        <v>354</v>
      </c>
      <c r="B36" s="668" t="s">
        <v>2314</v>
      </c>
      <c r="C36" s="669"/>
      <c r="D36" s="669"/>
      <c r="E36" s="669"/>
      <c r="F36" s="669"/>
      <c r="G36" s="669"/>
      <c r="H36" s="669"/>
    </row>
    <row r="37" spans="1:9" ht="21" customHeight="1">
      <c r="A37" s="654"/>
      <c r="B37" s="668" t="s">
        <v>2315</v>
      </c>
      <c r="C37" s="669"/>
      <c r="D37" s="669"/>
      <c r="E37" s="669"/>
      <c r="F37" s="669"/>
      <c r="G37" s="669"/>
      <c r="H37" s="669"/>
    </row>
    <row r="38" spans="1:9" ht="68.099999999999994" customHeight="1">
      <c r="A38" s="654"/>
      <c r="B38" s="668" t="s">
        <v>2316</v>
      </c>
      <c r="C38" s="669"/>
      <c r="D38" s="669"/>
      <c r="E38" s="669"/>
      <c r="F38" s="669"/>
      <c r="G38" s="669"/>
      <c r="H38" s="669"/>
    </row>
    <row r="39" spans="1:9" ht="18.75" customHeight="1">
      <c r="A39" s="654"/>
      <c r="B39" s="668" t="s">
        <v>2317</v>
      </c>
      <c r="C39" s="669"/>
      <c r="D39" s="669"/>
      <c r="E39" s="669"/>
      <c r="F39" s="669"/>
      <c r="G39" s="669"/>
      <c r="H39" s="669"/>
    </row>
    <row r="40" spans="1:9" ht="20.25" customHeight="1">
      <c r="A40" s="654"/>
      <c r="B40" s="668" t="s">
        <v>2318</v>
      </c>
      <c r="C40" s="669"/>
      <c r="D40" s="669"/>
      <c r="E40" s="669"/>
      <c r="F40" s="669"/>
      <c r="G40" s="669"/>
      <c r="H40" s="669"/>
    </row>
    <row r="41" spans="1:9" ht="20.25" customHeight="1">
      <c r="A41" s="655"/>
      <c r="B41" s="668" t="s">
        <v>2319</v>
      </c>
      <c r="C41" s="669"/>
      <c r="D41" s="669"/>
      <c r="E41" s="669"/>
      <c r="F41" s="669"/>
      <c r="G41" s="669"/>
      <c r="H41" s="669"/>
    </row>
    <row r="42" spans="1:9" ht="21" customHeight="1">
      <c r="A42" s="682" t="s">
        <v>361</v>
      </c>
      <c r="B42" s="689"/>
      <c r="C42" s="689"/>
      <c r="D42" s="689" t="s">
        <v>2303</v>
      </c>
      <c r="E42" s="689"/>
      <c r="F42" s="689"/>
      <c r="G42" s="689"/>
      <c r="H42" s="690"/>
    </row>
    <row r="43" spans="1:9" ht="39.6" customHeight="1">
      <c r="A43" s="681" t="s">
        <v>363</v>
      </c>
      <c r="B43" s="687"/>
      <c r="C43" s="687"/>
      <c r="D43" s="668" t="s">
        <v>2304</v>
      </c>
      <c r="E43" s="669"/>
      <c r="F43" s="669"/>
      <c r="G43" s="669"/>
      <c r="H43" s="669"/>
      <c r="I43" s="106"/>
    </row>
    <row r="44" spans="1:9" s="243" customFormat="1" ht="17.850000000000001" customHeight="1">
      <c r="A44" s="679" t="s">
        <v>528</v>
      </c>
      <c r="B44" s="679"/>
      <c r="C44" s="679"/>
      <c r="D44" s="679"/>
      <c r="E44" s="679"/>
      <c r="F44" s="679"/>
      <c r="G44" s="159">
        <v>15</v>
      </c>
      <c r="H44" s="251" t="s">
        <v>353</v>
      </c>
      <c r="I44" s="107"/>
    </row>
    <row r="45" spans="1:9" ht="25.05" customHeight="1">
      <c r="A45" s="653" t="s">
        <v>354</v>
      </c>
      <c r="B45" s="675" t="s">
        <v>2320</v>
      </c>
      <c r="C45" s="675"/>
      <c r="D45" s="675"/>
      <c r="E45" s="675"/>
      <c r="F45" s="675"/>
      <c r="G45" s="675"/>
      <c r="H45" s="668"/>
    </row>
    <row r="46" spans="1:9" ht="30" customHeight="1">
      <c r="A46" s="654"/>
      <c r="B46" s="675" t="s">
        <v>2305</v>
      </c>
      <c r="C46" s="675"/>
      <c r="D46" s="675"/>
      <c r="E46" s="675"/>
      <c r="F46" s="675"/>
      <c r="G46" s="675"/>
      <c r="H46" s="668"/>
    </row>
    <row r="47" spans="1:9" ht="25.05" customHeight="1">
      <c r="A47" s="654"/>
      <c r="B47" s="686" t="s">
        <v>2306</v>
      </c>
      <c r="C47" s="686"/>
      <c r="D47" s="686"/>
      <c r="E47" s="686"/>
      <c r="F47" s="686"/>
      <c r="G47" s="686"/>
      <c r="H47" s="666"/>
    </row>
    <row r="48" spans="1:9" ht="20.100000000000001" customHeight="1">
      <c r="A48" s="682" t="s">
        <v>361</v>
      </c>
      <c r="B48" s="689"/>
      <c r="C48" s="689"/>
      <c r="D48" s="689" t="s">
        <v>2307</v>
      </c>
      <c r="E48" s="689"/>
      <c r="F48" s="689"/>
      <c r="G48" s="689"/>
      <c r="H48" s="690"/>
    </row>
    <row r="49" spans="1:9" ht="37.049999999999997" customHeight="1">
      <c r="A49" s="681" t="s">
        <v>363</v>
      </c>
      <c r="B49" s="687"/>
      <c r="C49" s="687"/>
      <c r="D49" s="668" t="s">
        <v>2308</v>
      </c>
      <c r="E49" s="669"/>
      <c r="F49" s="669"/>
      <c r="G49" s="669"/>
      <c r="H49" s="669"/>
      <c r="I49" s="106"/>
    </row>
    <row r="50" spans="1:9" ht="10.35" customHeight="1"/>
    <row r="51" spans="1:9" ht="15" customHeight="1">
      <c r="A51" s="243" t="s">
        <v>378</v>
      </c>
    </row>
    <row r="52" spans="1:9" ht="30.6" customHeight="1">
      <c r="A52" s="667" t="s">
        <v>379</v>
      </c>
      <c r="B52" s="665"/>
      <c r="C52" s="668" t="s">
        <v>2309</v>
      </c>
      <c r="D52" s="669"/>
      <c r="E52" s="669"/>
      <c r="F52" s="669"/>
      <c r="G52" s="669"/>
      <c r="H52" s="669"/>
    </row>
    <row r="53" spans="1:9" ht="30.6" customHeight="1">
      <c r="A53" s="667"/>
      <c r="B53" s="665"/>
      <c r="C53" s="675" t="s">
        <v>2310</v>
      </c>
      <c r="D53" s="675"/>
      <c r="E53" s="675"/>
      <c r="F53" s="675"/>
      <c r="G53" s="675"/>
      <c r="H53" s="668"/>
    </row>
    <row r="54" spans="1:9" ht="25.05" customHeight="1">
      <c r="A54" s="667"/>
      <c r="B54" s="665"/>
      <c r="C54" s="675" t="s">
        <v>2311</v>
      </c>
      <c r="D54" s="675"/>
      <c r="E54" s="675"/>
      <c r="F54" s="675"/>
      <c r="G54" s="675"/>
      <c r="H54" s="668"/>
    </row>
    <row r="55" spans="1:9" ht="25.05" customHeight="1">
      <c r="A55" s="686" t="s">
        <v>382</v>
      </c>
      <c r="B55" s="686"/>
      <c r="C55" s="675" t="s">
        <v>2312</v>
      </c>
      <c r="D55" s="675"/>
      <c r="E55" s="675"/>
      <c r="F55" s="675"/>
      <c r="G55" s="675"/>
      <c r="H55" s="668"/>
    </row>
    <row r="56" spans="1:9" ht="10.35" customHeight="1"/>
    <row r="57" spans="1:9" ht="15" customHeight="1">
      <c r="A57" s="243" t="s">
        <v>384</v>
      </c>
      <c r="B57" s="243"/>
      <c r="C57" s="243"/>
      <c r="D57" s="243"/>
      <c r="E57" s="243"/>
      <c r="F57" s="243"/>
    </row>
    <row r="58" spans="1:9" ht="16.2">
      <c r="A58" s="667" t="s">
        <v>385</v>
      </c>
      <c r="B58" s="667"/>
      <c r="C58" s="667"/>
      <c r="D58" s="667"/>
      <c r="E58" s="667"/>
      <c r="F58" s="667"/>
      <c r="G58" s="185">
        <v>4</v>
      </c>
      <c r="H58" s="186" t="s">
        <v>430</v>
      </c>
    </row>
    <row r="59" spans="1:9" ht="16.2">
      <c r="A59" s="667" t="s">
        <v>386</v>
      </c>
      <c r="B59" s="667"/>
      <c r="C59" s="667"/>
      <c r="D59" s="667"/>
      <c r="E59" s="667"/>
      <c r="F59" s="667"/>
      <c r="G59" s="185">
        <v>1</v>
      </c>
      <c r="H59" s="186" t="s">
        <v>430</v>
      </c>
    </row>
    <row r="60" spans="1:9">
      <c r="A60" s="249"/>
      <c r="B60" s="249"/>
      <c r="C60" s="249"/>
      <c r="D60" s="249"/>
      <c r="E60" s="249"/>
      <c r="F60" s="249"/>
      <c r="G60" s="188"/>
      <c r="H60" s="186"/>
    </row>
    <row r="61" spans="1:9">
      <c r="A61" s="685" t="s">
        <v>387</v>
      </c>
      <c r="B61" s="685"/>
      <c r="C61" s="685"/>
      <c r="D61" s="685"/>
      <c r="E61" s="685"/>
      <c r="F61" s="685"/>
      <c r="G61" s="190"/>
      <c r="H61" s="188"/>
    </row>
    <row r="62" spans="1:9" ht="17.850000000000001" customHeight="1">
      <c r="A62" s="669" t="s">
        <v>388</v>
      </c>
      <c r="B62" s="669"/>
      <c r="C62" s="669"/>
      <c r="D62" s="669"/>
      <c r="E62" s="186">
        <f>SUM(E63:E68)</f>
        <v>50</v>
      </c>
      <c r="F62" s="186" t="s">
        <v>353</v>
      </c>
      <c r="G62" s="191">
        <f>E62/25</f>
        <v>2</v>
      </c>
      <c r="H62" s="186" t="s">
        <v>430</v>
      </c>
    </row>
    <row r="63" spans="1:9" ht="17.850000000000001" customHeight="1">
      <c r="A63" s="107" t="s">
        <v>145</v>
      </c>
      <c r="B63" s="667" t="s">
        <v>148</v>
      </c>
      <c r="C63" s="667"/>
      <c r="D63" s="667"/>
      <c r="E63" s="186">
        <v>30</v>
      </c>
      <c r="F63" s="186" t="s">
        <v>353</v>
      </c>
      <c r="G63" s="192"/>
      <c r="H63" s="193"/>
    </row>
    <row r="64" spans="1:9" ht="17.850000000000001" customHeight="1">
      <c r="B64" s="667" t="s">
        <v>389</v>
      </c>
      <c r="C64" s="667"/>
      <c r="D64" s="667"/>
      <c r="E64" s="186">
        <v>15</v>
      </c>
      <c r="F64" s="186" t="s">
        <v>353</v>
      </c>
      <c r="G64" s="192"/>
      <c r="H64" s="193"/>
    </row>
    <row r="65" spans="1:9" ht="17.850000000000001" customHeight="1">
      <c r="B65" s="667" t="s">
        <v>390</v>
      </c>
      <c r="C65" s="667"/>
      <c r="D65" s="667"/>
      <c r="E65" s="186">
        <v>2</v>
      </c>
      <c r="F65" s="186" t="s">
        <v>353</v>
      </c>
      <c r="G65" s="192"/>
      <c r="H65" s="193"/>
    </row>
    <row r="66" spans="1:9" ht="17.850000000000001" customHeight="1">
      <c r="B66" s="667" t="s">
        <v>391</v>
      </c>
      <c r="C66" s="667"/>
      <c r="D66" s="667"/>
      <c r="E66" s="186">
        <v>0</v>
      </c>
      <c r="F66" s="186" t="s">
        <v>353</v>
      </c>
      <c r="G66" s="192"/>
      <c r="H66" s="193"/>
    </row>
    <row r="67" spans="1:9" ht="17.850000000000001" customHeight="1">
      <c r="B67" s="667" t="s">
        <v>392</v>
      </c>
      <c r="C67" s="667"/>
      <c r="D67" s="667"/>
      <c r="E67" s="186">
        <v>0</v>
      </c>
      <c r="F67" s="186" t="s">
        <v>353</v>
      </c>
      <c r="G67" s="192"/>
      <c r="H67" s="193"/>
    </row>
    <row r="68" spans="1:9" ht="17.850000000000001" customHeight="1">
      <c r="B68" s="667" t="s">
        <v>393</v>
      </c>
      <c r="C68" s="667"/>
      <c r="D68" s="667"/>
      <c r="E68" s="186">
        <v>3</v>
      </c>
      <c r="F68" s="186" t="s">
        <v>353</v>
      </c>
      <c r="G68" s="192"/>
      <c r="H68" s="193"/>
    </row>
    <row r="69" spans="1:9" ht="31.35" customHeight="1">
      <c r="A69" s="669" t="s">
        <v>394</v>
      </c>
      <c r="B69" s="669"/>
      <c r="C69" s="669"/>
      <c r="D69" s="669"/>
      <c r="E69" s="186">
        <v>0</v>
      </c>
      <c r="F69" s="186" t="s">
        <v>353</v>
      </c>
      <c r="G69" s="191">
        <v>0</v>
      </c>
      <c r="H69" s="186" t="s">
        <v>430</v>
      </c>
    </row>
    <row r="70" spans="1:9" ht="17.850000000000001" customHeight="1">
      <c r="A70" s="667" t="s">
        <v>395</v>
      </c>
      <c r="B70" s="667"/>
      <c r="C70" s="667"/>
      <c r="D70" s="667"/>
      <c r="E70" s="186">
        <f>G70*25</f>
        <v>75</v>
      </c>
      <c r="F70" s="186" t="s">
        <v>353</v>
      </c>
      <c r="G70" s="191">
        <f>D6-G69-G62</f>
        <v>3</v>
      </c>
      <c r="H70" s="186" t="s">
        <v>430</v>
      </c>
    </row>
    <row r="71" spans="1:9" ht="10.35" customHeight="1"/>
    <row r="72" spans="1:9" s="34" customFormat="1"/>
    <row r="74" spans="1:9">
      <c r="A74" s="34" t="s">
        <v>396</v>
      </c>
      <c r="B74" s="34"/>
      <c r="C74" s="34"/>
      <c r="D74" s="34"/>
      <c r="E74" s="34"/>
      <c r="F74" s="34"/>
      <c r="G74" s="34"/>
      <c r="H74" s="34"/>
      <c r="I74" s="34"/>
    </row>
    <row r="75" spans="1:9" ht="15.6">
      <c r="A75" s="597" t="s">
        <v>1785</v>
      </c>
      <c r="B75" s="597"/>
      <c r="C75" s="597"/>
      <c r="D75" s="597"/>
      <c r="E75" s="597"/>
      <c r="F75" s="597"/>
      <c r="G75" s="597"/>
      <c r="H75" s="597"/>
      <c r="I75" s="597"/>
    </row>
    <row r="76" spans="1:9">
      <c r="A76" s="34" t="s">
        <v>397</v>
      </c>
      <c r="B76" s="34"/>
      <c r="C76" s="34"/>
      <c r="D76" s="34"/>
      <c r="E76" s="34"/>
      <c r="F76" s="34"/>
      <c r="G76" s="34"/>
      <c r="H76" s="34"/>
      <c r="I76" s="34"/>
    </row>
    <row r="77" spans="1:9">
      <c r="A77" s="34"/>
      <c r="B77" s="34"/>
      <c r="C77" s="34"/>
      <c r="D77" s="34"/>
      <c r="E77" s="34"/>
      <c r="F77" s="34"/>
      <c r="G77" s="34"/>
      <c r="H77" s="34"/>
      <c r="I77" s="34"/>
    </row>
    <row r="78" spans="1:9">
      <c r="A78" s="596" t="s">
        <v>398</v>
      </c>
      <c r="B78" s="596"/>
      <c r="C78" s="596"/>
      <c r="D78" s="596"/>
      <c r="E78" s="596"/>
      <c r="F78" s="596"/>
      <c r="G78" s="596"/>
      <c r="H78" s="596"/>
      <c r="I78" s="596"/>
    </row>
    <row r="79" spans="1:9">
      <c r="A79" s="596"/>
      <c r="B79" s="596"/>
      <c r="C79" s="596"/>
      <c r="D79" s="596"/>
      <c r="E79" s="596"/>
      <c r="F79" s="596"/>
      <c r="G79" s="596"/>
      <c r="H79" s="596"/>
      <c r="I79" s="596"/>
    </row>
    <row r="80" spans="1:9">
      <c r="A80" s="596"/>
      <c r="B80" s="596"/>
      <c r="C80" s="596"/>
      <c r="D80" s="596"/>
      <c r="E80" s="596"/>
      <c r="F80" s="596"/>
      <c r="G80" s="596"/>
      <c r="H80" s="596"/>
      <c r="I80" s="596"/>
    </row>
    <row r="81" spans="1:9">
      <c r="A81" s="34"/>
      <c r="B81" s="34"/>
      <c r="C81" s="34"/>
      <c r="D81" s="34"/>
      <c r="E81" s="34"/>
      <c r="F81" s="34"/>
      <c r="G81" s="34"/>
      <c r="H81" s="34"/>
      <c r="I81" s="34"/>
    </row>
  </sheetData>
  <mergeCells count="77">
    <mergeCell ref="A69:D69"/>
    <mergeCell ref="A70:D70"/>
    <mergeCell ref="A75:I75"/>
    <mergeCell ref="A78:I80"/>
    <mergeCell ref="B63:D63"/>
    <mergeCell ref="B64:D64"/>
    <mergeCell ref="B65:D65"/>
    <mergeCell ref="B66:D66"/>
    <mergeCell ref="B67:D67"/>
    <mergeCell ref="B68:D68"/>
    <mergeCell ref="D43:H43"/>
    <mergeCell ref="A44:F44"/>
    <mergeCell ref="A62:D62"/>
    <mergeCell ref="A48:C48"/>
    <mergeCell ref="D48:H48"/>
    <mergeCell ref="A49:C49"/>
    <mergeCell ref="D49:H49"/>
    <mergeCell ref="A52:B54"/>
    <mergeCell ref="C52:H52"/>
    <mergeCell ref="C53:H53"/>
    <mergeCell ref="C54:H54"/>
    <mergeCell ref="A55:B55"/>
    <mergeCell ref="C55:H55"/>
    <mergeCell ref="A58:F58"/>
    <mergeCell ref="A59:F59"/>
    <mergeCell ref="A61:F61"/>
    <mergeCell ref="A45:A47"/>
    <mergeCell ref="B45:H45"/>
    <mergeCell ref="B46:H46"/>
    <mergeCell ref="B47:H47"/>
    <mergeCell ref="B32:F32"/>
    <mergeCell ref="A35:F35"/>
    <mergeCell ref="A36:A41"/>
    <mergeCell ref="B36:H36"/>
    <mergeCell ref="B37:H37"/>
    <mergeCell ref="B38:H38"/>
    <mergeCell ref="B39:H39"/>
    <mergeCell ref="B40:H40"/>
    <mergeCell ref="B41:H41"/>
    <mergeCell ref="A42:C42"/>
    <mergeCell ref="D42:H42"/>
    <mergeCell ref="A43:C43"/>
    <mergeCell ref="A31:H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28"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246</v>
      </c>
      <c r="B5" s="633"/>
      <c r="C5" s="633"/>
      <c r="D5" s="633"/>
      <c r="E5" s="633"/>
      <c r="F5" s="633"/>
      <c r="G5" s="633"/>
      <c r="H5" s="633"/>
    </row>
    <row r="6" spans="1:9" ht="17.55" customHeight="1">
      <c r="A6" s="665" t="s">
        <v>143</v>
      </c>
      <c r="B6" s="686"/>
      <c r="C6" s="686"/>
      <c r="D6" s="686">
        <v>6</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324</v>
      </c>
      <c r="E8" s="689"/>
      <c r="F8" s="689"/>
      <c r="G8" s="689"/>
      <c r="H8" s="690"/>
    </row>
    <row r="9" spans="1:9" ht="17.55" customHeight="1">
      <c r="A9" s="665" t="s">
        <v>325</v>
      </c>
      <c r="B9" s="686"/>
      <c r="C9" s="686"/>
      <c r="D9" s="687" t="s">
        <v>2321</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2322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40.049999999999997" customHeight="1">
      <c r="A19" s="669" t="s">
        <v>332</v>
      </c>
      <c r="B19" s="669"/>
      <c r="C19" s="675" t="s">
        <v>560</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4.55" customHeight="1">
      <c r="A25" s="245" t="s">
        <v>2323</v>
      </c>
      <c r="B25" s="675" t="s">
        <v>2606</v>
      </c>
      <c r="C25" s="675"/>
      <c r="D25" s="675"/>
      <c r="E25" s="675"/>
      <c r="F25" s="675"/>
      <c r="G25" s="245" t="s">
        <v>948</v>
      </c>
      <c r="H25" s="183" t="s">
        <v>40</v>
      </c>
      <c r="I25" s="106"/>
    </row>
    <row r="26" spans="1:9" ht="31.05" customHeight="1">
      <c r="A26" s="245" t="s">
        <v>2324</v>
      </c>
      <c r="B26" s="675" t="s">
        <v>2607</v>
      </c>
      <c r="C26" s="675"/>
      <c r="D26" s="675"/>
      <c r="E26" s="675"/>
      <c r="F26" s="675"/>
      <c r="G26" s="245" t="s">
        <v>55</v>
      </c>
      <c r="H26" s="183" t="s">
        <v>40</v>
      </c>
      <c r="I26" s="106"/>
    </row>
    <row r="27" spans="1:9" ht="17.850000000000001" customHeight="1">
      <c r="A27" s="672" t="s">
        <v>341</v>
      </c>
      <c r="B27" s="673"/>
      <c r="C27" s="673"/>
      <c r="D27" s="673"/>
      <c r="E27" s="673"/>
      <c r="F27" s="673"/>
      <c r="G27" s="673"/>
      <c r="H27" s="674"/>
      <c r="I27" s="106"/>
    </row>
    <row r="28" spans="1:9" ht="43.05" customHeight="1">
      <c r="A28" s="245" t="s">
        <v>2325</v>
      </c>
      <c r="B28" s="675" t="s">
        <v>2608</v>
      </c>
      <c r="C28" s="675"/>
      <c r="D28" s="675"/>
      <c r="E28" s="675"/>
      <c r="F28" s="675"/>
      <c r="G28" s="245" t="s">
        <v>2326</v>
      </c>
      <c r="H28" s="183" t="s">
        <v>40</v>
      </c>
      <c r="I28" s="106"/>
    </row>
    <row r="29" spans="1:9" ht="37.5" customHeight="1">
      <c r="A29" s="245" t="s">
        <v>2327</v>
      </c>
      <c r="B29" s="675" t="s">
        <v>2609</v>
      </c>
      <c r="C29" s="675"/>
      <c r="D29" s="675"/>
      <c r="E29" s="675"/>
      <c r="F29" s="675"/>
      <c r="G29" s="245" t="s">
        <v>114</v>
      </c>
      <c r="H29" s="183" t="s">
        <v>40</v>
      </c>
      <c r="I29" s="106"/>
    </row>
    <row r="30" spans="1:9" ht="19.5" customHeight="1">
      <c r="A30" s="672" t="s">
        <v>348</v>
      </c>
      <c r="B30" s="673"/>
      <c r="C30" s="673"/>
      <c r="D30" s="673"/>
      <c r="E30" s="673"/>
      <c r="F30" s="673"/>
      <c r="G30" s="673"/>
      <c r="H30" s="674"/>
      <c r="I30" s="106"/>
    </row>
    <row r="31" spans="1:9" ht="30.6" customHeight="1">
      <c r="A31" s="245" t="s">
        <v>2328</v>
      </c>
      <c r="B31" s="675" t="s">
        <v>2610</v>
      </c>
      <c r="C31" s="675"/>
      <c r="D31" s="675"/>
      <c r="E31" s="675"/>
      <c r="F31" s="675"/>
      <c r="G31" s="245" t="s">
        <v>121</v>
      </c>
      <c r="H31" s="183" t="s">
        <v>40</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30</v>
      </c>
      <c r="H34" s="251" t="s">
        <v>353</v>
      </c>
      <c r="I34" s="135"/>
    </row>
    <row r="35" spans="1:9" ht="21" customHeight="1">
      <c r="A35" s="653" t="s">
        <v>354</v>
      </c>
      <c r="B35" s="686" t="s">
        <v>2329</v>
      </c>
      <c r="C35" s="686"/>
      <c r="D35" s="686"/>
      <c r="E35" s="686"/>
      <c r="F35" s="686"/>
      <c r="G35" s="686"/>
      <c r="H35" s="666"/>
      <c r="I35" s="106"/>
    </row>
    <row r="36" spans="1:9" ht="21" customHeight="1">
      <c r="A36" s="654"/>
      <c r="B36" s="675" t="s">
        <v>2330</v>
      </c>
      <c r="C36" s="675"/>
      <c r="D36" s="675"/>
      <c r="E36" s="675"/>
      <c r="F36" s="675"/>
      <c r="G36" s="675"/>
      <c r="H36" s="668"/>
      <c r="I36" s="106"/>
    </row>
    <row r="37" spans="1:9" ht="21" customHeight="1">
      <c r="A37" s="654"/>
      <c r="B37" s="675" t="s">
        <v>2331</v>
      </c>
      <c r="C37" s="675"/>
      <c r="D37" s="675"/>
      <c r="E37" s="675"/>
      <c r="F37" s="675"/>
      <c r="G37" s="675"/>
      <c r="H37" s="668"/>
      <c r="I37" s="106"/>
    </row>
    <row r="38" spans="1:9" ht="21" customHeight="1">
      <c r="A38" s="654"/>
      <c r="B38" s="675" t="s">
        <v>2332</v>
      </c>
      <c r="C38" s="675"/>
      <c r="D38" s="675"/>
      <c r="E38" s="675"/>
      <c r="F38" s="675"/>
      <c r="G38" s="675"/>
      <c r="H38" s="668"/>
      <c r="I38" s="106"/>
    </row>
    <row r="39" spans="1:9" ht="21" customHeight="1">
      <c r="A39" s="654"/>
      <c r="B39" s="675" t="s">
        <v>2333</v>
      </c>
      <c r="C39" s="675"/>
      <c r="D39" s="675"/>
      <c r="E39" s="675"/>
      <c r="F39" s="675"/>
      <c r="G39" s="675"/>
      <c r="H39" s="668"/>
      <c r="I39" s="106"/>
    </row>
    <row r="40" spans="1:9" ht="21" customHeight="1">
      <c r="A40" s="654"/>
      <c r="B40" s="675" t="s">
        <v>2334</v>
      </c>
      <c r="C40" s="675"/>
      <c r="D40" s="675"/>
      <c r="E40" s="675"/>
      <c r="F40" s="675"/>
      <c r="G40" s="675"/>
      <c r="H40" s="668"/>
      <c r="I40" s="106"/>
    </row>
    <row r="41" spans="1:9" ht="21" customHeight="1">
      <c r="A41" s="655"/>
      <c r="B41" s="675" t="s">
        <v>2335</v>
      </c>
      <c r="C41" s="675"/>
      <c r="D41" s="675"/>
      <c r="E41" s="675"/>
      <c r="F41" s="675"/>
      <c r="G41" s="675"/>
      <c r="H41" s="668"/>
      <c r="I41" s="106"/>
    </row>
    <row r="42" spans="1:9" ht="17.55" customHeight="1">
      <c r="A42" s="682" t="s">
        <v>361</v>
      </c>
      <c r="B42" s="689"/>
      <c r="C42" s="689"/>
      <c r="D42" s="689" t="s">
        <v>2336</v>
      </c>
      <c r="E42" s="689"/>
      <c r="F42" s="689"/>
      <c r="G42" s="689"/>
      <c r="H42" s="690"/>
      <c r="I42" s="106"/>
    </row>
    <row r="43" spans="1:9" ht="52.5" customHeight="1">
      <c r="A43" s="681" t="s">
        <v>363</v>
      </c>
      <c r="B43" s="687"/>
      <c r="C43" s="687"/>
      <c r="D43" s="668" t="s">
        <v>2337</v>
      </c>
      <c r="E43" s="669"/>
      <c r="F43" s="669"/>
      <c r="G43" s="669"/>
      <c r="H43" s="669"/>
      <c r="I43" s="106"/>
    </row>
    <row r="44" spans="1:9" s="243" customFormat="1" ht="17.850000000000001" customHeight="1">
      <c r="A44" s="679" t="s">
        <v>528</v>
      </c>
      <c r="B44" s="679"/>
      <c r="C44" s="679"/>
      <c r="D44" s="679"/>
      <c r="E44" s="679"/>
      <c r="F44" s="679"/>
      <c r="G44" s="159">
        <v>30</v>
      </c>
      <c r="H44" s="251" t="s">
        <v>353</v>
      </c>
      <c r="I44" s="106"/>
    </row>
    <row r="45" spans="1:9" ht="21.75" customHeight="1">
      <c r="A45" s="653" t="s">
        <v>354</v>
      </c>
      <c r="B45" s="686" t="s">
        <v>2343</v>
      </c>
      <c r="C45" s="686"/>
      <c r="D45" s="686"/>
      <c r="E45" s="686"/>
      <c r="F45" s="686"/>
      <c r="G45" s="686"/>
      <c r="H45" s="666"/>
      <c r="I45" s="106"/>
    </row>
    <row r="46" spans="1:9" ht="21.75" customHeight="1">
      <c r="A46" s="654"/>
      <c r="B46" s="675" t="s">
        <v>2344</v>
      </c>
      <c r="C46" s="686"/>
      <c r="D46" s="686"/>
      <c r="E46" s="686"/>
      <c r="F46" s="686"/>
      <c r="G46" s="686"/>
      <c r="H46" s="666"/>
      <c r="I46" s="106"/>
    </row>
    <row r="47" spans="1:9" ht="21.75" customHeight="1">
      <c r="A47" s="654"/>
      <c r="B47" s="686" t="s">
        <v>2345</v>
      </c>
      <c r="C47" s="686"/>
      <c r="D47" s="686"/>
      <c r="E47" s="686"/>
      <c r="F47" s="686"/>
      <c r="G47" s="686"/>
      <c r="H47" s="666"/>
      <c r="I47" s="106"/>
    </row>
    <row r="48" spans="1:9" ht="21.75" customHeight="1">
      <c r="A48" s="654"/>
      <c r="B48" s="675" t="s">
        <v>2346</v>
      </c>
      <c r="C48" s="686"/>
      <c r="D48" s="686"/>
      <c r="E48" s="686"/>
      <c r="F48" s="686"/>
      <c r="G48" s="686"/>
      <c r="H48" s="666"/>
      <c r="I48" s="106"/>
    </row>
    <row r="49" spans="1:9" ht="21.75" customHeight="1">
      <c r="A49" s="655"/>
      <c r="B49" s="851" t="s">
        <v>2347</v>
      </c>
      <c r="C49" s="851"/>
      <c r="D49" s="851"/>
      <c r="E49" s="851"/>
      <c r="F49" s="851"/>
      <c r="G49" s="851"/>
      <c r="H49" s="852"/>
      <c r="I49" s="106"/>
    </row>
    <row r="50" spans="1:9" ht="17.55" customHeight="1">
      <c r="A50" s="682" t="s">
        <v>361</v>
      </c>
      <c r="B50" s="689"/>
      <c r="C50" s="689"/>
      <c r="D50" s="689" t="s">
        <v>2348</v>
      </c>
      <c r="E50" s="689"/>
      <c r="F50" s="689"/>
      <c r="G50" s="689"/>
      <c r="H50" s="690"/>
      <c r="I50" s="106"/>
    </row>
    <row r="51" spans="1:9" ht="38.25" customHeight="1">
      <c r="A51" s="681" t="s">
        <v>363</v>
      </c>
      <c r="B51" s="687"/>
      <c r="C51" s="687"/>
      <c r="D51" s="668" t="s">
        <v>2338</v>
      </c>
      <c r="E51" s="669"/>
      <c r="F51" s="669"/>
      <c r="G51" s="669"/>
      <c r="H51" s="669"/>
      <c r="I51" s="110"/>
    </row>
    <row r="52" spans="1:9" ht="10.35" customHeight="1">
      <c r="I52" s="106"/>
    </row>
    <row r="53" spans="1:9" ht="15" customHeight="1">
      <c r="A53" s="243" t="s">
        <v>378</v>
      </c>
      <c r="I53" s="106"/>
    </row>
    <row r="54" spans="1:9" ht="35.1" customHeight="1">
      <c r="A54" s="667" t="s">
        <v>379</v>
      </c>
      <c r="B54" s="665"/>
      <c r="C54" s="668" t="s">
        <v>2339</v>
      </c>
      <c r="D54" s="669"/>
      <c r="E54" s="669"/>
      <c r="F54" s="669"/>
      <c r="G54" s="669"/>
      <c r="H54" s="669"/>
      <c r="I54" s="106"/>
    </row>
    <row r="55" spans="1:9" ht="35.1" customHeight="1">
      <c r="A55" s="667"/>
      <c r="B55" s="665"/>
      <c r="C55" s="675" t="s">
        <v>2340</v>
      </c>
      <c r="D55" s="675"/>
      <c r="E55" s="675"/>
      <c r="F55" s="675"/>
      <c r="G55" s="675"/>
      <c r="H55" s="668"/>
      <c r="I55" s="106"/>
    </row>
    <row r="56" spans="1:9" ht="35.1" customHeight="1">
      <c r="A56" s="667"/>
      <c r="B56" s="665"/>
      <c r="C56" s="675" t="s">
        <v>2341</v>
      </c>
      <c r="D56" s="675"/>
      <c r="E56" s="675"/>
      <c r="F56" s="675"/>
      <c r="G56" s="675"/>
      <c r="H56" s="668"/>
      <c r="I56" s="106"/>
    </row>
    <row r="57" spans="1:9" ht="35.1" customHeight="1">
      <c r="A57" s="667" t="s">
        <v>382</v>
      </c>
      <c r="B57" s="665"/>
      <c r="C57" s="675" t="s">
        <v>2342</v>
      </c>
      <c r="D57" s="675"/>
      <c r="E57" s="675"/>
      <c r="F57" s="675"/>
      <c r="G57" s="675"/>
      <c r="H57" s="668"/>
      <c r="I57" s="106"/>
    </row>
    <row r="58" spans="1:9" ht="10.35" customHeight="1"/>
    <row r="59" spans="1:9" ht="15" customHeight="1">
      <c r="A59" s="243" t="s">
        <v>384</v>
      </c>
      <c r="B59" s="243"/>
      <c r="C59" s="243"/>
      <c r="D59" s="243"/>
      <c r="E59" s="243"/>
      <c r="F59" s="243"/>
    </row>
    <row r="60" spans="1:9" ht="16.2">
      <c r="A60" s="667" t="s">
        <v>385</v>
      </c>
      <c r="B60" s="667"/>
      <c r="C60" s="667"/>
      <c r="D60" s="667"/>
      <c r="E60" s="667"/>
      <c r="F60" s="667"/>
      <c r="G60" s="185">
        <v>6</v>
      </c>
      <c r="H60" s="186" t="s">
        <v>430</v>
      </c>
    </row>
    <row r="61" spans="1:9" ht="16.2">
      <c r="A61" s="667" t="s">
        <v>386</v>
      </c>
      <c r="B61" s="667"/>
      <c r="C61" s="667"/>
      <c r="D61" s="667"/>
      <c r="E61" s="667"/>
      <c r="F61" s="667"/>
      <c r="G61" s="185">
        <v>0</v>
      </c>
      <c r="H61" s="186" t="s">
        <v>430</v>
      </c>
    </row>
    <row r="62" spans="1:9">
      <c r="A62" s="249"/>
      <c r="B62" s="249"/>
      <c r="C62" s="249"/>
      <c r="D62" s="249"/>
      <c r="E62" s="249"/>
      <c r="F62" s="249"/>
      <c r="G62" s="188"/>
      <c r="H62" s="186"/>
    </row>
    <row r="63" spans="1:9">
      <c r="A63" s="685" t="s">
        <v>387</v>
      </c>
      <c r="B63" s="685"/>
      <c r="C63" s="685"/>
      <c r="D63" s="685"/>
      <c r="E63" s="685"/>
      <c r="F63" s="685"/>
      <c r="G63" s="190"/>
      <c r="H63" s="188"/>
    </row>
    <row r="64" spans="1:9" ht="17.850000000000001" customHeight="1">
      <c r="A64" s="669" t="s">
        <v>388</v>
      </c>
      <c r="B64" s="669"/>
      <c r="C64" s="669"/>
      <c r="D64" s="669"/>
      <c r="E64" s="186">
        <f>SUM(E65:E70)</f>
        <v>66</v>
      </c>
      <c r="F64" s="186" t="s">
        <v>353</v>
      </c>
      <c r="G64" s="191">
        <f>E64/25</f>
        <v>2.64</v>
      </c>
      <c r="H64" s="186" t="s">
        <v>430</v>
      </c>
    </row>
    <row r="65" spans="1:9" ht="17.850000000000001" customHeight="1">
      <c r="A65" s="107" t="s">
        <v>145</v>
      </c>
      <c r="B65" s="667" t="s">
        <v>148</v>
      </c>
      <c r="C65" s="667"/>
      <c r="D65" s="667"/>
      <c r="E65" s="186">
        <v>30</v>
      </c>
      <c r="F65" s="186" t="s">
        <v>353</v>
      </c>
      <c r="G65" s="192"/>
      <c r="H65" s="193"/>
    </row>
    <row r="66" spans="1:9" ht="17.850000000000001" customHeight="1">
      <c r="B66" s="667" t="s">
        <v>389</v>
      </c>
      <c r="C66" s="667"/>
      <c r="D66" s="667"/>
      <c r="E66" s="186">
        <v>30</v>
      </c>
      <c r="F66" s="186" t="s">
        <v>353</v>
      </c>
      <c r="G66" s="192"/>
      <c r="H66" s="193"/>
    </row>
    <row r="67" spans="1:9" ht="17.850000000000001" customHeight="1">
      <c r="B67" s="667" t="s">
        <v>390</v>
      </c>
      <c r="C67" s="667"/>
      <c r="D67" s="667"/>
      <c r="E67" s="186">
        <v>3</v>
      </c>
      <c r="F67" s="186" t="s">
        <v>353</v>
      </c>
      <c r="G67" s="192"/>
      <c r="H67" s="193"/>
    </row>
    <row r="68" spans="1:9" ht="17.850000000000001" customHeight="1">
      <c r="B68" s="667" t="s">
        <v>391</v>
      </c>
      <c r="C68" s="667"/>
      <c r="D68" s="667"/>
      <c r="E68" s="186">
        <v>0</v>
      </c>
      <c r="F68" s="186" t="s">
        <v>353</v>
      </c>
      <c r="G68" s="192"/>
      <c r="H68" s="193"/>
    </row>
    <row r="69" spans="1:9" ht="17.850000000000001" customHeight="1">
      <c r="B69" s="667" t="s">
        <v>392</v>
      </c>
      <c r="C69" s="667"/>
      <c r="D69" s="667"/>
      <c r="E69" s="186">
        <v>0</v>
      </c>
      <c r="F69" s="186" t="s">
        <v>353</v>
      </c>
      <c r="G69" s="192"/>
      <c r="H69" s="193"/>
    </row>
    <row r="70" spans="1:9" ht="17.850000000000001" customHeight="1">
      <c r="B70" s="667" t="s">
        <v>393</v>
      </c>
      <c r="C70" s="667"/>
      <c r="D70" s="667"/>
      <c r="E70" s="186">
        <v>3</v>
      </c>
      <c r="F70" s="186" t="s">
        <v>353</v>
      </c>
      <c r="G70" s="192"/>
      <c r="H70" s="193"/>
    </row>
    <row r="71" spans="1:9" ht="31.35" customHeight="1">
      <c r="A71" s="669" t="s">
        <v>394</v>
      </c>
      <c r="B71" s="669"/>
      <c r="C71" s="669"/>
      <c r="D71" s="669"/>
      <c r="E71" s="186">
        <v>0</v>
      </c>
      <c r="F71" s="186" t="s">
        <v>353</v>
      </c>
      <c r="G71" s="191">
        <v>0</v>
      </c>
      <c r="H71" s="186" t="s">
        <v>430</v>
      </c>
    </row>
    <row r="72" spans="1:9" ht="17.850000000000001" customHeight="1">
      <c r="A72" s="667" t="s">
        <v>395</v>
      </c>
      <c r="B72" s="667"/>
      <c r="C72" s="667"/>
      <c r="D72" s="667"/>
      <c r="E72" s="186">
        <f>G72*25</f>
        <v>84</v>
      </c>
      <c r="F72" s="186" t="s">
        <v>353</v>
      </c>
      <c r="G72" s="191">
        <f>D6-G71-G64</f>
        <v>3.36</v>
      </c>
      <c r="H72" s="186" t="s">
        <v>430</v>
      </c>
    </row>
    <row r="73" spans="1:9" ht="10.35" customHeight="1"/>
    <row r="76" spans="1:9">
      <c r="A76" s="107" t="s">
        <v>396</v>
      </c>
    </row>
    <row r="77" spans="1:9" ht="16.2">
      <c r="A77" s="631" t="s">
        <v>431</v>
      </c>
      <c r="B77" s="631"/>
      <c r="C77" s="631"/>
      <c r="D77" s="631"/>
      <c r="E77" s="631"/>
      <c r="F77" s="631"/>
      <c r="G77" s="631"/>
      <c r="H77" s="631"/>
      <c r="I77" s="631"/>
    </row>
    <row r="78" spans="1:9">
      <c r="A78" s="107" t="s">
        <v>397</v>
      </c>
    </row>
    <row r="80" spans="1:9">
      <c r="A80" s="663" t="s">
        <v>398</v>
      </c>
      <c r="B80" s="663"/>
      <c r="C80" s="663"/>
      <c r="D80" s="663"/>
      <c r="E80" s="663"/>
      <c r="F80" s="663"/>
      <c r="G80" s="663"/>
      <c r="H80" s="663"/>
      <c r="I80" s="663"/>
    </row>
    <row r="81" spans="1:9">
      <c r="A81" s="663"/>
      <c r="B81" s="663"/>
      <c r="C81" s="663"/>
      <c r="D81" s="663"/>
      <c r="E81" s="663"/>
      <c r="F81" s="663"/>
      <c r="G81" s="663"/>
      <c r="H81" s="663"/>
      <c r="I81" s="663"/>
    </row>
    <row r="82" spans="1:9">
      <c r="A82" s="663"/>
      <c r="B82" s="663"/>
      <c r="C82" s="663"/>
      <c r="D82" s="663"/>
      <c r="E82" s="663"/>
      <c r="F82" s="663"/>
      <c r="G82" s="663"/>
      <c r="H82" s="663"/>
      <c r="I82" s="663"/>
    </row>
  </sheetData>
  <mergeCells count="79">
    <mergeCell ref="A72:D72"/>
    <mergeCell ref="A77:I77"/>
    <mergeCell ref="A80:I82"/>
    <mergeCell ref="B65:D65"/>
    <mergeCell ref="B66:D66"/>
    <mergeCell ref="B67:D67"/>
    <mergeCell ref="B68:D68"/>
    <mergeCell ref="B69:D69"/>
    <mergeCell ref="B70:D70"/>
    <mergeCell ref="C57:H57"/>
    <mergeCell ref="A60:F60"/>
    <mergeCell ref="A61:F61"/>
    <mergeCell ref="A63:F63"/>
    <mergeCell ref="A71:D71"/>
    <mergeCell ref="A64:D64"/>
    <mergeCell ref="A57:B57"/>
    <mergeCell ref="A54:B56"/>
    <mergeCell ref="C54:H54"/>
    <mergeCell ref="C55:H55"/>
    <mergeCell ref="C56:H56"/>
    <mergeCell ref="A45:A49"/>
    <mergeCell ref="B45:H45"/>
    <mergeCell ref="B46:H46"/>
    <mergeCell ref="B47:H47"/>
    <mergeCell ref="B48:H48"/>
    <mergeCell ref="B49:H49"/>
    <mergeCell ref="A50:C50"/>
    <mergeCell ref="D50:H50"/>
    <mergeCell ref="A51:C51"/>
    <mergeCell ref="D51:H51"/>
    <mergeCell ref="A42:C42"/>
    <mergeCell ref="D42:H42"/>
    <mergeCell ref="A43:C43"/>
    <mergeCell ref="D43:H43"/>
    <mergeCell ref="A44:F44"/>
    <mergeCell ref="A34:F34"/>
    <mergeCell ref="A35:A41"/>
    <mergeCell ref="B35:H35"/>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A31"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16" style="107" customWidth="1"/>
    <col min="7" max="7" width="11.5546875" style="107" customWidth="1"/>
    <col min="8" max="8" width="8.218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2528</v>
      </c>
      <c r="B5" s="633"/>
      <c r="C5" s="633"/>
      <c r="D5" s="633"/>
      <c r="E5" s="633"/>
      <c r="F5" s="633"/>
      <c r="G5" s="633"/>
      <c r="H5" s="633"/>
    </row>
    <row r="6" spans="1:9" ht="17.55" customHeight="1">
      <c r="A6" s="665" t="s">
        <v>143</v>
      </c>
      <c r="B6" s="686"/>
      <c r="C6" s="686"/>
      <c r="D6" s="686">
        <v>3</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324</v>
      </c>
      <c r="E8" s="689"/>
      <c r="F8" s="689"/>
      <c r="G8" s="689"/>
      <c r="H8" s="690"/>
    </row>
    <row r="9" spans="1:9" ht="34.049999999999997" customHeight="1">
      <c r="A9" s="665" t="s">
        <v>325</v>
      </c>
      <c r="B9" s="686"/>
      <c r="C9" s="686"/>
      <c r="D9" s="687" t="s">
        <v>2546</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2322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2495</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4.5" customHeight="1">
      <c r="A25" s="244" t="s">
        <v>2663</v>
      </c>
      <c r="B25" s="668" t="s">
        <v>2531</v>
      </c>
      <c r="C25" s="669"/>
      <c r="D25" s="669"/>
      <c r="E25" s="669"/>
      <c r="F25" s="693"/>
      <c r="G25" s="245" t="s">
        <v>64</v>
      </c>
      <c r="H25" s="183" t="s">
        <v>52</v>
      </c>
    </row>
    <row r="26" spans="1:9" ht="33" customHeight="1">
      <c r="A26" s="449" t="s">
        <v>2664</v>
      </c>
      <c r="B26" s="668" t="s">
        <v>2532</v>
      </c>
      <c r="C26" s="669"/>
      <c r="D26" s="669"/>
      <c r="E26" s="669"/>
      <c r="F26" s="693"/>
      <c r="G26" s="245" t="s">
        <v>78</v>
      </c>
      <c r="H26" s="183" t="s">
        <v>52</v>
      </c>
      <c r="I26" s="106"/>
    </row>
    <row r="27" spans="1:9" ht="17.850000000000001" customHeight="1">
      <c r="A27" s="672" t="s">
        <v>341</v>
      </c>
      <c r="B27" s="673"/>
      <c r="C27" s="673"/>
      <c r="D27" s="673"/>
      <c r="E27" s="673"/>
      <c r="F27" s="673"/>
      <c r="G27" s="673"/>
      <c r="H27" s="674"/>
      <c r="I27" s="106"/>
    </row>
    <row r="28" spans="1:9" ht="31.5" customHeight="1">
      <c r="A28" s="244" t="s">
        <v>2665</v>
      </c>
      <c r="B28" s="668" t="s">
        <v>2533</v>
      </c>
      <c r="C28" s="669"/>
      <c r="D28" s="669"/>
      <c r="E28" s="669"/>
      <c r="F28" s="693"/>
      <c r="G28" s="244" t="s">
        <v>84</v>
      </c>
      <c r="H28" s="246" t="s">
        <v>40</v>
      </c>
      <c r="I28" s="106"/>
    </row>
    <row r="29" spans="1:9" ht="48.6" customHeight="1">
      <c r="A29" s="449" t="s">
        <v>2666</v>
      </c>
      <c r="B29" s="668" t="s">
        <v>2534</v>
      </c>
      <c r="C29" s="669"/>
      <c r="D29" s="669"/>
      <c r="E29" s="669"/>
      <c r="F29" s="693"/>
      <c r="G29" s="244" t="s">
        <v>2536</v>
      </c>
      <c r="H29" s="183" t="s">
        <v>40</v>
      </c>
      <c r="I29" s="106"/>
    </row>
    <row r="30" spans="1:9" ht="35.1" customHeight="1">
      <c r="A30" s="449" t="s">
        <v>2667</v>
      </c>
      <c r="B30" s="668" t="s">
        <v>2530</v>
      </c>
      <c r="C30" s="669"/>
      <c r="D30" s="669"/>
      <c r="E30" s="669"/>
      <c r="F30" s="693"/>
      <c r="G30" s="244" t="s">
        <v>109</v>
      </c>
      <c r="H30" s="183" t="s">
        <v>52</v>
      </c>
      <c r="I30" s="106"/>
    </row>
    <row r="31" spans="1:9" ht="17.850000000000001" customHeight="1">
      <c r="A31" s="672" t="s">
        <v>348</v>
      </c>
      <c r="B31" s="673"/>
      <c r="C31" s="673"/>
      <c r="D31" s="673"/>
      <c r="E31" s="673"/>
      <c r="F31" s="673"/>
      <c r="G31" s="673"/>
      <c r="H31" s="674"/>
      <c r="I31" s="106"/>
    </row>
    <row r="32" spans="1:9" ht="36" customHeight="1">
      <c r="A32" s="245" t="s">
        <v>2668</v>
      </c>
      <c r="B32" s="668" t="s">
        <v>2535</v>
      </c>
      <c r="C32" s="669"/>
      <c r="D32" s="669"/>
      <c r="E32" s="669"/>
      <c r="F32" s="693"/>
      <c r="G32" s="218" t="s">
        <v>121</v>
      </c>
      <c r="H32" s="183" t="s">
        <v>52</v>
      </c>
      <c r="I32" s="106"/>
    </row>
    <row r="33" spans="1:9" ht="10.35" customHeight="1">
      <c r="I33" s="106"/>
    </row>
    <row r="34" spans="1:9" ht="15" customHeight="1">
      <c r="A34" s="243" t="s">
        <v>351</v>
      </c>
      <c r="I34" s="106"/>
    </row>
    <row r="35" spans="1:9" s="243" customFormat="1" ht="17.850000000000001" customHeight="1">
      <c r="A35" s="679" t="s">
        <v>2507</v>
      </c>
      <c r="B35" s="679"/>
      <c r="C35" s="679"/>
      <c r="D35" s="679"/>
      <c r="E35" s="679"/>
      <c r="F35" s="679"/>
      <c r="G35" s="159">
        <v>30</v>
      </c>
      <c r="H35" s="251" t="s">
        <v>353</v>
      </c>
      <c r="I35" s="135"/>
    </row>
    <row r="36" spans="1:9" ht="20.100000000000001" customHeight="1">
      <c r="A36" s="653" t="s">
        <v>354</v>
      </c>
      <c r="B36" s="668" t="s">
        <v>2537</v>
      </c>
      <c r="C36" s="669"/>
      <c r="D36" s="669"/>
      <c r="E36" s="669"/>
      <c r="F36" s="669"/>
      <c r="G36" s="669"/>
      <c r="H36" s="669"/>
      <c r="I36" s="106"/>
    </row>
    <row r="37" spans="1:9" ht="20.100000000000001" customHeight="1">
      <c r="A37" s="654"/>
      <c r="B37" s="668" t="s">
        <v>2538</v>
      </c>
      <c r="C37" s="669"/>
      <c r="D37" s="669"/>
      <c r="E37" s="669"/>
      <c r="F37" s="669"/>
      <c r="G37" s="669"/>
      <c r="H37" s="669"/>
      <c r="I37" s="106"/>
    </row>
    <row r="38" spans="1:9" ht="20.100000000000001" customHeight="1">
      <c r="A38" s="654"/>
      <c r="B38" s="675" t="s">
        <v>2539</v>
      </c>
      <c r="C38" s="675"/>
      <c r="D38" s="675"/>
      <c r="E38" s="675"/>
      <c r="F38" s="675"/>
      <c r="G38" s="675"/>
      <c r="H38" s="668"/>
      <c r="I38" s="106"/>
    </row>
    <row r="39" spans="1:9" ht="20.100000000000001" customHeight="1">
      <c r="A39" s="654"/>
      <c r="B39" s="675" t="s">
        <v>2540</v>
      </c>
      <c r="C39" s="675"/>
      <c r="D39" s="675"/>
      <c r="E39" s="675"/>
      <c r="F39" s="675"/>
      <c r="G39" s="675"/>
      <c r="H39" s="668"/>
      <c r="I39" s="106"/>
    </row>
    <row r="40" spans="1:9" ht="22.05" customHeight="1">
      <c r="A40" s="682" t="s">
        <v>361</v>
      </c>
      <c r="B40" s="689"/>
      <c r="C40" s="689"/>
      <c r="D40" s="689" t="s">
        <v>2669</v>
      </c>
      <c r="E40" s="689"/>
      <c r="F40" s="689"/>
      <c r="G40" s="689"/>
      <c r="H40" s="690"/>
      <c r="I40" s="106"/>
    </row>
    <row r="41" spans="1:9" ht="101.55" customHeight="1">
      <c r="A41" s="681" t="s">
        <v>363</v>
      </c>
      <c r="B41" s="687"/>
      <c r="C41" s="687"/>
      <c r="D41" s="668" t="s">
        <v>2541</v>
      </c>
      <c r="E41" s="669"/>
      <c r="F41" s="669"/>
      <c r="G41" s="669"/>
      <c r="H41" s="669"/>
      <c r="I41" s="110"/>
    </row>
    <row r="42" spans="1:9" ht="10.35" customHeight="1">
      <c r="I42" s="106"/>
    </row>
    <row r="43" spans="1:9" ht="15" customHeight="1">
      <c r="A43" s="243" t="s">
        <v>378</v>
      </c>
      <c r="I43" s="106"/>
    </row>
    <row r="44" spans="1:9" ht="27" customHeight="1">
      <c r="A44" s="702" t="s">
        <v>379</v>
      </c>
      <c r="B44" s="703"/>
      <c r="C44" s="668" t="s">
        <v>2542</v>
      </c>
      <c r="D44" s="669"/>
      <c r="E44" s="669"/>
      <c r="F44" s="669"/>
      <c r="G44" s="669"/>
      <c r="H44" s="669"/>
      <c r="I44" s="106"/>
    </row>
    <row r="45" spans="1:9" ht="27" customHeight="1">
      <c r="A45" s="633"/>
      <c r="B45" s="704"/>
      <c r="C45" s="668" t="s">
        <v>2543</v>
      </c>
      <c r="D45" s="669"/>
      <c r="E45" s="669"/>
      <c r="F45" s="669"/>
      <c r="G45" s="669"/>
      <c r="H45" s="669"/>
      <c r="I45" s="106"/>
    </row>
    <row r="46" spans="1:9" ht="27" customHeight="1">
      <c r="A46" s="702" t="s">
        <v>382</v>
      </c>
      <c r="B46" s="703"/>
      <c r="C46" s="668" t="s">
        <v>2545</v>
      </c>
      <c r="D46" s="669"/>
      <c r="E46" s="669"/>
      <c r="F46" s="669"/>
      <c r="G46" s="669"/>
      <c r="H46" s="669"/>
      <c r="I46" s="106"/>
    </row>
    <row r="47" spans="1:9" ht="27" customHeight="1">
      <c r="A47" s="633"/>
      <c r="B47" s="704"/>
      <c r="C47" s="955" t="s">
        <v>2544</v>
      </c>
      <c r="D47" s="939"/>
      <c r="E47" s="939"/>
      <c r="F47" s="939"/>
      <c r="G47" s="939"/>
      <c r="H47" s="939"/>
      <c r="I47" s="106"/>
    </row>
    <row r="48" spans="1:9" ht="10.35" customHeight="1"/>
    <row r="49" spans="1:8" ht="15" customHeight="1">
      <c r="A49" s="243" t="s">
        <v>384</v>
      </c>
      <c r="B49" s="243"/>
      <c r="C49" s="243"/>
      <c r="D49" s="243"/>
      <c r="E49" s="243"/>
      <c r="F49" s="243"/>
    </row>
    <row r="50" spans="1:8" ht="16.2">
      <c r="A50" s="667" t="s">
        <v>385</v>
      </c>
      <c r="B50" s="667"/>
      <c r="C50" s="667"/>
      <c r="D50" s="667"/>
      <c r="E50" s="667"/>
      <c r="F50" s="667"/>
      <c r="G50" s="185">
        <v>2.2000000000000002</v>
      </c>
      <c r="H50" s="186" t="s">
        <v>430</v>
      </c>
    </row>
    <row r="51" spans="1:8" ht="16.2">
      <c r="A51" s="667" t="s">
        <v>386</v>
      </c>
      <c r="B51" s="667"/>
      <c r="C51" s="667"/>
      <c r="D51" s="667"/>
      <c r="E51" s="667"/>
      <c r="F51" s="667"/>
      <c r="G51" s="185">
        <v>0.8</v>
      </c>
      <c r="H51" s="186" t="s">
        <v>430</v>
      </c>
    </row>
    <row r="52" spans="1:8">
      <c r="A52" s="249"/>
      <c r="B52" s="249"/>
      <c r="C52" s="249"/>
      <c r="D52" s="249"/>
      <c r="E52" s="249"/>
      <c r="F52" s="249"/>
      <c r="G52" s="188"/>
      <c r="H52" s="186"/>
    </row>
    <row r="53" spans="1:8">
      <c r="A53" s="685" t="s">
        <v>387</v>
      </c>
      <c r="B53" s="685"/>
      <c r="C53" s="685"/>
      <c r="D53" s="685"/>
      <c r="E53" s="685"/>
      <c r="F53" s="685"/>
      <c r="G53" s="190"/>
      <c r="H53" s="188"/>
    </row>
    <row r="54" spans="1:8" ht="17.850000000000001" customHeight="1">
      <c r="A54" s="669" t="s">
        <v>388</v>
      </c>
      <c r="B54" s="669"/>
      <c r="C54" s="669"/>
      <c r="D54" s="669"/>
      <c r="E54" s="186">
        <f>SUM(E55:E60)</f>
        <v>41</v>
      </c>
      <c r="F54" s="186" t="s">
        <v>353</v>
      </c>
      <c r="G54" s="191">
        <f>E54/25</f>
        <v>1.64</v>
      </c>
      <c r="H54" s="186" t="s">
        <v>430</v>
      </c>
    </row>
    <row r="55" spans="1:8" ht="17.850000000000001" customHeight="1">
      <c r="A55" s="107" t="s">
        <v>145</v>
      </c>
      <c r="B55" s="667" t="s">
        <v>148</v>
      </c>
      <c r="C55" s="667"/>
      <c r="D55" s="667"/>
      <c r="E55" s="186">
        <v>0</v>
      </c>
      <c r="F55" s="186" t="s">
        <v>353</v>
      </c>
      <c r="G55" s="192"/>
      <c r="H55" s="193"/>
    </row>
    <row r="56" spans="1:8" ht="17.850000000000001" customHeight="1">
      <c r="B56" s="667" t="s">
        <v>389</v>
      </c>
      <c r="C56" s="667"/>
      <c r="D56" s="667"/>
      <c r="E56" s="186">
        <v>30</v>
      </c>
      <c r="F56" s="186" t="s">
        <v>353</v>
      </c>
      <c r="G56" s="192"/>
      <c r="H56" s="193"/>
    </row>
    <row r="57" spans="1:8" ht="17.850000000000001" customHeight="1">
      <c r="B57" s="667" t="s">
        <v>390</v>
      </c>
      <c r="C57" s="667"/>
      <c r="D57" s="667"/>
      <c r="E57" s="186">
        <v>10</v>
      </c>
      <c r="F57" s="186" t="s">
        <v>353</v>
      </c>
      <c r="G57" s="192"/>
      <c r="H57" s="193"/>
    </row>
    <row r="58" spans="1:8" ht="17.850000000000001" customHeight="1">
      <c r="B58" s="667" t="s">
        <v>391</v>
      </c>
      <c r="C58" s="667"/>
      <c r="D58" s="667"/>
      <c r="E58" s="186">
        <v>0</v>
      </c>
      <c r="F58" s="186" t="s">
        <v>353</v>
      </c>
      <c r="G58" s="192"/>
      <c r="H58" s="193"/>
    </row>
    <row r="59" spans="1:8" ht="17.850000000000001" customHeight="1">
      <c r="B59" s="667" t="s">
        <v>392</v>
      </c>
      <c r="C59" s="667"/>
      <c r="D59" s="667"/>
      <c r="E59" s="186">
        <v>0</v>
      </c>
      <c r="F59" s="186" t="s">
        <v>353</v>
      </c>
      <c r="G59" s="192"/>
      <c r="H59" s="193"/>
    </row>
    <row r="60" spans="1:8" ht="17.850000000000001" customHeight="1">
      <c r="B60" s="667" t="s">
        <v>393</v>
      </c>
      <c r="C60" s="667"/>
      <c r="D60" s="667"/>
      <c r="E60" s="186">
        <v>1</v>
      </c>
      <c r="F60" s="186" t="s">
        <v>353</v>
      </c>
      <c r="G60" s="192"/>
      <c r="H60" s="193"/>
    </row>
    <row r="61" spans="1:8" ht="31.35" customHeight="1">
      <c r="A61" s="669" t="s">
        <v>394</v>
      </c>
      <c r="B61" s="669"/>
      <c r="C61" s="669"/>
      <c r="D61" s="669"/>
      <c r="E61" s="186">
        <v>0</v>
      </c>
      <c r="F61" s="186" t="s">
        <v>353</v>
      </c>
      <c r="G61" s="191">
        <v>0</v>
      </c>
      <c r="H61" s="186" t="s">
        <v>430</v>
      </c>
    </row>
    <row r="62" spans="1:8" ht="17.850000000000001" customHeight="1">
      <c r="A62" s="667" t="s">
        <v>395</v>
      </c>
      <c r="B62" s="667"/>
      <c r="C62" s="667"/>
      <c r="D62" s="667"/>
      <c r="E62" s="186">
        <f>G62*25</f>
        <v>34</v>
      </c>
      <c r="F62" s="186" t="s">
        <v>353</v>
      </c>
      <c r="G62" s="191">
        <f>D6-G61-G54</f>
        <v>1.36</v>
      </c>
      <c r="H62" s="186" t="s">
        <v>430</v>
      </c>
    </row>
    <row r="63" spans="1:8" ht="10.35" customHeight="1"/>
    <row r="66" spans="1:9">
      <c r="A66" s="107" t="s">
        <v>396</v>
      </c>
    </row>
    <row r="67" spans="1:9" ht="16.2">
      <c r="A67" s="631" t="s">
        <v>431</v>
      </c>
      <c r="B67" s="631"/>
      <c r="C67" s="631"/>
      <c r="D67" s="631"/>
      <c r="E67" s="631"/>
      <c r="F67" s="631"/>
      <c r="G67" s="631"/>
      <c r="H67" s="631"/>
      <c r="I67" s="631"/>
    </row>
    <row r="68" spans="1:9">
      <c r="A68" s="107" t="s">
        <v>397</v>
      </c>
    </row>
    <row r="70" spans="1:9">
      <c r="A70" s="663" t="s">
        <v>398</v>
      </c>
      <c r="B70" s="663"/>
      <c r="C70" s="663"/>
      <c r="D70" s="663"/>
      <c r="E70" s="663"/>
      <c r="F70" s="663"/>
      <c r="G70" s="663"/>
      <c r="H70" s="663"/>
      <c r="I70" s="663"/>
    </row>
    <row r="71" spans="1:9">
      <c r="A71" s="663"/>
      <c r="B71" s="663"/>
      <c r="C71" s="663"/>
      <c r="D71" s="663"/>
      <c r="E71" s="663"/>
      <c r="F71" s="663"/>
      <c r="G71" s="663"/>
      <c r="H71" s="663"/>
      <c r="I71" s="663"/>
    </row>
    <row r="72" spans="1:9">
      <c r="A72" s="663"/>
      <c r="B72" s="663"/>
      <c r="C72" s="663"/>
      <c r="D72" s="663"/>
      <c r="E72" s="663"/>
      <c r="F72" s="663"/>
      <c r="G72" s="663"/>
      <c r="H72" s="663"/>
      <c r="I72" s="663"/>
    </row>
  </sheetData>
  <mergeCells count="66">
    <mergeCell ref="B60:D60"/>
    <mergeCell ref="A61:D61"/>
    <mergeCell ref="A62:D62"/>
    <mergeCell ref="A67:I67"/>
    <mergeCell ref="A70:I72"/>
    <mergeCell ref="B59:D59"/>
    <mergeCell ref="A46:B47"/>
    <mergeCell ref="C46:H46"/>
    <mergeCell ref="C47:H47"/>
    <mergeCell ref="A50:F50"/>
    <mergeCell ref="A51:F51"/>
    <mergeCell ref="A53:F53"/>
    <mergeCell ref="A54:D54"/>
    <mergeCell ref="B55:D55"/>
    <mergeCell ref="B56:D56"/>
    <mergeCell ref="B57:D57"/>
    <mergeCell ref="B58:D58"/>
    <mergeCell ref="A40:C40"/>
    <mergeCell ref="D40:H40"/>
    <mergeCell ref="A41:C41"/>
    <mergeCell ref="D41:H41"/>
    <mergeCell ref="A44:B45"/>
    <mergeCell ref="C44:H44"/>
    <mergeCell ref="C45:H45"/>
    <mergeCell ref="A35:F35"/>
    <mergeCell ref="A36:A39"/>
    <mergeCell ref="B36:H36"/>
    <mergeCell ref="B37:H37"/>
    <mergeCell ref="B38:H38"/>
    <mergeCell ref="B39:H39"/>
    <mergeCell ref="B32:F32"/>
    <mergeCell ref="A22:A23"/>
    <mergeCell ref="B22:F23"/>
    <mergeCell ref="G22:H22"/>
    <mergeCell ref="A24:H24"/>
    <mergeCell ref="B25:F25"/>
    <mergeCell ref="B26:F26"/>
    <mergeCell ref="A27:H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38"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16" style="107" customWidth="1"/>
    <col min="7" max="7" width="11.5546875" style="107" customWidth="1"/>
    <col min="8" max="8" width="8.218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243</v>
      </c>
      <c r="B5" s="633"/>
      <c r="C5" s="633"/>
      <c r="D5" s="633"/>
      <c r="E5" s="633"/>
      <c r="F5" s="633"/>
      <c r="G5" s="633"/>
      <c r="H5" s="633"/>
    </row>
    <row r="6" spans="1:9" ht="17.55" customHeight="1">
      <c r="A6" s="665" t="s">
        <v>143</v>
      </c>
      <c r="B6" s="686"/>
      <c r="C6" s="686"/>
      <c r="D6" s="686">
        <v>5</v>
      </c>
      <c r="E6" s="686"/>
      <c r="F6" s="686"/>
      <c r="G6" s="686"/>
      <c r="H6" s="666"/>
    </row>
    <row r="7" spans="1:9" ht="17.55" customHeight="1">
      <c r="A7" s="665" t="s">
        <v>142</v>
      </c>
      <c r="B7" s="686"/>
      <c r="C7" s="686"/>
      <c r="D7" s="687" t="s">
        <v>1590</v>
      </c>
      <c r="E7" s="687"/>
      <c r="F7" s="687"/>
      <c r="G7" s="687"/>
      <c r="H7" s="688"/>
    </row>
    <row r="8" spans="1:9" ht="17.55" customHeight="1">
      <c r="A8" s="665" t="s">
        <v>146</v>
      </c>
      <c r="B8" s="686"/>
      <c r="C8" s="686"/>
      <c r="D8" s="689" t="s">
        <v>2550</v>
      </c>
      <c r="E8" s="689"/>
      <c r="F8" s="689"/>
      <c r="G8" s="689"/>
      <c r="H8" s="690"/>
    </row>
    <row r="9" spans="1:9" ht="17.55" customHeight="1">
      <c r="A9" s="665" t="s">
        <v>325</v>
      </c>
      <c r="B9" s="686"/>
      <c r="C9" s="686"/>
      <c r="D9" s="687" t="s">
        <v>2551</v>
      </c>
      <c r="E9" s="687"/>
      <c r="F9" s="687"/>
      <c r="G9" s="687"/>
      <c r="H9" s="688"/>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2322</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1.35" customHeight="1">
      <c r="A19" s="669" t="s">
        <v>332</v>
      </c>
      <c r="B19" s="669"/>
      <c r="C19" s="675" t="s">
        <v>2495</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27"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45" customHeight="1">
      <c r="A25" s="244" t="s">
        <v>2670</v>
      </c>
      <c r="B25" s="668" t="s">
        <v>2553</v>
      </c>
      <c r="C25" s="669"/>
      <c r="D25" s="669"/>
      <c r="E25" s="669"/>
      <c r="F25" s="693"/>
      <c r="G25" s="245" t="s">
        <v>2566</v>
      </c>
      <c r="H25" s="183" t="s">
        <v>52</v>
      </c>
    </row>
    <row r="26" spans="1:9" ht="17.850000000000001" customHeight="1">
      <c r="A26" s="672" t="s">
        <v>341</v>
      </c>
      <c r="B26" s="673"/>
      <c r="C26" s="673"/>
      <c r="D26" s="673"/>
      <c r="E26" s="673"/>
      <c r="F26" s="673"/>
      <c r="G26" s="673"/>
      <c r="H26" s="674"/>
      <c r="I26" s="106"/>
    </row>
    <row r="27" spans="1:9" ht="44.55" customHeight="1">
      <c r="A27" s="244" t="s">
        <v>2671</v>
      </c>
      <c r="B27" s="668" t="s">
        <v>2568</v>
      </c>
      <c r="C27" s="669"/>
      <c r="D27" s="669"/>
      <c r="E27" s="669"/>
      <c r="F27" s="693"/>
      <c r="G27" s="244" t="s">
        <v>2570</v>
      </c>
      <c r="H27" s="246" t="s">
        <v>40</v>
      </c>
      <c r="I27" s="106"/>
    </row>
    <row r="28" spans="1:9" ht="48" customHeight="1">
      <c r="A28" s="449" t="s">
        <v>2672</v>
      </c>
      <c r="B28" s="668" t="s">
        <v>2571</v>
      </c>
      <c r="C28" s="669"/>
      <c r="D28" s="669"/>
      <c r="E28" s="669"/>
      <c r="F28" s="693"/>
      <c r="G28" s="244" t="s">
        <v>88</v>
      </c>
      <c r="H28" s="183" t="s">
        <v>52</v>
      </c>
      <c r="I28" s="106"/>
    </row>
    <row r="29" spans="1:9" ht="36.6" customHeight="1">
      <c r="A29" s="449" t="s">
        <v>2673</v>
      </c>
      <c r="B29" s="668" t="s">
        <v>2572</v>
      </c>
      <c r="C29" s="669"/>
      <c r="D29" s="669"/>
      <c r="E29" s="669"/>
      <c r="F29" s="693"/>
      <c r="G29" s="244" t="s">
        <v>2567</v>
      </c>
      <c r="H29" s="183" t="s">
        <v>40</v>
      </c>
      <c r="I29" s="106"/>
    </row>
    <row r="30" spans="1:9" ht="35.1" customHeight="1">
      <c r="A30" s="449" t="s">
        <v>2674</v>
      </c>
      <c r="B30" s="668" t="s">
        <v>2573</v>
      </c>
      <c r="C30" s="669"/>
      <c r="D30" s="669"/>
      <c r="E30" s="669"/>
      <c r="F30" s="693"/>
      <c r="G30" s="244" t="s">
        <v>106</v>
      </c>
      <c r="H30" s="183" t="s">
        <v>40</v>
      </c>
      <c r="I30" s="106"/>
    </row>
    <row r="31" spans="1:9" ht="17.850000000000001" customHeight="1">
      <c r="A31" s="672" t="s">
        <v>348</v>
      </c>
      <c r="B31" s="673"/>
      <c r="C31" s="673"/>
      <c r="D31" s="673"/>
      <c r="E31" s="673"/>
      <c r="F31" s="673"/>
      <c r="G31" s="673"/>
      <c r="H31" s="674"/>
      <c r="I31" s="106"/>
    </row>
    <row r="32" spans="1:9" ht="45.6" customHeight="1">
      <c r="A32" s="245" t="s">
        <v>2675</v>
      </c>
      <c r="B32" s="668" t="s">
        <v>2575</v>
      </c>
      <c r="C32" s="669"/>
      <c r="D32" s="669"/>
      <c r="E32" s="669"/>
      <c r="F32" s="693"/>
      <c r="G32" s="218" t="s">
        <v>121</v>
      </c>
      <c r="H32" s="183" t="s">
        <v>52</v>
      </c>
      <c r="I32" s="106"/>
    </row>
    <row r="33" spans="1:9" ht="10.35" customHeight="1">
      <c r="I33" s="106"/>
    </row>
    <row r="34" spans="1:9" ht="15" customHeight="1">
      <c r="A34" s="243" t="s">
        <v>351</v>
      </c>
      <c r="I34" s="106"/>
    </row>
    <row r="35" spans="1:9" s="243" customFormat="1" ht="17.850000000000001" customHeight="1">
      <c r="A35" s="679" t="s">
        <v>2561</v>
      </c>
      <c r="B35" s="679"/>
      <c r="C35" s="679"/>
      <c r="D35" s="679"/>
      <c r="E35" s="679"/>
      <c r="F35" s="679"/>
      <c r="G35" s="159" t="s">
        <v>172</v>
      </c>
      <c r="H35" s="251" t="s">
        <v>353</v>
      </c>
      <c r="I35" s="135"/>
    </row>
    <row r="36" spans="1:9" ht="74.099999999999994" customHeight="1">
      <c r="A36" s="247" t="s">
        <v>354</v>
      </c>
      <c r="B36" s="668" t="s">
        <v>2576</v>
      </c>
      <c r="C36" s="669"/>
      <c r="D36" s="669"/>
      <c r="E36" s="669"/>
      <c r="F36" s="669"/>
      <c r="G36" s="669"/>
      <c r="H36" s="669"/>
      <c r="I36" s="106"/>
    </row>
    <row r="37" spans="1:9" ht="22.05" customHeight="1">
      <c r="A37" s="682" t="s">
        <v>361</v>
      </c>
      <c r="B37" s="689"/>
      <c r="C37" s="689"/>
      <c r="D37" s="689" t="s">
        <v>2676</v>
      </c>
      <c r="E37" s="689"/>
      <c r="F37" s="689"/>
      <c r="G37" s="689"/>
      <c r="H37" s="690"/>
      <c r="I37" s="106"/>
    </row>
    <row r="38" spans="1:9" ht="36" customHeight="1">
      <c r="A38" s="681" t="s">
        <v>363</v>
      </c>
      <c r="B38" s="687"/>
      <c r="C38" s="687"/>
      <c r="D38" s="668" t="s">
        <v>2564</v>
      </c>
      <c r="E38" s="669"/>
      <c r="F38" s="669"/>
      <c r="G38" s="669"/>
      <c r="H38" s="669"/>
      <c r="I38" s="110"/>
    </row>
    <row r="39" spans="1:9" ht="10.35" customHeight="1">
      <c r="I39" s="106"/>
    </row>
    <row r="40" spans="1:9" ht="15" customHeight="1">
      <c r="A40" s="243" t="s">
        <v>378</v>
      </c>
      <c r="I40" s="106"/>
    </row>
    <row r="41" spans="1:9" ht="27" customHeight="1">
      <c r="A41" s="702" t="s">
        <v>379</v>
      </c>
      <c r="B41" s="703"/>
      <c r="C41" s="668" t="s">
        <v>2542</v>
      </c>
      <c r="D41" s="669"/>
      <c r="E41" s="669"/>
      <c r="F41" s="669"/>
      <c r="G41" s="669"/>
      <c r="H41" s="669"/>
      <c r="I41" s="106"/>
    </row>
    <row r="42" spans="1:9" ht="27" customHeight="1">
      <c r="A42" s="633"/>
      <c r="B42" s="704"/>
      <c r="C42" s="668" t="s">
        <v>2543</v>
      </c>
      <c r="D42" s="669"/>
      <c r="E42" s="669"/>
      <c r="F42" s="669"/>
      <c r="G42" s="669"/>
      <c r="H42" s="669"/>
      <c r="I42" s="106"/>
    </row>
    <row r="43" spans="1:9" ht="27" customHeight="1">
      <c r="A43" s="667" t="s">
        <v>382</v>
      </c>
      <c r="B43" s="665"/>
      <c r="C43" s="668" t="s">
        <v>2577</v>
      </c>
      <c r="D43" s="669"/>
      <c r="E43" s="669"/>
      <c r="F43" s="669"/>
      <c r="G43" s="669"/>
      <c r="H43" s="669"/>
      <c r="I43" s="106"/>
    </row>
    <row r="44" spans="1:9" ht="10.35" customHeight="1"/>
    <row r="45" spans="1:9" ht="15" customHeight="1">
      <c r="A45" s="243" t="s">
        <v>384</v>
      </c>
      <c r="B45" s="243"/>
      <c r="C45" s="243"/>
      <c r="D45" s="243"/>
      <c r="E45" s="243"/>
      <c r="F45" s="243"/>
    </row>
    <row r="46" spans="1:9" ht="16.2">
      <c r="A46" s="667" t="s">
        <v>385</v>
      </c>
      <c r="B46" s="667"/>
      <c r="C46" s="667"/>
      <c r="D46" s="667"/>
      <c r="E46" s="667"/>
      <c r="F46" s="667"/>
      <c r="G46" s="185">
        <v>4.5</v>
      </c>
      <c r="H46" s="186" t="s">
        <v>430</v>
      </c>
    </row>
    <row r="47" spans="1:9" ht="16.2">
      <c r="A47" s="667" t="s">
        <v>386</v>
      </c>
      <c r="B47" s="667"/>
      <c r="C47" s="667"/>
      <c r="D47" s="667"/>
      <c r="E47" s="667"/>
      <c r="F47" s="667"/>
      <c r="G47" s="185">
        <v>0.5</v>
      </c>
      <c r="H47" s="186" t="s">
        <v>430</v>
      </c>
    </row>
    <row r="48" spans="1:9">
      <c r="A48" s="249"/>
      <c r="B48" s="249"/>
      <c r="C48" s="249"/>
      <c r="D48" s="249"/>
      <c r="E48" s="249"/>
      <c r="F48" s="249"/>
      <c r="G48" s="188"/>
      <c r="H48" s="186"/>
    </row>
    <row r="49" spans="1:9">
      <c r="A49" s="685" t="s">
        <v>387</v>
      </c>
      <c r="B49" s="685"/>
      <c r="C49" s="685"/>
      <c r="D49" s="685"/>
      <c r="E49" s="685"/>
      <c r="F49" s="685"/>
      <c r="G49" s="190"/>
      <c r="H49" s="188"/>
    </row>
    <row r="50" spans="1:9" ht="17.850000000000001" customHeight="1">
      <c r="A50" s="669" t="s">
        <v>388</v>
      </c>
      <c r="B50" s="669"/>
      <c r="C50" s="669"/>
      <c r="D50" s="669"/>
      <c r="E50" s="186">
        <f>SUM(E51:E56)</f>
        <v>65</v>
      </c>
      <c r="F50" s="186" t="s">
        <v>353</v>
      </c>
      <c r="G50" s="191">
        <f>E50/25</f>
        <v>2.6</v>
      </c>
      <c r="H50" s="186" t="s">
        <v>430</v>
      </c>
    </row>
    <row r="51" spans="1:9" ht="17.850000000000001" customHeight="1">
      <c r="A51" s="107" t="s">
        <v>145</v>
      </c>
      <c r="B51" s="667" t="s">
        <v>148</v>
      </c>
      <c r="C51" s="667"/>
      <c r="D51" s="667"/>
      <c r="E51" s="186">
        <v>0</v>
      </c>
      <c r="F51" s="186" t="s">
        <v>353</v>
      </c>
      <c r="G51" s="192"/>
      <c r="H51" s="193"/>
    </row>
    <row r="52" spans="1:9" ht="17.850000000000001" customHeight="1">
      <c r="B52" s="667" t="s">
        <v>389</v>
      </c>
      <c r="C52" s="667"/>
      <c r="D52" s="667"/>
      <c r="E52" s="186">
        <v>0</v>
      </c>
      <c r="F52" s="186" t="s">
        <v>353</v>
      </c>
      <c r="G52" s="192"/>
      <c r="H52" s="193"/>
    </row>
    <row r="53" spans="1:9" ht="17.850000000000001" customHeight="1">
      <c r="B53" s="667" t="s">
        <v>390</v>
      </c>
      <c r="C53" s="667"/>
      <c r="D53" s="667"/>
      <c r="E53" s="186">
        <v>15</v>
      </c>
      <c r="F53" s="186" t="s">
        <v>353</v>
      </c>
      <c r="G53" s="192"/>
      <c r="H53" s="193"/>
    </row>
    <row r="54" spans="1:9" ht="17.850000000000001" customHeight="1">
      <c r="B54" s="667" t="s">
        <v>391</v>
      </c>
      <c r="C54" s="667"/>
      <c r="D54" s="667"/>
      <c r="E54" s="186">
        <v>50</v>
      </c>
      <c r="F54" s="186" t="s">
        <v>353</v>
      </c>
      <c r="G54" s="192"/>
      <c r="H54" s="193"/>
    </row>
    <row r="55" spans="1:9" ht="17.850000000000001" customHeight="1">
      <c r="B55" s="667" t="s">
        <v>392</v>
      </c>
      <c r="C55" s="667"/>
      <c r="D55" s="667"/>
      <c r="E55" s="186">
        <v>0</v>
      </c>
      <c r="F55" s="186" t="s">
        <v>353</v>
      </c>
      <c r="G55" s="192"/>
      <c r="H55" s="193"/>
    </row>
    <row r="56" spans="1:9" ht="17.850000000000001" customHeight="1">
      <c r="B56" s="667" t="s">
        <v>393</v>
      </c>
      <c r="C56" s="667"/>
      <c r="D56" s="667"/>
      <c r="E56" s="186">
        <v>0</v>
      </c>
      <c r="F56" s="186" t="s">
        <v>353</v>
      </c>
      <c r="G56" s="192"/>
      <c r="H56" s="193"/>
    </row>
    <row r="57" spans="1:9" ht="31.35" customHeight="1">
      <c r="A57" s="669" t="s">
        <v>394</v>
      </c>
      <c r="B57" s="669"/>
      <c r="C57" s="669"/>
      <c r="D57" s="669"/>
      <c r="E57" s="186">
        <v>0</v>
      </c>
      <c r="F57" s="186" t="s">
        <v>353</v>
      </c>
      <c r="G57" s="191">
        <v>0</v>
      </c>
      <c r="H57" s="186" t="s">
        <v>430</v>
      </c>
    </row>
    <row r="58" spans="1:9" ht="17.850000000000001" customHeight="1">
      <c r="A58" s="667" t="s">
        <v>395</v>
      </c>
      <c r="B58" s="667"/>
      <c r="C58" s="667"/>
      <c r="D58" s="667"/>
      <c r="E58" s="186">
        <f>G58*25</f>
        <v>60</v>
      </c>
      <c r="F58" s="186" t="s">
        <v>353</v>
      </c>
      <c r="G58" s="191">
        <f>D6-G57-G50</f>
        <v>2.4</v>
      </c>
      <c r="H58" s="186" t="s">
        <v>430</v>
      </c>
    </row>
    <row r="59" spans="1:9" ht="10.35" customHeight="1"/>
    <row r="62" spans="1:9">
      <c r="A62" s="107" t="s">
        <v>396</v>
      </c>
    </row>
    <row r="63" spans="1:9" ht="16.2">
      <c r="A63" s="631" t="s">
        <v>431</v>
      </c>
      <c r="B63" s="631"/>
      <c r="C63" s="631"/>
      <c r="D63" s="631"/>
      <c r="E63" s="631"/>
      <c r="F63" s="631"/>
      <c r="G63" s="631"/>
      <c r="H63" s="631"/>
      <c r="I63" s="631"/>
    </row>
    <row r="64" spans="1:9">
      <c r="A64" s="107" t="s">
        <v>397</v>
      </c>
    </row>
    <row r="66" spans="1:9">
      <c r="A66" s="663" t="s">
        <v>398</v>
      </c>
      <c r="B66" s="663"/>
      <c r="C66" s="663"/>
      <c r="D66" s="663"/>
      <c r="E66" s="663"/>
      <c r="F66" s="663"/>
      <c r="G66" s="663"/>
      <c r="H66" s="663"/>
      <c r="I66" s="663"/>
    </row>
    <row r="67" spans="1:9">
      <c r="A67" s="663"/>
      <c r="B67" s="663"/>
      <c r="C67" s="663"/>
      <c r="D67" s="663"/>
      <c r="E67" s="663"/>
      <c r="F67" s="663"/>
      <c r="G67" s="663"/>
      <c r="H67" s="663"/>
      <c r="I67" s="663"/>
    </row>
    <row r="68" spans="1:9">
      <c r="A68" s="663"/>
      <c r="B68" s="663"/>
      <c r="C68" s="663"/>
      <c r="D68" s="663"/>
      <c r="E68" s="663"/>
      <c r="F68" s="663"/>
      <c r="G68" s="663"/>
      <c r="H68" s="663"/>
      <c r="I68" s="663"/>
    </row>
  </sheetData>
  <mergeCells count="61">
    <mergeCell ref="A66:I68"/>
    <mergeCell ref="B54:D54"/>
    <mergeCell ref="B55:D55"/>
    <mergeCell ref="B56:D56"/>
    <mergeCell ref="A57:D57"/>
    <mergeCell ref="A58:D58"/>
    <mergeCell ref="A63:I63"/>
    <mergeCell ref="B53:D53"/>
    <mergeCell ref="A41:B42"/>
    <mergeCell ref="C41:H41"/>
    <mergeCell ref="C42:H42"/>
    <mergeCell ref="A43:B43"/>
    <mergeCell ref="C43:H43"/>
    <mergeCell ref="A46:F46"/>
    <mergeCell ref="A47:F47"/>
    <mergeCell ref="A49:F49"/>
    <mergeCell ref="A50:D50"/>
    <mergeCell ref="B51:D51"/>
    <mergeCell ref="B52:D52"/>
    <mergeCell ref="A35:F35"/>
    <mergeCell ref="B36:H36"/>
    <mergeCell ref="A37:C37"/>
    <mergeCell ref="D37:H37"/>
    <mergeCell ref="A38:C38"/>
    <mergeCell ref="D38:H38"/>
    <mergeCell ref="B32:F32"/>
    <mergeCell ref="A22:A23"/>
    <mergeCell ref="B22:F23"/>
    <mergeCell ref="G22:H22"/>
    <mergeCell ref="A24:H24"/>
    <mergeCell ref="B25:F25"/>
    <mergeCell ref="A26:H26"/>
    <mergeCell ref="B27:F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sheetViews>
  <sheetFormatPr defaultColWidth="8.77734375" defaultRowHeight="13.8"/>
  <cols>
    <col min="1" max="1" width="9.21875" style="127" customWidth="1"/>
    <col min="2" max="2" width="11.77734375" style="127" customWidth="1"/>
    <col min="3" max="3" width="5.77734375" style="127" customWidth="1"/>
    <col min="4" max="4" width="21.77734375" style="127" customWidth="1"/>
    <col min="5" max="5" width="9.21875" style="127" customWidth="1"/>
    <col min="6" max="6" width="8.77734375" style="127" customWidth="1"/>
    <col min="7" max="7" width="12.77734375" style="127" customWidth="1"/>
    <col min="8" max="8" width="9.77734375" style="127" customWidth="1"/>
    <col min="9" max="9" width="2.77734375" style="127" customWidth="1"/>
    <col min="10" max="16384" width="8.77734375" style="127"/>
  </cols>
  <sheetData>
    <row r="1" spans="1:9" ht="10.35" customHeight="1"/>
    <row r="2" spans="1:9" s="270" customFormat="1">
      <c r="A2" s="723" t="s">
        <v>320</v>
      </c>
      <c r="B2" s="723"/>
      <c r="C2" s="723"/>
      <c r="D2" s="723"/>
      <c r="E2" s="723"/>
      <c r="F2" s="723"/>
      <c r="G2" s="723"/>
      <c r="H2" s="723"/>
      <c r="I2" s="723"/>
    </row>
    <row r="3" spans="1:9" ht="10.35" customHeight="1"/>
    <row r="4" spans="1:9" ht="15" customHeight="1">
      <c r="A4" s="270" t="s">
        <v>321</v>
      </c>
    </row>
    <row r="5" spans="1:9" ht="17.850000000000001" customHeight="1">
      <c r="A5" s="724" t="s">
        <v>247</v>
      </c>
      <c r="B5" s="724"/>
      <c r="C5" s="724"/>
      <c r="D5" s="724"/>
      <c r="E5" s="724"/>
      <c r="F5" s="724"/>
      <c r="G5" s="724"/>
      <c r="H5" s="724"/>
    </row>
    <row r="6" spans="1:9" ht="17.850000000000001" customHeight="1">
      <c r="A6" s="954" t="s">
        <v>143</v>
      </c>
      <c r="B6" s="989"/>
      <c r="C6" s="989"/>
      <c r="D6" s="989">
        <v>5</v>
      </c>
      <c r="E6" s="989"/>
      <c r="F6" s="989"/>
      <c r="G6" s="989"/>
      <c r="H6" s="955"/>
    </row>
    <row r="7" spans="1:9" ht="17.850000000000001" customHeight="1">
      <c r="A7" s="954" t="s">
        <v>142</v>
      </c>
      <c r="B7" s="989"/>
      <c r="C7" s="989"/>
      <c r="D7" s="991" t="s">
        <v>1590</v>
      </c>
      <c r="E7" s="991"/>
      <c r="F7" s="991"/>
      <c r="G7" s="991"/>
      <c r="H7" s="965"/>
    </row>
    <row r="8" spans="1:9" ht="17.850000000000001" customHeight="1">
      <c r="A8" s="954" t="s">
        <v>146</v>
      </c>
      <c r="B8" s="989"/>
      <c r="C8" s="989"/>
      <c r="D8" s="978" t="s">
        <v>324</v>
      </c>
      <c r="E8" s="978"/>
      <c r="F8" s="978"/>
      <c r="G8" s="978"/>
      <c r="H8" s="942"/>
    </row>
    <row r="9" spans="1:9" ht="17.850000000000001" customHeight="1">
      <c r="A9" s="954" t="s">
        <v>325</v>
      </c>
      <c r="B9" s="989"/>
      <c r="C9" s="989"/>
      <c r="D9" s="978" t="s">
        <v>2349</v>
      </c>
      <c r="E9" s="978"/>
      <c r="F9" s="978"/>
      <c r="G9" s="978"/>
      <c r="H9" s="942"/>
    </row>
    <row r="10" spans="1:9" ht="10.35" customHeight="1"/>
    <row r="11" spans="1:9" ht="15" customHeight="1">
      <c r="A11" s="730" t="s">
        <v>3</v>
      </c>
      <c r="B11" s="730"/>
      <c r="C11" s="730"/>
      <c r="D11" s="730"/>
      <c r="E11" s="730"/>
      <c r="F11" s="730"/>
      <c r="G11" s="730"/>
      <c r="H11" s="730"/>
    </row>
    <row r="12" spans="1:9" ht="17.850000000000001" customHeight="1">
      <c r="A12" s="722" t="s">
        <v>2631</v>
      </c>
      <c r="B12" s="722"/>
      <c r="C12" s="722"/>
      <c r="D12" s="722"/>
      <c r="E12" s="722"/>
      <c r="F12" s="722"/>
      <c r="G12" s="722"/>
      <c r="H12" s="722"/>
    </row>
    <row r="13" spans="1:9" ht="17.850000000000001" customHeight="1">
      <c r="A13" s="954" t="s">
        <v>8</v>
      </c>
      <c r="B13" s="989"/>
      <c r="C13" s="989"/>
      <c r="D13" s="989"/>
      <c r="E13" s="989" t="s">
        <v>9</v>
      </c>
      <c r="F13" s="989"/>
      <c r="G13" s="989"/>
      <c r="H13" s="955"/>
    </row>
    <row r="14" spans="1:9" ht="17.850000000000001" customHeight="1">
      <c r="A14" s="954" t="s">
        <v>327</v>
      </c>
      <c r="B14" s="989"/>
      <c r="C14" s="989"/>
      <c r="D14" s="989"/>
      <c r="E14" s="989" t="s">
        <v>328</v>
      </c>
      <c r="F14" s="989"/>
      <c r="G14" s="989"/>
      <c r="H14" s="955"/>
    </row>
    <row r="15" spans="1:9" ht="17.850000000000001" customHeight="1">
      <c r="A15" s="954" t="s">
        <v>329</v>
      </c>
      <c r="B15" s="989"/>
      <c r="C15" s="989"/>
      <c r="D15" s="989"/>
      <c r="E15" s="990" t="s">
        <v>2322</v>
      </c>
      <c r="F15" s="990"/>
      <c r="G15" s="990"/>
      <c r="H15" s="963"/>
    </row>
    <row r="16" spans="1:9" ht="17.850000000000001" customHeight="1">
      <c r="A16" s="954" t="s">
        <v>13</v>
      </c>
      <c r="B16" s="989"/>
      <c r="C16" s="989"/>
      <c r="D16" s="989"/>
      <c r="E16" s="989" t="s">
        <v>14</v>
      </c>
      <c r="F16" s="989"/>
      <c r="G16" s="989"/>
      <c r="H16" s="955"/>
    </row>
    <row r="17" spans="1:9" ht="10.35" customHeight="1"/>
    <row r="18" spans="1:9" ht="15" customHeight="1">
      <c r="A18" s="730" t="s">
        <v>331</v>
      </c>
      <c r="B18" s="730"/>
      <c r="C18" s="730"/>
      <c r="D18" s="730"/>
      <c r="E18" s="730"/>
      <c r="F18" s="730"/>
      <c r="G18" s="730"/>
      <c r="H18" s="730"/>
    </row>
    <row r="19" spans="1:9" ht="36" customHeight="1">
      <c r="A19" s="750" t="s">
        <v>332</v>
      </c>
      <c r="B19" s="750"/>
      <c r="C19" s="749" t="s">
        <v>1376</v>
      </c>
      <c r="D19" s="750"/>
      <c r="E19" s="750"/>
      <c r="F19" s="750"/>
      <c r="G19" s="750"/>
      <c r="H19" s="750"/>
    </row>
    <row r="20" spans="1:9" ht="10.35" customHeight="1"/>
    <row r="21" spans="1:9" ht="15" customHeight="1">
      <c r="A21" s="731" t="s">
        <v>334</v>
      </c>
      <c r="B21" s="731"/>
      <c r="C21" s="731"/>
      <c r="D21" s="731"/>
    </row>
    <row r="22" spans="1:9">
      <c r="A22" s="1061" t="s">
        <v>31</v>
      </c>
      <c r="B22" s="1062" t="s">
        <v>32</v>
      </c>
      <c r="C22" s="1062"/>
      <c r="D22" s="1062"/>
      <c r="E22" s="1062"/>
      <c r="F22" s="1062"/>
      <c r="G22" s="1062" t="s">
        <v>335</v>
      </c>
      <c r="H22" s="962"/>
    </row>
    <row r="23" spans="1:9" ht="35.25" customHeight="1">
      <c r="A23" s="1061"/>
      <c r="B23" s="1062"/>
      <c r="C23" s="1062"/>
      <c r="D23" s="1062"/>
      <c r="E23" s="1062"/>
      <c r="F23" s="1062"/>
      <c r="G23" s="269" t="s">
        <v>336</v>
      </c>
      <c r="H23" s="268" t="s">
        <v>35</v>
      </c>
    </row>
    <row r="24" spans="1:9" ht="17.850000000000001" customHeight="1">
      <c r="A24" s="1061" t="s">
        <v>36</v>
      </c>
      <c r="B24" s="1062"/>
      <c r="C24" s="1062"/>
      <c r="D24" s="1062"/>
      <c r="E24" s="1062"/>
      <c r="F24" s="1062"/>
      <c r="G24" s="1062"/>
      <c r="H24" s="962"/>
    </row>
    <row r="25" spans="1:9" ht="59.1" customHeight="1">
      <c r="A25" s="269" t="s">
        <v>2350</v>
      </c>
      <c r="B25" s="868" t="s">
        <v>2351</v>
      </c>
      <c r="C25" s="868"/>
      <c r="D25" s="868"/>
      <c r="E25" s="868"/>
      <c r="F25" s="868"/>
      <c r="G25" s="269" t="s">
        <v>2370</v>
      </c>
      <c r="H25" s="208" t="s">
        <v>40</v>
      </c>
      <c r="I25" s="126"/>
    </row>
    <row r="26" spans="1:9" ht="17.850000000000001" customHeight="1">
      <c r="A26" s="1061" t="s">
        <v>341</v>
      </c>
      <c r="B26" s="1062"/>
      <c r="C26" s="1062"/>
      <c r="D26" s="1062"/>
      <c r="E26" s="1062"/>
      <c r="F26" s="1062"/>
      <c r="G26" s="1062"/>
      <c r="H26" s="962"/>
      <c r="I26" s="126"/>
    </row>
    <row r="27" spans="1:9" ht="32.549999999999997" customHeight="1">
      <c r="A27" s="269" t="s">
        <v>2352</v>
      </c>
      <c r="B27" s="868" t="s">
        <v>2353</v>
      </c>
      <c r="C27" s="868"/>
      <c r="D27" s="868"/>
      <c r="E27" s="868"/>
      <c r="F27" s="868"/>
      <c r="G27" s="269" t="s">
        <v>2371</v>
      </c>
      <c r="H27" s="268" t="s">
        <v>2155</v>
      </c>
      <c r="I27" s="126"/>
    </row>
    <row r="28" spans="1:9" ht="17.850000000000001" customHeight="1">
      <c r="A28" s="1061" t="s">
        <v>348</v>
      </c>
      <c r="B28" s="1062"/>
      <c r="C28" s="1062"/>
      <c r="D28" s="1062"/>
      <c r="E28" s="1062"/>
      <c r="F28" s="1062"/>
      <c r="G28" s="1062"/>
      <c r="H28" s="962"/>
      <c r="I28" s="126"/>
    </row>
    <row r="29" spans="1:9" ht="33.6" customHeight="1">
      <c r="A29" s="269" t="s">
        <v>2354</v>
      </c>
      <c r="B29" s="868" t="s">
        <v>2355</v>
      </c>
      <c r="C29" s="868"/>
      <c r="D29" s="868"/>
      <c r="E29" s="868"/>
      <c r="F29" s="868"/>
      <c r="G29" s="269" t="s">
        <v>127</v>
      </c>
      <c r="H29" s="208" t="s">
        <v>52</v>
      </c>
      <c r="I29" s="126"/>
    </row>
    <row r="30" spans="1:9" ht="10.35" customHeight="1">
      <c r="I30" s="126"/>
    </row>
    <row r="31" spans="1:9" ht="15" customHeight="1">
      <c r="A31" s="270" t="s">
        <v>351</v>
      </c>
      <c r="I31" s="126"/>
    </row>
    <row r="32" spans="1:9" s="270" customFormat="1" ht="17.850000000000001" customHeight="1">
      <c r="A32" s="952" t="s">
        <v>352</v>
      </c>
      <c r="B32" s="952"/>
      <c r="C32" s="952"/>
      <c r="D32" s="952"/>
      <c r="E32" s="952"/>
      <c r="F32" s="952"/>
      <c r="G32" s="209">
        <v>15</v>
      </c>
      <c r="H32" s="261" t="s">
        <v>353</v>
      </c>
      <c r="I32" s="210"/>
    </row>
    <row r="33" spans="1:9" ht="42" customHeight="1">
      <c r="A33" s="949" t="s">
        <v>354</v>
      </c>
      <c r="B33" s="868" t="s">
        <v>2356</v>
      </c>
      <c r="C33" s="868"/>
      <c r="D33" s="868"/>
      <c r="E33" s="868"/>
      <c r="F33" s="868"/>
      <c r="G33" s="868"/>
      <c r="H33" s="749"/>
      <c r="I33" s="126"/>
    </row>
    <row r="34" spans="1:9" ht="42" customHeight="1">
      <c r="A34" s="950"/>
      <c r="B34" s="868" t="s">
        <v>2357</v>
      </c>
      <c r="C34" s="868"/>
      <c r="D34" s="868"/>
      <c r="E34" s="868"/>
      <c r="F34" s="868"/>
      <c r="G34" s="868"/>
      <c r="H34" s="749"/>
      <c r="I34" s="126"/>
    </row>
    <row r="35" spans="1:9" ht="42" customHeight="1">
      <c r="A35" s="950"/>
      <c r="B35" s="868" t="s">
        <v>2358</v>
      </c>
      <c r="C35" s="868"/>
      <c r="D35" s="868"/>
      <c r="E35" s="868"/>
      <c r="F35" s="868"/>
      <c r="G35" s="868"/>
      <c r="H35" s="749"/>
      <c r="I35" s="126"/>
    </row>
    <row r="36" spans="1:9" ht="42" customHeight="1">
      <c r="A36" s="950"/>
      <c r="B36" s="868" t="s">
        <v>2359</v>
      </c>
      <c r="C36" s="868"/>
      <c r="D36" s="868"/>
      <c r="E36" s="868"/>
      <c r="F36" s="868"/>
      <c r="G36" s="868"/>
      <c r="H36" s="749"/>
      <c r="I36" s="126"/>
    </row>
    <row r="37" spans="1:9" ht="18.600000000000001" customHeight="1">
      <c r="A37" s="941" t="s">
        <v>361</v>
      </c>
      <c r="B37" s="978"/>
      <c r="C37" s="978"/>
      <c r="D37" s="978" t="s">
        <v>2360</v>
      </c>
      <c r="E37" s="978"/>
      <c r="F37" s="978"/>
      <c r="G37" s="978"/>
      <c r="H37" s="942"/>
      <c r="I37" s="126"/>
    </row>
    <row r="38" spans="1:9" ht="38.549999999999997" customHeight="1">
      <c r="A38" s="944" t="s">
        <v>363</v>
      </c>
      <c r="B38" s="991"/>
      <c r="C38" s="991"/>
      <c r="D38" s="749" t="s">
        <v>2361</v>
      </c>
      <c r="E38" s="750"/>
      <c r="F38" s="750"/>
      <c r="G38" s="750"/>
      <c r="H38" s="750"/>
      <c r="I38" s="211"/>
    </row>
    <row r="39" spans="1:9" s="270" customFormat="1" ht="17.850000000000001" customHeight="1">
      <c r="A39" s="952" t="s">
        <v>528</v>
      </c>
      <c r="B39" s="952"/>
      <c r="C39" s="952"/>
      <c r="D39" s="952"/>
      <c r="E39" s="952"/>
      <c r="F39" s="952"/>
      <c r="G39" s="209">
        <v>30</v>
      </c>
      <c r="H39" s="261" t="s">
        <v>353</v>
      </c>
      <c r="I39" s="210"/>
    </row>
    <row r="40" spans="1:9" ht="76.05" customHeight="1">
      <c r="A40" s="949" t="s">
        <v>354</v>
      </c>
      <c r="B40" s="1063" t="s">
        <v>2362</v>
      </c>
      <c r="C40" s="1063"/>
      <c r="D40" s="1063"/>
      <c r="E40" s="1063"/>
      <c r="F40" s="1063"/>
      <c r="G40" s="1063"/>
      <c r="H40" s="866"/>
      <c r="I40" s="126"/>
    </row>
    <row r="41" spans="1:9" ht="30" customHeight="1">
      <c r="A41" s="950"/>
      <c r="B41" s="749" t="s">
        <v>2363</v>
      </c>
      <c r="C41" s="750"/>
      <c r="D41" s="750"/>
      <c r="E41" s="750"/>
      <c r="F41" s="750"/>
      <c r="G41" s="750"/>
      <c r="H41" s="750"/>
      <c r="I41" s="126"/>
    </row>
    <row r="42" spans="1:9" ht="18" customHeight="1">
      <c r="A42" s="941" t="s">
        <v>361</v>
      </c>
      <c r="B42" s="978"/>
      <c r="C42" s="978"/>
      <c r="D42" s="978" t="s">
        <v>2372</v>
      </c>
      <c r="E42" s="978"/>
      <c r="F42" s="978"/>
      <c r="G42" s="978"/>
      <c r="H42" s="942"/>
      <c r="I42" s="126"/>
    </row>
    <row r="43" spans="1:9" ht="38.1" customHeight="1">
      <c r="A43" s="944" t="s">
        <v>363</v>
      </c>
      <c r="B43" s="991"/>
      <c r="C43" s="991"/>
      <c r="D43" s="749" t="s">
        <v>2364</v>
      </c>
      <c r="E43" s="750"/>
      <c r="F43" s="750"/>
      <c r="G43" s="750"/>
      <c r="H43" s="750"/>
      <c r="I43" s="126"/>
    </row>
    <row r="44" spans="1:9" ht="10.35" customHeight="1">
      <c r="I44" s="126"/>
    </row>
    <row r="45" spans="1:9" ht="15" customHeight="1">
      <c r="A45" s="270" t="s">
        <v>378</v>
      </c>
      <c r="I45" s="126"/>
    </row>
    <row r="46" spans="1:9" ht="28.05" customHeight="1">
      <c r="A46" s="939" t="s">
        <v>379</v>
      </c>
      <c r="B46" s="954"/>
      <c r="C46" s="675" t="s">
        <v>2365</v>
      </c>
      <c r="D46" s="675"/>
      <c r="E46" s="675"/>
      <c r="F46" s="675"/>
      <c r="G46" s="675"/>
      <c r="H46" s="668"/>
      <c r="I46" s="126"/>
    </row>
    <row r="47" spans="1:9" ht="28.05" customHeight="1">
      <c r="A47" s="939"/>
      <c r="B47" s="954"/>
      <c r="C47" s="675" t="s">
        <v>2366</v>
      </c>
      <c r="D47" s="675"/>
      <c r="E47" s="675"/>
      <c r="F47" s="675"/>
      <c r="G47" s="675"/>
      <c r="H47" s="668"/>
      <c r="I47" s="126"/>
    </row>
    <row r="48" spans="1:9" ht="28.05" customHeight="1">
      <c r="A48" s="939"/>
      <c r="B48" s="954"/>
      <c r="C48" s="675" t="s">
        <v>2367</v>
      </c>
      <c r="D48" s="675"/>
      <c r="E48" s="675"/>
      <c r="F48" s="675"/>
      <c r="G48" s="675"/>
      <c r="H48" s="668"/>
      <c r="I48" s="126"/>
    </row>
    <row r="49" spans="1:9" ht="28.05" customHeight="1">
      <c r="A49" s="751" t="s">
        <v>382</v>
      </c>
      <c r="B49" s="945"/>
      <c r="C49" s="675" t="s">
        <v>2368</v>
      </c>
      <c r="D49" s="675"/>
      <c r="E49" s="675"/>
      <c r="F49" s="675"/>
      <c r="G49" s="675"/>
      <c r="H49" s="668"/>
      <c r="I49" s="126"/>
    </row>
    <row r="50" spans="1:9" ht="28.05" customHeight="1">
      <c r="A50" s="724"/>
      <c r="B50" s="948"/>
      <c r="C50" s="675" t="s">
        <v>2369</v>
      </c>
      <c r="D50" s="675"/>
      <c r="E50" s="675"/>
      <c r="F50" s="675"/>
      <c r="G50" s="675"/>
      <c r="H50" s="668"/>
      <c r="I50" s="126"/>
    </row>
    <row r="51" spans="1:9" ht="23.1" customHeight="1"/>
    <row r="52" spans="1:9" ht="15" customHeight="1">
      <c r="A52" s="270" t="s">
        <v>384</v>
      </c>
      <c r="B52" s="270"/>
      <c r="C52" s="270"/>
      <c r="D52" s="270"/>
      <c r="E52" s="270"/>
      <c r="F52" s="270"/>
    </row>
    <row r="53" spans="1:9" ht="16.2">
      <c r="A53" s="939" t="s">
        <v>385</v>
      </c>
      <c r="B53" s="939"/>
      <c r="C53" s="939"/>
      <c r="D53" s="939"/>
      <c r="E53" s="939"/>
      <c r="F53" s="939"/>
      <c r="G53" s="340">
        <v>4.5</v>
      </c>
      <c r="H53" s="266" t="s">
        <v>497</v>
      </c>
    </row>
    <row r="54" spans="1:9" ht="16.2">
      <c r="A54" s="939" t="s">
        <v>386</v>
      </c>
      <c r="B54" s="939"/>
      <c r="C54" s="939"/>
      <c r="D54" s="939"/>
      <c r="E54" s="939"/>
      <c r="F54" s="939"/>
      <c r="G54" s="340">
        <v>0.5</v>
      </c>
      <c r="H54" s="266" t="s">
        <v>497</v>
      </c>
    </row>
    <row r="55" spans="1:9">
      <c r="A55" s="262"/>
      <c r="B55" s="262"/>
      <c r="C55" s="262"/>
      <c r="D55" s="262"/>
      <c r="E55" s="262"/>
      <c r="F55" s="262"/>
      <c r="G55" s="212"/>
      <c r="H55" s="266"/>
    </row>
    <row r="56" spans="1:9">
      <c r="A56" s="938" t="s">
        <v>387</v>
      </c>
      <c r="B56" s="938"/>
      <c r="C56" s="938"/>
      <c r="D56" s="938"/>
      <c r="E56" s="938"/>
      <c r="F56" s="938"/>
      <c r="G56" s="263"/>
      <c r="H56" s="212"/>
    </row>
    <row r="57" spans="1:9" ht="17.850000000000001" customHeight="1">
      <c r="A57" s="750" t="s">
        <v>388</v>
      </c>
      <c r="B57" s="750"/>
      <c r="C57" s="750"/>
      <c r="D57" s="750"/>
      <c r="E57" s="266">
        <f>SUM(E58:E63)</f>
        <v>49</v>
      </c>
      <c r="F57" s="266" t="s">
        <v>353</v>
      </c>
      <c r="G57" s="213">
        <f>E57/25</f>
        <v>1.96</v>
      </c>
      <c r="H57" s="266" t="s">
        <v>497</v>
      </c>
    </row>
    <row r="58" spans="1:9" ht="17.850000000000001" customHeight="1">
      <c r="A58" s="127" t="s">
        <v>145</v>
      </c>
      <c r="B58" s="939" t="s">
        <v>148</v>
      </c>
      <c r="C58" s="939"/>
      <c r="D58" s="939"/>
      <c r="E58" s="266">
        <v>15</v>
      </c>
      <c r="F58" s="266" t="s">
        <v>353</v>
      </c>
      <c r="G58" s="214"/>
      <c r="H58" s="215"/>
    </row>
    <row r="59" spans="1:9" ht="17.850000000000001" customHeight="1">
      <c r="B59" s="939" t="s">
        <v>389</v>
      </c>
      <c r="C59" s="939"/>
      <c r="D59" s="939"/>
      <c r="E59" s="266">
        <v>30</v>
      </c>
      <c r="F59" s="266" t="s">
        <v>353</v>
      </c>
      <c r="G59" s="214"/>
      <c r="H59" s="215"/>
    </row>
    <row r="60" spans="1:9" ht="17.850000000000001" customHeight="1">
      <c r="B60" s="939" t="s">
        <v>390</v>
      </c>
      <c r="C60" s="939"/>
      <c r="D60" s="939"/>
      <c r="E60" s="266">
        <v>2</v>
      </c>
      <c r="F60" s="266" t="s">
        <v>353</v>
      </c>
      <c r="G60" s="214"/>
      <c r="H60" s="215"/>
    </row>
    <row r="61" spans="1:9" ht="17.850000000000001" customHeight="1">
      <c r="B61" s="939" t="s">
        <v>391</v>
      </c>
      <c r="C61" s="939"/>
      <c r="D61" s="939"/>
      <c r="E61" s="266">
        <v>0</v>
      </c>
      <c r="F61" s="266" t="s">
        <v>353</v>
      </c>
      <c r="G61" s="214"/>
      <c r="H61" s="215"/>
    </row>
    <row r="62" spans="1:9" ht="17.850000000000001" customHeight="1">
      <c r="B62" s="939" t="s">
        <v>392</v>
      </c>
      <c r="C62" s="939"/>
      <c r="D62" s="939"/>
      <c r="E62" s="266">
        <v>0</v>
      </c>
      <c r="F62" s="266" t="s">
        <v>353</v>
      </c>
      <c r="G62" s="214"/>
      <c r="H62" s="215"/>
    </row>
    <row r="63" spans="1:9" ht="17.850000000000001" customHeight="1">
      <c r="B63" s="939" t="s">
        <v>393</v>
      </c>
      <c r="C63" s="939"/>
      <c r="D63" s="939"/>
      <c r="E63" s="266">
        <v>2</v>
      </c>
      <c r="F63" s="266" t="s">
        <v>353</v>
      </c>
      <c r="G63" s="214"/>
      <c r="H63" s="215"/>
    </row>
    <row r="64" spans="1:9" ht="31.35" customHeight="1">
      <c r="A64" s="750" t="s">
        <v>394</v>
      </c>
      <c r="B64" s="750"/>
      <c r="C64" s="750"/>
      <c r="D64" s="750"/>
      <c r="E64" s="266">
        <v>0</v>
      </c>
      <c r="F64" s="266" t="s">
        <v>353</v>
      </c>
      <c r="G64" s="213">
        <v>0</v>
      </c>
      <c r="H64" s="266" t="s">
        <v>497</v>
      </c>
    </row>
    <row r="65" spans="1:9" ht="17.850000000000001" customHeight="1">
      <c r="A65" s="939" t="s">
        <v>395</v>
      </c>
      <c r="B65" s="939"/>
      <c r="C65" s="939"/>
      <c r="D65" s="939"/>
      <c r="E65" s="266">
        <f>G65*25</f>
        <v>76</v>
      </c>
      <c r="F65" s="266" t="s">
        <v>353</v>
      </c>
      <c r="G65" s="213">
        <f>D6-G64-G57</f>
        <v>3.04</v>
      </c>
      <c r="H65" s="266" t="s">
        <v>497</v>
      </c>
    </row>
    <row r="66" spans="1:9" ht="10.35" customHeight="1"/>
    <row r="69" spans="1:9">
      <c r="A69" s="127" t="s">
        <v>396</v>
      </c>
    </row>
    <row r="70" spans="1:9" ht="16.2">
      <c r="A70" s="722" t="s">
        <v>499</v>
      </c>
      <c r="B70" s="722"/>
      <c r="C70" s="722"/>
      <c r="D70" s="722"/>
      <c r="E70" s="722"/>
      <c r="F70" s="722"/>
      <c r="G70" s="722"/>
      <c r="H70" s="722"/>
      <c r="I70" s="722"/>
    </row>
    <row r="71" spans="1:9">
      <c r="A71" s="127" t="s">
        <v>397</v>
      </c>
    </row>
    <row r="73" spans="1:9">
      <c r="A73" s="759" t="s">
        <v>398</v>
      </c>
      <c r="B73" s="759"/>
      <c r="C73" s="759"/>
      <c r="D73" s="759"/>
      <c r="E73" s="759"/>
      <c r="F73" s="759"/>
      <c r="G73" s="759"/>
      <c r="H73" s="759"/>
      <c r="I73" s="759"/>
    </row>
    <row r="74" spans="1:9">
      <c r="A74" s="759"/>
      <c r="B74" s="759"/>
      <c r="C74" s="759"/>
      <c r="D74" s="759"/>
      <c r="E74" s="759"/>
      <c r="F74" s="759"/>
      <c r="G74" s="759"/>
      <c r="H74" s="759"/>
      <c r="I74" s="759"/>
    </row>
    <row r="75" spans="1:9">
      <c r="A75" s="759"/>
      <c r="B75" s="759"/>
      <c r="C75" s="759"/>
      <c r="D75" s="759"/>
      <c r="E75" s="759"/>
      <c r="F75" s="759"/>
      <c r="G75" s="759"/>
      <c r="H75" s="759"/>
      <c r="I75" s="759"/>
    </row>
  </sheetData>
  <mergeCells count="72">
    <mergeCell ref="A70:I70"/>
    <mergeCell ref="A73:I75"/>
    <mergeCell ref="B60:D60"/>
    <mergeCell ref="B61:D61"/>
    <mergeCell ref="B62:D62"/>
    <mergeCell ref="B63:D63"/>
    <mergeCell ref="A64:D64"/>
    <mergeCell ref="A65:D65"/>
    <mergeCell ref="B59:D59"/>
    <mergeCell ref="A46:B48"/>
    <mergeCell ref="C46:H46"/>
    <mergeCell ref="C47:H47"/>
    <mergeCell ref="C48:H48"/>
    <mergeCell ref="A49:B50"/>
    <mergeCell ref="C49:H49"/>
    <mergeCell ref="C50:H50"/>
    <mergeCell ref="A53:F53"/>
    <mergeCell ref="A54:F54"/>
    <mergeCell ref="A56:F56"/>
    <mergeCell ref="A57:D57"/>
    <mergeCell ref="B58:D58"/>
    <mergeCell ref="A43:C43"/>
    <mergeCell ref="D43:H43"/>
    <mergeCell ref="A37:C37"/>
    <mergeCell ref="D37:H37"/>
    <mergeCell ref="A38:C38"/>
    <mergeCell ref="D38:H38"/>
    <mergeCell ref="A39:F39"/>
    <mergeCell ref="A40:A41"/>
    <mergeCell ref="B40:H40"/>
    <mergeCell ref="B41:H41"/>
    <mergeCell ref="A42:C42"/>
    <mergeCell ref="D42:H42"/>
    <mergeCell ref="A26:H26"/>
    <mergeCell ref="B27:F27"/>
    <mergeCell ref="A28:H28"/>
    <mergeCell ref="B29:F29"/>
    <mergeCell ref="A32:F32"/>
    <mergeCell ref="A33:A36"/>
    <mergeCell ref="B33:H33"/>
    <mergeCell ref="B34:H34"/>
    <mergeCell ref="B35:H35"/>
    <mergeCell ref="B36:H36"/>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zoomScaleSheetLayoutView="90" workbookViewId="0"/>
  </sheetViews>
  <sheetFormatPr defaultColWidth="8.77734375" defaultRowHeight="13.8"/>
  <cols>
    <col min="1" max="1" width="9.44140625" style="107" customWidth="1"/>
    <col min="2" max="2" width="11.5546875" style="107" customWidth="1"/>
    <col min="3" max="3" width="5.5546875" style="107" customWidth="1"/>
    <col min="4" max="4" width="21.5546875" style="107" customWidth="1"/>
    <col min="5" max="5" width="9.44140625" style="107" customWidth="1"/>
    <col min="6" max="6" width="8.5546875" style="107" customWidth="1"/>
    <col min="7" max="7" width="12.5546875" style="107" customWidth="1"/>
    <col min="8" max="8" width="9.5546875" style="107" customWidth="1"/>
    <col min="9" max="9" width="2.55468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160</v>
      </c>
      <c r="B5" s="633"/>
      <c r="C5" s="633"/>
      <c r="D5" s="633"/>
      <c r="E5" s="633"/>
      <c r="F5" s="633"/>
      <c r="G5" s="633"/>
      <c r="H5" s="633"/>
    </row>
    <row r="6" spans="1:9" ht="17.55" customHeight="1">
      <c r="A6" s="634" t="s">
        <v>143</v>
      </c>
      <c r="B6" s="635"/>
      <c r="C6" s="635"/>
      <c r="D6" s="635">
        <v>3</v>
      </c>
      <c r="E6" s="635"/>
      <c r="F6" s="635"/>
      <c r="G6" s="635"/>
      <c r="H6" s="636"/>
    </row>
    <row r="7" spans="1:9" ht="17.55" customHeight="1">
      <c r="A7" s="634" t="s">
        <v>142</v>
      </c>
      <c r="B7" s="635"/>
      <c r="C7" s="635"/>
      <c r="D7" s="637" t="s">
        <v>323</v>
      </c>
      <c r="E7" s="637"/>
      <c r="F7" s="637"/>
      <c r="G7" s="637"/>
      <c r="H7" s="638"/>
    </row>
    <row r="8" spans="1:9" ht="17.55" customHeight="1">
      <c r="A8" s="634" t="s">
        <v>146</v>
      </c>
      <c r="B8" s="635"/>
      <c r="C8" s="635"/>
      <c r="D8" s="639" t="s">
        <v>399</v>
      </c>
      <c r="E8" s="639"/>
      <c r="F8" s="639"/>
      <c r="G8" s="639"/>
      <c r="H8" s="640"/>
    </row>
    <row r="9" spans="1:9" ht="17.55" customHeight="1">
      <c r="A9" s="634" t="s">
        <v>325</v>
      </c>
      <c r="B9" s="635"/>
      <c r="C9" s="635"/>
      <c r="D9" s="639" t="s">
        <v>326</v>
      </c>
      <c r="E9" s="639"/>
      <c r="F9" s="639"/>
      <c r="G9" s="639"/>
      <c r="H9" s="640"/>
    </row>
    <row r="10" spans="1:9" ht="10.35" customHeight="1"/>
    <row r="11" spans="1:9" ht="15" customHeight="1">
      <c r="A11" s="641" t="s">
        <v>3</v>
      </c>
      <c r="B11" s="641"/>
      <c r="C11" s="641"/>
      <c r="D11" s="641"/>
      <c r="E11" s="641"/>
      <c r="F11" s="641"/>
      <c r="G11" s="641"/>
      <c r="H11" s="641"/>
    </row>
    <row r="12" spans="1:9" ht="17.850000000000001" customHeight="1">
      <c r="A12" s="631" t="s">
        <v>2632</v>
      </c>
      <c r="B12" s="631"/>
      <c r="C12" s="631"/>
      <c r="D12" s="631"/>
      <c r="E12" s="631"/>
      <c r="F12" s="631"/>
      <c r="G12" s="631"/>
      <c r="H12" s="631"/>
    </row>
    <row r="13" spans="1:9" ht="17.850000000000001" customHeight="1">
      <c r="A13" s="634" t="s">
        <v>8</v>
      </c>
      <c r="B13" s="635"/>
      <c r="C13" s="635"/>
      <c r="D13" s="635"/>
      <c r="E13" s="635" t="s">
        <v>9</v>
      </c>
      <c r="F13" s="635"/>
      <c r="G13" s="635"/>
      <c r="H13" s="636"/>
    </row>
    <row r="14" spans="1:9" ht="17.850000000000001" customHeight="1">
      <c r="A14" s="634" t="s">
        <v>327</v>
      </c>
      <c r="B14" s="635"/>
      <c r="C14" s="635"/>
      <c r="D14" s="635"/>
      <c r="E14" s="635" t="s">
        <v>328</v>
      </c>
      <c r="F14" s="635"/>
      <c r="G14" s="635"/>
      <c r="H14" s="636"/>
    </row>
    <row r="15" spans="1:9" ht="17.850000000000001" customHeight="1">
      <c r="A15" s="634" t="s">
        <v>329</v>
      </c>
      <c r="B15" s="635"/>
      <c r="C15" s="635"/>
      <c r="D15" s="635"/>
      <c r="E15" s="642" t="s">
        <v>330</v>
      </c>
      <c r="F15" s="642"/>
      <c r="G15" s="642"/>
      <c r="H15" s="643"/>
    </row>
    <row r="16" spans="1:9" ht="17.850000000000001" customHeight="1">
      <c r="A16" s="634" t="s">
        <v>13</v>
      </c>
      <c r="B16" s="635"/>
      <c r="C16" s="635"/>
      <c r="D16" s="635"/>
      <c r="E16" s="635" t="s">
        <v>14</v>
      </c>
      <c r="F16" s="635"/>
      <c r="G16" s="635"/>
      <c r="H16" s="636"/>
    </row>
    <row r="17" spans="1:9" ht="10.35" customHeight="1"/>
    <row r="18" spans="1:9" ht="15" customHeight="1">
      <c r="A18" s="641" t="s">
        <v>331</v>
      </c>
      <c r="B18" s="641"/>
      <c r="C18" s="641"/>
      <c r="D18" s="641"/>
      <c r="E18" s="641"/>
      <c r="F18" s="641"/>
      <c r="G18" s="641"/>
      <c r="H18" s="641"/>
    </row>
    <row r="19" spans="1:9" ht="31.35" customHeight="1">
      <c r="A19" s="645" t="s">
        <v>332</v>
      </c>
      <c r="B19" s="645"/>
      <c r="C19" s="644" t="s">
        <v>400</v>
      </c>
      <c r="D19" s="644"/>
      <c r="E19" s="644"/>
      <c r="F19" s="644"/>
      <c r="G19" s="644"/>
      <c r="H19" s="646"/>
    </row>
    <row r="20" spans="1:9" ht="10.35" customHeight="1"/>
    <row r="21" spans="1:9" ht="15" customHeight="1">
      <c r="A21" s="647" t="s">
        <v>334</v>
      </c>
      <c r="B21" s="647"/>
      <c r="C21" s="647"/>
      <c r="D21" s="647"/>
    </row>
    <row r="22" spans="1:9">
      <c r="A22" s="648" t="s">
        <v>31</v>
      </c>
      <c r="B22" s="649" t="s">
        <v>32</v>
      </c>
      <c r="C22" s="649"/>
      <c r="D22" s="649"/>
      <c r="E22" s="649"/>
      <c r="F22" s="649"/>
      <c r="G22" s="649" t="s">
        <v>335</v>
      </c>
      <c r="H22" s="650"/>
    </row>
    <row r="23" spans="1:9" ht="27" customHeight="1">
      <c r="A23" s="648"/>
      <c r="B23" s="649"/>
      <c r="C23" s="649"/>
      <c r="D23" s="649"/>
      <c r="E23" s="649"/>
      <c r="F23" s="649"/>
      <c r="G23" s="256" t="s">
        <v>336</v>
      </c>
      <c r="H23" s="257" t="s">
        <v>35</v>
      </c>
    </row>
    <row r="24" spans="1:9" ht="17.850000000000001" customHeight="1">
      <c r="A24" s="648" t="s">
        <v>36</v>
      </c>
      <c r="B24" s="649"/>
      <c r="C24" s="649"/>
      <c r="D24" s="649"/>
      <c r="E24" s="649"/>
      <c r="F24" s="649"/>
      <c r="G24" s="649"/>
      <c r="H24" s="650"/>
    </row>
    <row r="25" spans="1:9" ht="29.25" customHeight="1">
      <c r="A25" s="256" t="s">
        <v>401</v>
      </c>
      <c r="B25" s="644" t="s">
        <v>402</v>
      </c>
      <c r="C25" s="644"/>
      <c r="D25" s="644"/>
      <c r="E25" s="644"/>
      <c r="F25" s="644"/>
      <c r="G25" s="256" t="s">
        <v>41</v>
      </c>
      <c r="H25" s="224" t="s">
        <v>40</v>
      </c>
      <c r="I25" s="106"/>
    </row>
    <row r="26" spans="1:9" ht="29.25" customHeight="1">
      <c r="A26" s="256" t="s">
        <v>403</v>
      </c>
      <c r="B26" s="644" t="s">
        <v>47</v>
      </c>
      <c r="C26" s="644"/>
      <c r="D26" s="644"/>
      <c r="E26" s="644"/>
      <c r="F26" s="644"/>
      <c r="G26" s="256" t="s">
        <v>46</v>
      </c>
      <c r="H26" s="224" t="s">
        <v>40</v>
      </c>
      <c r="I26" s="106"/>
    </row>
    <row r="27" spans="1:9" ht="17.850000000000001" customHeight="1">
      <c r="A27" s="648" t="s">
        <v>341</v>
      </c>
      <c r="B27" s="649"/>
      <c r="C27" s="649"/>
      <c r="D27" s="649"/>
      <c r="E27" s="649"/>
      <c r="F27" s="649"/>
      <c r="G27" s="649"/>
      <c r="H27" s="650"/>
      <c r="I27" s="106"/>
    </row>
    <row r="28" spans="1:9" ht="28.5" customHeight="1">
      <c r="A28" s="256" t="s">
        <v>404</v>
      </c>
      <c r="B28" s="644" t="s">
        <v>405</v>
      </c>
      <c r="C28" s="644"/>
      <c r="D28" s="644"/>
      <c r="E28" s="644"/>
      <c r="F28" s="644"/>
      <c r="G28" s="256" t="s">
        <v>81</v>
      </c>
      <c r="H28" s="224" t="s">
        <v>40</v>
      </c>
      <c r="I28" s="106"/>
    </row>
    <row r="29" spans="1:9" ht="17.850000000000001" customHeight="1">
      <c r="A29" s="648" t="s">
        <v>348</v>
      </c>
      <c r="B29" s="649"/>
      <c r="C29" s="649"/>
      <c r="D29" s="649"/>
      <c r="E29" s="649"/>
      <c r="F29" s="649"/>
      <c r="G29" s="649"/>
      <c r="H29" s="650"/>
      <c r="I29" s="106"/>
    </row>
    <row r="30" spans="1:9" ht="29.25" customHeight="1">
      <c r="A30" s="256" t="s">
        <v>406</v>
      </c>
      <c r="B30" s="644" t="s">
        <v>122</v>
      </c>
      <c r="C30" s="644"/>
      <c r="D30" s="644"/>
      <c r="E30" s="644"/>
      <c r="F30" s="644"/>
      <c r="G30" s="256" t="s">
        <v>121</v>
      </c>
      <c r="H30" s="224" t="s">
        <v>40</v>
      </c>
      <c r="I30" s="106"/>
    </row>
    <row r="31" spans="1:9" ht="10.35" customHeight="1">
      <c r="I31" s="106"/>
    </row>
    <row r="32" spans="1:9" ht="15" customHeight="1">
      <c r="A32" s="243" t="s">
        <v>351</v>
      </c>
      <c r="I32" s="106"/>
    </row>
    <row r="33" spans="1:9" s="243" customFormat="1" ht="17.850000000000001" customHeight="1">
      <c r="A33" s="651" t="s">
        <v>352</v>
      </c>
      <c r="B33" s="651"/>
      <c r="C33" s="651"/>
      <c r="D33" s="651"/>
      <c r="E33" s="651"/>
      <c r="F33" s="651"/>
      <c r="G33" s="108">
        <v>15</v>
      </c>
      <c r="H33" s="259" t="s">
        <v>353</v>
      </c>
      <c r="I33" s="135"/>
    </row>
    <row r="34" spans="1:9" ht="54" customHeight="1">
      <c r="A34" s="653" t="s">
        <v>354</v>
      </c>
      <c r="B34" s="644" t="s">
        <v>407</v>
      </c>
      <c r="C34" s="644"/>
      <c r="D34" s="644"/>
      <c r="E34" s="644"/>
      <c r="F34" s="644"/>
      <c r="G34" s="644"/>
      <c r="H34" s="646"/>
      <c r="I34" s="106"/>
    </row>
    <row r="35" spans="1:9" ht="56.55" customHeight="1">
      <c r="A35" s="654"/>
      <c r="B35" s="644" t="s">
        <v>408</v>
      </c>
      <c r="C35" s="644"/>
      <c r="D35" s="644"/>
      <c r="E35" s="644"/>
      <c r="F35" s="644"/>
      <c r="G35" s="644"/>
      <c r="H35" s="646"/>
      <c r="I35" s="106"/>
    </row>
    <row r="36" spans="1:9" ht="53.1" customHeight="1">
      <c r="A36" s="654"/>
      <c r="B36" s="644" t="s">
        <v>409</v>
      </c>
      <c r="C36" s="644"/>
      <c r="D36" s="644"/>
      <c r="E36" s="644"/>
      <c r="F36" s="644"/>
      <c r="G36" s="644"/>
      <c r="H36" s="646"/>
      <c r="I36" s="106"/>
    </row>
    <row r="37" spans="1:9" ht="63" customHeight="1">
      <c r="A37" s="654"/>
      <c r="B37" s="644" t="s">
        <v>410</v>
      </c>
      <c r="C37" s="644"/>
      <c r="D37" s="644"/>
      <c r="E37" s="644"/>
      <c r="F37" s="644"/>
      <c r="G37" s="644"/>
      <c r="H37" s="646"/>
      <c r="I37" s="106"/>
    </row>
    <row r="38" spans="1:9" ht="72" customHeight="1">
      <c r="A38" s="654"/>
      <c r="B38" s="644" t="s">
        <v>411</v>
      </c>
      <c r="C38" s="644"/>
      <c r="D38" s="644"/>
      <c r="E38" s="644"/>
      <c r="F38" s="644"/>
      <c r="G38" s="644"/>
      <c r="H38" s="646"/>
      <c r="I38" s="106"/>
    </row>
    <row r="39" spans="1:9" ht="65.099999999999994" customHeight="1">
      <c r="A39" s="654"/>
      <c r="B39" s="644" t="s">
        <v>412</v>
      </c>
      <c r="C39" s="644"/>
      <c r="D39" s="644"/>
      <c r="E39" s="644"/>
      <c r="F39" s="644"/>
      <c r="G39" s="644"/>
      <c r="H39" s="646"/>
      <c r="I39" s="106"/>
    </row>
    <row r="40" spans="1:9" ht="61.05" customHeight="1">
      <c r="A40" s="654"/>
      <c r="B40" s="646" t="s">
        <v>413</v>
      </c>
      <c r="C40" s="645"/>
      <c r="D40" s="645"/>
      <c r="E40" s="645"/>
      <c r="F40" s="645"/>
      <c r="G40" s="645"/>
      <c r="H40" s="645"/>
      <c r="I40" s="106"/>
    </row>
    <row r="41" spans="1:9" ht="39.6" customHeight="1">
      <c r="A41" s="655"/>
      <c r="B41" s="644" t="s">
        <v>2694</v>
      </c>
      <c r="C41" s="644"/>
      <c r="D41" s="644"/>
      <c r="E41" s="644"/>
      <c r="F41" s="644"/>
      <c r="G41" s="644"/>
      <c r="H41" s="646"/>
      <c r="I41" s="106"/>
    </row>
    <row r="42" spans="1:9">
      <c r="A42" s="652" t="s">
        <v>361</v>
      </c>
      <c r="B42" s="639"/>
      <c r="C42" s="639"/>
      <c r="D42" s="639" t="s">
        <v>414</v>
      </c>
      <c r="E42" s="639"/>
      <c r="F42" s="639"/>
      <c r="G42" s="639"/>
      <c r="H42" s="640"/>
      <c r="I42" s="106"/>
    </row>
    <row r="43" spans="1:9" ht="52.5" customHeight="1">
      <c r="A43" s="656" t="s">
        <v>363</v>
      </c>
      <c r="B43" s="637"/>
      <c r="C43" s="637"/>
      <c r="D43" s="646" t="s">
        <v>415</v>
      </c>
      <c r="E43" s="645"/>
      <c r="F43" s="645"/>
      <c r="G43" s="645"/>
      <c r="H43" s="645"/>
      <c r="I43" s="110"/>
    </row>
    <row r="44" spans="1:9" s="243" customFormat="1" ht="17.850000000000001" customHeight="1">
      <c r="A44" s="651" t="s">
        <v>416</v>
      </c>
      <c r="B44" s="651"/>
      <c r="C44" s="651"/>
      <c r="D44" s="651"/>
      <c r="E44" s="651"/>
      <c r="F44" s="651"/>
      <c r="G44" s="108">
        <v>15</v>
      </c>
      <c r="H44" s="259" t="s">
        <v>353</v>
      </c>
      <c r="I44" s="135"/>
    </row>
    <row r="45" spans="1:9" ht="27" customHeight="1">
      <c r="A45" s="653" t="s">
        <v>354</v>
      </c>
      <c r="B45" s="657" t="s">
        <v>417</v>
      </c>
      <c r="C45" s="657"/>
      <c r="D45" s="657"/>
      <c r="E45" s="657"/>
      <c r="F45" s="657"/>
      <c r="G45" s="657"/>
      <c r="H45" s="658"/>
      <c r="I45" s="106"/>
    </row>
    <row r="46" spans="1:9" ht="48.6" customHeight="1">
      <c r="A46" s="654"/>
      <c r="B46" s="638" t="s">
        <v>418</v>
      </c>
      <c r="C46" s="659"/>
      <c r="D46" s="659"/>
      <c r="E46" s="659"/>
      <c r="F46" s="659"/>
      <c r="G46" s="659"/>
      <c r="H46" s="659"/>
      <c r="I46" s="106"/>
    </row>
    <row r="47" spans="1:9" ht="53.55" customHeight="1">
      <c r="A47" s="654"/>
      <c r="B47" s="638" t="s">
        <v>419</v>
      </c>
      <c r="C47" s="659"/>
      <c r="D47" s="659"/>
      <c r="E47" s="659"/>
      <c r="F47" s="659"/>
      <c r="G47" s="659"/>
      <c r="H47" s="659"/>
      <c r="I47" s="106"/>
    </row>
    <row r="48" spans="1:9" ht="34.049999999999997" customHeight="1">
      <c r="A48" s="654"/>
      <c r="B48" s="638" t="s">
        <v>420</v>
      </c>
      <c r="C48" s="659"/>
      <c r="D48" s="659"/>
      <c r="E48" s="659"/>
      <c r="F48" s="659"/>
      <c r="G48" s="659"/>
      <c r="H48" s="659"/>
      <c r="I48" s="106"/>
    </row>
    <row r="49" spans="1:9" ht="56.1" customHeight="1">
      <c r="A49" s="654"/>
      <c r="B49" s="638" t="s">
        <v>421</v>
      </c>
      <c r="C49" s="659"/>
      <c r="D49" s="659"/>
      <c r="E49" s="659"/>
      <c r="F49" s="659"/>
      <c r="G49" s="659"/>
      <c r="H49" s="659"/>
      <c r="I49" s="106"/>
    </row>
    <row r="50" spans="1:9" ht="47.1" customHeight="1">
      <c r="A50" s="654"/>
      <c r="B50" s="637" t="s">
        <v>422</v>
      </c>
      <c r="C50" s="637"/>
      <c r="D50" s="637"/>
      <c r="E50" s="637"/>
      <c r="F50" s="637"/>
      <c r="G50" s="637"/>
      <c r="H50" s="638"/>
      <c r="I50" s="106"/>
    </row>
    <row r="51" spans="1:9" ht="44.55" customHeight="1">
      <c r="A51" s="655"/>
      <c r="B51" s="660" t="s">
        <v>423</v>
      </c>
      <c r="C51" s="660"/>
      <c r="D51" s="660"/>
      <c r="E51" s="660"/>
      <c r="F51" s="660"/>
      <c r="G51" s="660"/>
      <c r="H51" s="661"/>
      <c r="I51" s="106"/>
    </row>
    <row r="52" spans="1:9" ht="29.1" customHeight="1">
      <c r="A52" s="652" t="s">
        <v>361</v>
      </c>
      <c r="B52" s="639"/>
      <c r="C52" s="639"/>
      <c r="D52" s="639" t="s">
        <v>424</v>
      </c>
      <c r="E52" s="639"/>
      <c r="F52" s="639"/>
      <c r="G52" s="639"/>
      <c r="H52" s="640"/>
      <c r="I52" s="106"/>
    </row>
    <row r="53" spans="1:9" ht="70.5" customHeight="1">
      <c r="A53" s="656" t="s">
        <v>363</v>
      </c>
      <c r="B53" s="637"/>
      <c r="C53" s="637"/>
      <c r="D53" s="646" t="s">
        <v>425</v>
      </c>
      <c r="E53" s="645"/>
      <c r="F53" s="645"/>
      <c r="G53" s="645"/>
      <c r="H53" s="645"/>
      <c r="I53" s="110"/>
    </row>
    <row r="54" spans="1:9" ht="10.35" customHeight="1">
      <c r="I54" s="106"/>
    </row>
    <row r="55" spans="1:9" ht="15" customHeight="1">
      <c r="A55" s="243" t="s">
        <v>378</v>
      </c>
      <c r="I55" s="106"/>
    </row>
    <row r="56" spans="1:9" ht="27" customHeight="1">
      <c r="A56" s="662" t="s">
        <v>379</v>
      </c>
      <c r="B56" s="634"/>
      <c r="C56" s="646" t="s">
        <v>426</v>
      </c>
      <c r="D56" s="645"/>
      <c r="E56" s="645"/>
      <c r="F56" s="645"/>
      <c r="G56" s="645"/>
      <c r="H56" s="645"/>
      <c r="I56" s="106"/>
    </row>
    <row r="57" spans="1:9" ht="40.5" customHeight="1">
      <c r="A57" s="662"/>
      <c r="B57" s="634"/>
      <c r="C57" s="644" t="s">
        <v>427</v>
      </c>
      <c r="D57" s="644"/>
      <c r="E57" s="644"/>
      <c r="F57" s="644"/>
      <c r="G57" s="644"/>
      <c r="H57" s="646"/>
      <c r="I57" s="106"/>
    </row>
    <row r="58" spans="1:9" ht="37.5" customHeight="1">
      <c r="A58" s="662"/>
      <c r="B58" s="634"/>
      <c r="C58" s="644" t="s">
        <v>428</v>
      </c>
      <c r="D58" s="644"/>
      <c r="E58" s="644"/>
      <c r="F58" s="644"/>
      <c r="G58" s="644"/>
      <c r="H58" s="646"/>
      <c r="I58" s="106"/>
    </row>
    <row r="59" spans="1:9" ht="34.5" customHeight="1">
      <c r="A59" s="662" t="s">
        <v>382</v>
      </c>
      <c r="B59" s="634"/>
      <c r="C59" s="644" t="s">
        <v>429</v>
      </c>
      <c r="D59" s="644"/>
      <c r="E59" s="644"/>
      <c r="F59" s="644"/>
      <c r="G59" s="644"/>
      <c r="H59" s="646"/>
      <c r="I59" s="106"/>
    </row>
    <row r="60" spans="1:9" ht="10.35" customHeight="1"/>
    <row r="61" spans="1:9" ht="15" customHeight="1">
      <c r="A61" s="243" t="s">
        <v>384</v>
      </c>
      <c r="B61" s="243"/>
      <c r="C61" s="243"/>
      <c r="D61" s="243"/>
      <c r="E61" s="243"/>
      <c r="F61" s="243"/>
    </row>
    <row r="62" spans="1:9" ht="16.2">
      <c r="A62" s="662" t="s">
        <v>385</v>
      </c>
      <c r="B62" s="662"/>
      <c r="C62" s="662"/>
      <c r="D62" s="662"/>
      <c r="E62" s="662"/>
      <c r="F62" s="662"/>
      <c r="G62" s="225">
        <v>3</v>
      </c>
      <c r="H62" s="226" t="s">
        <v>430</v>
      </c>
    </row>
    <row r="63" spans="1:9" ht="16.2">
      <c r="A63" s="662" t="s">
        <v>386</v>
      </c>
      <c r="B63" s="662"/>
      <c r="C63" s="662"/>
      <c r="D63" s="662"/>
      <c r="E63" s="662"/>
      <c r="F63" s="662"/>
      <c r="G63" s="225">
        <v>0</v>
      </c>
      <c r="H63" s="226" t="s">
        <v>430</v>
      </c>
    </row>
    <row r="64" spans="1:9">
      <c r="A64" s="258"/>
      <c r="B64" s="258"/>
      <c r="C64" s="258"/>
      <c r="D64" s="258"/>
      <c r="E64" s="258"/>
      <c r="F64" s="258"/>
      <c r="G64" s="228"/>
      <c r="H64" s="226"/>
    </row>
    <row r="65" spans="1:9">
      <c r="A65" s="664" t="s">
        <v>387</v>
      </c>
      <c r="B65" s="664"/>
      <c r="C65" s="664"/>
      <c r="D65" s="664"/>
      <c r="E65" s="664"/>
      <c r="F65" s="664"/>
      <c r="G65" s="229"/>
      <c r="H65" s="228"/>
    </row>
    <row r="66" spans="1:9" ht="17.850000000000001" customHeight="1">
      <c r="A66" s="645" t="s">
        <v>388</v>
      </c>
      <c r="B66" s="645"/>
      <c r="C66" s="645"/>
      <c r="D66" s="645"/>
      <c r="E66" s="226">
        <f>SUM(E67:E72)</f>
        <v>35</v>
      </c>
      <c r="F66" s="226" t="s">
        <v>353</v>
      </c>
      <c r="G66" s="230">
        <f>E66/25</f>
        <v>1.4</v>
      </c>
      <c r="H66" s="226" t="s">
        <v>430</v>
      </c>
    </row>
    <row r="67" spans="1:9" ht="17.850000000000001" customHeight="1">
      <c r="A67" s="107" t="s">
        <v>145</v>
      </c>
      <c r="B67" s="662" t="s">
        <v>148</v>
      </c>
      <c r="C67" s="662"/>
      <c r="D67" s="662"/>
      <c r="E67" s="226">
        <v>15</v>
      </c>
      <c r="F67" s="226" t="s">
        <v>353</v>
      </c>
      <c r="G67" s="192"/>
      <c r="H67" s="193"/>
    </row>
    <row r="68" spans="1:9" ht="17.850000000000001" customHeight="1">
      <c r="B68" s="662" t="s">
        <v>389</v>
      </c>
      <c r="C68" s="662"/>
      <c r="D68" s="662"/>
      <c r="E68" s="226">
        <v>15</v>
      </c>
      <c r="F68" s="226" t="s">
        <v>353</v>
      </c>
      <c r="G68" s="192"/>
      <c r="H68" s="193"/>
    </row>
    <row r="69" spans="1:9" ht="17.850000000000001" customHeight="1">
      <c r="B69" s="662" t="s">
        <v>390</v>
      </c>
      <c r="C69" s="662"/>
      <c r="D69" s="662"/>
      <c r="E69" s="226">
        <v>2</v>
      </c>
      <c r="F69" s="226" t="s">
        <v>353</v>
      </c>
      <c r="G69" s="192"/>
      <c r="H69" s="193"/>
    </row>
    <row r="70" spans="1:9" ht="17.850000000000001" customHeight="1">
      <c r="B70" s="662" t="s">
        <v>391</v>
      </c>
      <c r="C70" s="662"/>
      <c r="D70" s="662"/>
      <c r="E70" s="226">
        <v>0</v>
      </c>
      <c r="F70" s="226" t="s">
        <v>353</v>
      </c>
      <c r="G70" s="192"/>
      <c r="H70" s="193"/>
    </row>
    <row r="71" spans="1:9" ht="17.850000000000001" customHeight="1">
      <c r="B71" s="662" t="s">
        <v>392</v>
      </c>
      <c r="C71" s="662"/>
      <c r="D71" s="662"/>
      <c r="E71" s="226">
        <v>0</v>
      </c>
      <c r="F71" s="226" t="s">
        <v>353</v>
      </c>
      <c r="G71" s="192"/>
      <c r="H71" s="193"/>
    </row>
    <row r="72" spans="1:9" ht="17.850000000000001" customHeight="1">
      <c r="B72" s="662" t="s">
        <v>393</v>
      </c>
      <c r="C72" s="662"/>
      <c r="D72" s="662"/>
      <c r="E72" s="226">
        <v>3</v>
      </c>
      <c r="F72" s="226" t="s">
        <v>353</v>
      </c>
      <c r="G72" s="192"/>
      <c r="H72" s="193"/>
    </row>
    <row r="73" spans="1:9" ht="31.35" customHeight="1">
      <c r="A73" s="645" t="s">
        <v>394</v>
      </c>
      <c r="B73" s="645"/>
      <c r="C73" s="645"/>
      <c r="D73" s="645"/>
      <c r="E73" s="226">
        <v>0</v>
      </c>
      <c r="F73" s="226" t="s">
        <v>353</v>
      </c>
      <c r="G73" s="230">
        <v>0</v>
      </c>
      <c r="H73" s="226" t="s">
        <v>430</v>
      </c>
    </row>
    <row r="74" spans="1:9" ht="17.850000000000001" customHeight="1">
      <c r="A74" s="662" t="s">
        <v>395</v>
      </c>
      <c r="B74" s="662"/>
      <c r="C74" s="662"/>
      <c r="D74" s="662"/>
      <c r="E74" s="226">
        <f>G74*25</f>
        <v>40</v>
      </c>
      <c r="F74" s="226" t="s">
        <v>353</v>
      </c>
      <c r="G74" s="230">
        <f>D6-G73-G66</f>
        <v>1.6</v>
      </c>
      <c r="H74" s="226" t="s">
        <v>430</v>
      </c>
    </row>
    <row r="75" spans="1:9" ht="10.35" customHeight="1"/>
    <row r="78" spans="1:9">
      <c r="A78" s="107" t="s">
        <v>396</v>
      </c>
    </row>
    <row r="79" spans="1:9" ht="16.2">
      <c r="A79" s="631" t="s">
        <v>431</v>
      </c>
      <c r="B79" s="631"/>
      <c r="C79" s="631"/>
      <c r="D79" s="631"/>
      <c r="E79" s="631"/>
      <c r="F79" s="631"/>
      <c r="G79" s="631"/>
      <c r="H79" s="631"/>
      <c r="I79" s="631"/>
    </row>
    <row r="80" spans="1:9">
      <c r="A80" s="107" t="s">
        <v>397</v>
      </c>
    </row>
    <row r="82" spans="1:9">
      <c r="A82" s="663" t="s">
        <v>398</v>
      </c>
      <c r="B82" s="663"/>
      <c r="C82" s="663"/>
      <c r="D82" s="663"/>
      <c r="E82" s="663"/>
      <c r="F82" s="663"/>
      <c r="G82" s="663"/>
      <c r="H82" s="663"/>
      <c r="I82" s="663"/>
    </row>
    <row r="83" spans="1:9">
      <c r="A83" s="663"/>
      <c r="B83" s="663"/>
      <c r="C83" s="663"/>
      <c r="D83" s="663"/>
      <c r="E83" s="663"/>
      <c r="F83" s="663"/>
      <c r="G83" s="663"/>
      <c r="H83" s="663"/>
      <c r="I83" s="663"/>
    </row>
    <row r="84" spans="1:9">
      <c r="A84" s="663"/>
      <c r="B84" s="663"/>
      <c r="C84" s="663"/>
      <c r="D84" s="663"/>
      <c r="E84" s="663"/>
      <c r="F84" s="663"/>
      <c r="G84" s="663"/>
      <c r="H84" s="663"/>
      <c r="I84" s="663"/>
    </row>
  </sheetData>
  <mergeCells count="81">
    <mergeCell ref="A73:D73"/>
    <mergeCell ref="A74:D74"/>
    <mergeCell ref="A79:I79"/>
    <mergeCell ref="A82:I84"/>
    <mergeCell ref="D43:H43"/>
    <mergeCell ref="B67:D67"/>
    <mergeCell ref="B68:D68"/>
    <mergeCell ref="B69:D69"/>
    <mergeCell ref="B70:D70"/>
    <mergeCell ref="B71:D71"/>
    <mergeCell ref="B72:D72"/>
    <mergeCell ref="A59:B59"/>
    <mergeCell ref="C59:H59"/>
    <mergeCell ref="A62:F62"/>
    <mergeCell ref="A63:F63"/>
    <mergeCell ref="A65:F65"/>
    <mergeCell ref="A66:D66"/>
    <mergeCell ref="B51:H51"/>
    <mergeCell ref="A52:C52"/>
    <mergeCell ref="D52:H52"/>
    <mergeCell ref="A53:C53"/>
    <mergeCell ref="D53:H53"/>
    <mergeCell ref="A56:B58"/>
    <mergeCell ref="C56:H56"/>
    <mergeCell ref="C57:H57"/>
    <mergeCell ref="C58:H58"/>
    <mergeCell ref="A43:C43"/>
    <mergeCell ref="A44:F44"/>
    <mergeCell ref="A45:A51"/>
    <mergeCell ref="B45:H45"/>
    <mergeCell ref="B46:H46"/>
    <mergeCell ref="B47:H47"/>
    <mergeCell ref="B48:H48"/>
    <mergeCell ref="B49:H49"/>
    <mergeCell ref="B50:H50"/>
    <mergeCell ref="B38:H38"/>
    <mergeCell ref="B39:H39"/>
    <mergeCell ref="B40:H40"/>
    <mergeCell ref="B41:H41"/>
    <mergeCell ref="A42:C42"/>
    <mergeCell ref="D42:H42"/>
    <mergeCell ref="A34:A41"/>
    <mergeCell ref="B34:H34"/>
    <mergeCell ref="B35:H35"/>
    <mergeCell ref="B36:H36"/>
    <mergeCell ref="B37:H37"/>
    <mergeCell ref="A27:H27"/>
    <mergeCell ref="B28:F28"/>
    <mergeCell ref="A29:H29"/>
    <mergeCell ref="B30:F30"/>
    <mergeCell ref="A33:F33"/>
    <mergeCell ref="B26:F26"/>
    <mergeCell ref="A16:D16"/>
    <mergeCell ref="E16:H16"/>
    <mergeCell ref="A18:H18"/>
    <mergeCell ref="A19:B19"/>
    <mergeCell ref="C19:H19"/>
    <mergeCell ref="A21:D21"/>
    <mergeCell ref="A22:A23"/>
    <mergeCell ref="B22:F23"/>
    <mergeCell ref="G22:H22"/>
    <mergeCell ref="A24:H24"/>
    <mergeCell ref="B25:F25"/>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1"/>
  <sheetViews>
    <sheetView topLeftCell="A52" zoomScaleNormal="100" workbookViewId="0"/>
  </sheetViews>
  <sheetFormatPr defaultColWidth="8.77734375" defaultRowHeight="13.8"/>
  <cols>
    <col min="1" max="1" width="10.77734375" style="127" customWidth="1"/>
    <col min="2" max="4" width="9.77734375" style="127" customWidth="1"/>
    <col min="5" max="5" width="5.21875" style="127" customWidth="1"/>
    <col min="6" max="6" width="28" style="127" customWidth="1"/>
    <col min="7" max="7" width="11.77734375" style="127" customWidth="1"/>
    <col min="8" max="8" width="9.21875" style="127" customWidth="1"/>
    <col min="9" max="9" width="2.77734375" style="127" customWidth="1"/>
    <col min="10" max="16384" width="8.77734375" style="127"/>
  </cols>
  <sheetData>
    <row r="2" spans="1:9">
      <c r="A2" s="723" t="s">
        <v>320</v>
      </c>
      <c r="B2" s="723"/>
      <c r="C2" s="723"/>
      <c r="D2" s="723"/>
      <c r="E2" s="723"/>
      <c r="F2" s="723"/>
      <c r="G2" s="723"/>
      <c r="H2" s="723"/>
    </row>
    <row r="4" spans="1:9">
      <c r="A4" s="309" t="s">
        <v>321</v>
      </c>
    </row>
    <row r="5" spans="1:9" ht="17.55" customHeight="1">
      <c r="A5" s="633" t="s">
        <v>248</v>
      </c>
      <c r="B5" s="633"/>
      <c r="C5" s="633"/>
      <c r="D5" s="633"/>
      <c r="E5" s="633"/>
      <c r="F5" s="633"/>
      <c r="G5" s="633"/>
      <c r="H5" s="633"/>
    </row>
    <row r="6" spans="1:9" ht="17.55" customHeight="1">
      <c r="A6" s="972" t="s">
        <v>143</v>
      </c>
      <c r="B6" s="988"/>
      <c r="C6" s="988"/>
      <c r="D6" s="686">
        <v>6</v>
      </c>
      <c r="E6" s="686"/>
      <c r="F6" s="686"/>
      <c r="G6" s="686"/>
      <c r="H6" s="666"/>
    </row>
    <row r="7" spans="1:9" ht="17.55" customHeight="1">
      <c r="A7" s="972" t="s">
        <v>142</v>
      </c>
      <c r="B7" s="988"/>
      <c r="C7" s="988"/>
      <c r="D7" s="686" t="s">
        <v>1590</v>
      </c>
      <c r="E7" s="686"/>
      <c r="F7" s="686"/>
      <c r="G7" s="686"/>
      <c r="H7" s="666"/>
    </row>
    <row r="8" spans="1:9" ht="17.55" customHeight="1">
      <c r="A8" s="972" t="s">
        <v>146</v>
      </c>
      <c r="B8" s="988"/>
      <c r="C8" s="988"/>
      <c r="D8" s="988" t="s">
        <v>324</v>
      </c>
      <c r="E8" s="988"/>
      <c r="F8" s="988"/>
      <c r="G8" s="988"/>
      <c r="H8" s="1056"/>
    </row>
    <row r="9" spans="1:9" ht="28.5" customHeight="1">
      <c r="A9" s="972" t="s">
        <v>325</v>
      </c>
      <c r="B9" s="988"/>
      <c r="C9" s="988"/>
      <c r="D9" s="864" t="s">
        <v>2373</v>
      </c>
      <c r="E9" s="865"/>
      <c r="F9" s="865"/>
      <c r="G9" s="865"/>
      <c r="H9" s="865"/>
      <c r="I9" s="126"/>
    </row>
    <row r="11" spans="1:9">
      <c r="A11" s="783" t="s">
        <v>3</v>
      </c>
      <c r="B11" s="783"/>
      <c r="C11" s="783"/>
      <c r="D11" s="783"/>
      <c r="E11" s="783"/>
      <c r="F11" s="783"/>
      <c r="G11" s="783"/>
      <c r="H11" s="783"/>
    </row>
    <row r="12" spans="1:9" ht="17.55" customHeight="1">
      <c r="A12" s="766" t="s">
        <v>2631</v>
      </c>
      <c r="B12" s="766"/>
      <c r="C12" s="766"/>
      <c r="D12" s="766"/>
      <c r="E12" s="766"/>
      <c r="F12" s="766"/>
      <c r="G12" s="766"/>
      <c r="H12" s="766"/>
    </row>
    <row r="13" spans="1:9" ht="17.55" customHeight="1">
      <c r="A13" s="972" t="s">
        <v>8</v>
      </c>
      <c r="B13" s="988"/>
      <c r="C13" s="988"/>
      <c r="D13" s="988"/>
      <c r="E13" s="988" t="s">
        <v>9</v>
      </c>
      <c r="F13" s="988"/>
      <c r="G13" s="988"/>
      <c r="H13" s="1056"/>
    </row>
    <row r="14" spans="1:9" ht="17.55" customHeight="1">
      <c r="A14" s="972" t="s">
        <v>327</v>
      </c>
      <c r="B14" s="988"/>
      <c r="C14" s="988"/>
      <c r="D14" s="988"/>
      <c r="E14" s="988" t="s">
        <v>328</v>
      </c>
      <c r="F14" s="988"/>
      <c r="G14" s="988"/>
      <c r="H14" s="1056"/>
    </row>
    <row r="15" spans="1:9" ht="17.55" customHeight="1">
      <c r="A15" s="972" t="s">
        <v>329</v>
      </c>
      <c r="B15" s="988"/>
      <c r="C15" s="988"/>
      <c r="D15" s="988"/>
      <c r="E15" s="988">
        <v>7</v>
      </c>
      <c r="F15" s="988"/>
      <c r="G15" s="988"/>
      <c r="H15" s="1056"/>
    </row>
    <row r="16" spans="1:9" ht="17.55" customHeight="1">
      <c r="A16" s="972" t="s">
        <v>13</v>
      </c>
      <c r="B16" s="988"/>
      <c r="C16" s="988"/>
      <c r="D16" s="988"/>
      <c r="E16" s="988" t="s">
        <v>14</v>
      </c>
      <c r="F16" s="988"/>
      <c r="G16" s="988"/>
      <c r="H16" s="1056"/>
    </row>
    <row r="18" spans="1:8">
      <c r="A18" s="824" t="s">
        <v>331</v>
      </c>
      <c r="B18" s="824"/>
      <c r="C18" s="824"/>
      <c r="D18" s="824"/>
      <c r="E18" s="824"/>
      <c r="F18" s="824"/>
      <c r="G18" s="824"/>
      <c r="H18" s="824"/>
    </row>
    <row r="19" spans="1:8" ht="16.5" customHeight="1">
      <c r="A19" s="1096" t="s">
        <v>332</v>
      </c>
      <c r="B19" s="1096"/>
      <c r="C19" s="1058" t="s">
        <v>2374</v>
      </c>
      <c r="D19" s="1096"/>
      <c r="E19" s="1096"/>
      <c r="F19" s="1096"/>
      <c r="G19" s="1096"/>
      <c r="H19" s="1096"/>
    </row>
    <row r="20" spans="1:8" ht="22.5" customHeight="1">
      <c r="A20" s="1097"/>
      <c r="B20" s="1097"/>
      <c r="C20" s="1060" t="s">
        <v>2375</v>
      </c>
      <c r="D20" s="1097"/>
      <c r="E20" s="1097"/>
      <c r="F20" s="1097"/>
      <c r="G20" s="1097"/>
      <c r="H20" s="1097"/>
    </row>
    <row r="22" spans="1:8">
      <c r="A22" s="826" t="s">
        <v>334</v>
      </c>
      <c r="B22" s="826"/>
      <c r="C22" s="826"/>
      <c r="D22" s="826"/>
    </row>
    <row r="23" spans="1:8">
      <c r="A23" s="983" t="s">
        <v>31</v>
      </c>
      <c r="B23" s="984" t="s">
        <v>32</v>
      </c>
      <c r="C23" s="984"/>
      <c r="D23" s="984"/>
      <c r="E23" s="984"/>
      <c r="F23" s="984"/>
      <c r="G23" s="984" t="s">
        <v>335</v>
      </c>
      <c r="H23" s="985"/>
    </row>
    <row r="24" spans="1:8" ht="27.6">
      <c r="A24" s="983"/>
      <c r="B24" s="984"/>
      <c r="C24" s="984"/>
      <c r="D24" s="984"/>
      <c r="E24" s="984"/>
      <c r="F24" s="984"/>
      <c r="G24" s="221" t="s">
        <v>336</v>
      </c>
      <c r="H24" s="344" t="s">
        <v>35</v>
      </c>
    </row>
    <row r="25" spans="1:8" s="270" customFormat="1" ht="17.850000000000001" customHeight="1">
      <c r="A25" s="983" t="s">
        <v>36</v>
      </c>
      <c r="B25" s="984"/>
      <c r="C25" s="984"/>
      <c r="D25" s="984"/>
      <c r="E25" s="984"/>
      <c r="F25" s="984"/>
      <c r="G25" s="984"/>
      <c r="H25" s="985"/>
    </row>
    <row r="26" spans="1:8" ht="29.1" customHeight="1">
      <c r="A26" s="174" t="s">
        <v>2376</v>
      </c>
      <c r="B26" s="998" t="s">
        <v>2377</v>
      </c>
      <c r="C26" s="998"/>
      <c r="D26" s="998"/>
      <c r="E26" s="998"/>
      <c r="F26" s="998"/>
      <c r="G26" s="269" t="s">
        <v>2378</v>
      </c>
      <c r="H26" s="208" t="s">
        <v>40</v>
      </c>
    </row>
    <row r="27" spans="1:8" ht="28.05" customHeight="1">
      <c r="A27" s="174" t="s">
        <v>2379</v>
      </c>
      <c r="B27" s="1100" t="s">
        <v>2380</v>
      </c>
      <c r="C27" s="1101"/>
      <c r="D27" s="1101"/>
      <c r="E27" s="1101"/>
      <c r="F27" s="1102"/>
      <c r="G27" s="269" t="s">
        <v>48</v>
      </c>
      <c r="H27" s="208" t="s">
        <v>40</v>
      </c>
    </row>
    <row r="28" spans="1:8" s="270" customFormat="1" ht="17.850000000000001" customHeight="1">
      <c r="A28" s="983" t="s">
        <v>341</v>
      </c>
      <c r="B28" s="984"/>
      <c r="C28" s="984"/>
      <c r="D28" s="984"/>
      <c r="E28" s="984"/>
      <c r="F28" s="984"/>
      <c r="G28" s="984"/>
      <c r="H28" s="985"/>
    </row>
    <row r="29" spans="1:8" ht="43.05" customHeight="1">
      <c r="A29" s="174" t="s">
        <v>2381</v>
      </c>
      <c r="B29" s="975" t="s">
        <v>2382</v>
      </c>
      <c r="C29" s="975"/>
      <c r="D29" s="975"/>
      <c r="E29" s="975"/>
      <c r="F29" s="975"/>
      <c r="G29" s="269" t="s">
        <v>2405</v>
      </c>
      <c r="H29" s="208" t="s">
        <v>40</v>
      </c>
    </row>
    <row r="30" spans="1:8" ht="28.05" customHeight="1">
      <c r="A30" s="174" t="s">
        <v>2383</v>
      </c>
      <c r="B30" s="986" t="s">
        <v>2384</v>
      </c>
      <c r="C30" s="987"/>
      <c r="D30" s="987"/>
      <c r="E30" s="987"/>
      <c r="F30" s="974"/>
      <c r="G30" s="269" t="s">
        <v>2406</v>
      </c>
      <c r="H30" s="208" t="s">
        <v>40</v>
      </c>
    </row>
    <row r="31" spans="1:8" s="270" customFormat="1" ht="17.850000000000001" customHeight="1">
      <c r="A31" s="983" t="s">
        <v>348</v>
      </c>
      <c r="B31" s="984"/>
      <c r="C31" s="984"/>
      <c r="D31" s="984"/>
      <c r="E31" s="984"/>
      <c r="F31" s="984"/>
      <c r="G31" s="984"/>
      <c r="H31" s="985"/>
    </row>
    <row r="32" spans="1:8" ht="30.6" customHeight="1">
      <c r="A32" s="174" t="s">
        <v>2385</v>
      </c>
      <c r="B32" s="692" t="s">
        <v>2386</v>
      </c>
      <c r="C32" s="692"/>
      <c r="D32" s="692"/>
      <c r="E32" s="692"/>
      <c r="F32" s="692"/>
      <c r="G32" s="377" t="s">
        <v>129</v>
      </c>
      <c r="H32" s="208" t="s">
        <v>40</v>
      </c>
    </row>
    <row r="33" spans="1:8" ht="46.05" customHeight="1">
      <c r="A33" s="174" t="s">
        <v>2387</v>
      </c>
      <c r="B33" s="864" t="s">
        <v>2407</v>
      </c>
      <c r="C33" s="865"/>
      <c r="D33" s="865"/>
      <c r="E33" s="865"/>
      <c r="F33" s="999"/>
      <c r="G33" s="377" t="s">
        <v>132</v>
      </c>
      <c r="H33" s="208" t="s">
        <v>40</v>
      </c>
    </row>
    <row r="35" spans="1:8">
      <c r="A35" s="309" t="s">
        <v>351</v>
      </c>
    </row>
    <row r="36" spans="1:8" s="270" customFormat="1" ht="17.850000000000001" customHeight="1">
      <c r="A36" s="979" t="s">
        <v>352</v>
      </c>
      <c r="B36" s="979"/>
      <c r="C36" s="979"/>
      <c r="D36" s="979"/>
      <c r="E36" s="979"/>
      <c r="F36" s="979"/>
      <c r="G36" s="222">
        <v>30</v>
      </c>
      <c r="H36" s="345" t="s">
        <v>353</v>
      </c>
    </row>
    <row r="37" spans="1:8" ht="35.1" customHeight="1">
      <c r="A37" s="795" t="s">
        <v>354</v>
      </c>
      <c r="B37" s="1057" t="s">
        <v>2388</v>
      </c>
      <c r="C37" s="1057"/>
      <c r="D37" s="1057"/>
      <c r="E37" s="1057"/>
      <c r="F37" s="1057"/>
      <c r="G37" s="1057"/>
      <c r="H37" s="1058"/>
    </row>
    <row r="38" spans="1:8" ht="35.1" customHeight="1">
      <c r="A38" s="796"/>
      <c r="B38" s="864" t="s">
        <v>2389</v>
      </c>
      <c r="C38" s="865"/>
      <c r="D38" s="865"/>
      <c r="E38" s="865"/>
      <c r="F38" s="865"/>
      <c r="G38" s="865"/>
      <c r="H38" s="865"/>
    </row>
    <row r="39" spans="1:8" ht="35.1" customHeight="1">
      <c r="A39" s="796"/>
      <c r="B39" s="1103" t="s">
        <v>2390</v>
      </c>
      <c r="C39" s="1098"/>
      <c r="D39" s="1098"/>
      <c r="E39" s="1098"/>
      <c r="F39" s="1098"/>
      <c r="G39" s="1098"/>
      <c r="H39" s="1098"/>
    </row>
    <row r="40" spans="1:8" ht="35.1" customHeight="1">
      <c r="A40" s="796"/>
      <c r="B40" s="864" t="s">
        <v>2391</v>
      </c>
      <c r="C40" s="865"/>
      <c r="D40" s="865"/>
      <c r="E40" s="865"/>
      <c r="F40" s="865"/>
      <c r="G40" s="865"/>
      <c r="H40" s="865"/>
    </row>
    <row r="41" spans="1:8" ht="35.1" customHeight="1">
      <c r="A41" s="796"/>
      <c r="B41" s="1103" t="s">
        <v>2392</v>
      </c>
      <c r="C41" s="1098"/>
      <c r="D41" s="1098"/>
      <c r="E41" s="1098"/>
      <c r="F41" s="1098"/>
      <c r="G41" s="1098"/>
      <c r="H41" s="1098"/>
    </row>
    <row r="42" spans="1:8" ht="35.1" customHeight="1">
      <c r="A42" s="796"/>
      <c r="B42" s="864" t="s">
        <v>2393</v>
      </c>
      <c r="C42" s="865"/>
      <c r="D42" s="865"/>
      <c r="E42" s="865"/>
      <c r="F42" s="865"/>
      <c r="G42" s="865"/>
      <c r="H42" s="865"/>
    </row>
    <row r="43" spans="1:8" ht="35.1" customHeight="1">
      <c r="A43" s="796"/>
      <c r="B43" s="1103" t="s">
        <v>2394</v>
      </c>
      <c r="C43" s="1098"/>
      <c r="D43" s="1098"/>
      <c r="E43" s="1098"/>
      <c r="F43" s="1098"/>
      <c r="G43" s="1098"/>
      <c r="H43" s="1098"/>
    </row>
    <row r="44" spans="1:8" ht="35.1" customHeight="1">
      <c r="A44" s="796"/>
      <c r="B44" s="1058" t="s">
        <v>2395</v>
      </c>
      <c r="C44" s="1096"/>
      <c r="D44" s="1096"/>
      <c r="E44" s="1096"/>
      <c r="F44" s="1096"/>
      <c r="G44" s="1096"/>
      <c r="H44" s="1096"/>
    </row>
    <row r="45" spans="1:8" ht="35.1" customHeight="1">
      <c r="A45" s="796"/>
      <c r="B45" s="864" t="s">
        <v>2396</v>
      </c>
      <c r="C45" s="865"/>
      <c r="D45" s="865"/>
      <c r="E45" s="865"/>
      <c r="F45" s="865"/>
      <c r="G45" s="865"/>
      <c r="H45" s="865"/>
    </row>
    <row r="46" spans="1:8" ht="35.1" customHeight="1">
      <c r="A46" s="796"/>
      <c r="B46" s="1103" t="s">
        <v>2397</v>
      </c>
      <c r="C46" s="1098"/>
      <c r="D46" s="1098"/>
      <c r="E46" s="1098"/>
      <c r="F46" s="1098"/>
      <c r="G46" s="1098"/>
      <c r="H46" s="1098"/>
    </row>
    <row r="47" spans="1:8" ht="21" customHeight="1">
      <c r="A47" s="796"/>
      <c r="B47" s="864" t="s">
        <v>2398</v>
      </c>
      <c r="C47" s="865"/>
      <c r="D47" s="865"/>
      <c r="E47" s="865"/>
      <c r="F47" s="865"/>
      <c r="G47" s="865"/>
      <c r="H47" s="865"/>
    </row>
    <row r="48" spans="1:8" ht="20.55" customHeight="1">
      <c r="A48" s="976" t="s">
        <v>361</v>
      </c>
      <c r="B48" s="977"/>
      <c r="C48" s="977"/>
      <c r="D48" s="977" t="s">
        <v>2399</v>
      </c>
      <c r="E48" s="977"/>
      <c r="F48" s="977"/>
      <c r="G48" s="977"/>
      <c r="H48" s="1104"/>
    </row>
    <row r="49" spans="1:10" ht="46.5" customHeight="1">
      <c r="A49" s="974" t="s">
        <v>363</v>
      </c>
      <c r="B49" s="975"/>
      <c r="C49" s="975"/>
      <c r="D49" s="975" t="s">
        <v>2408</v>
      </c>
      <c r="E49" s="975"/>
      <c r="F49" s="975"/>
      <c r="G49" s="975"/>
      <c r="H49" s="986"/>
    </row>
    <row r="50" spans="1:10" s="270" customFormat="1" ht="17.850000000000001" customHeight="1">
      <c r="A50" s="979" t="s">
        <v>416</v>
      </c>
      <c r="B50" s="979"/>
      <c r="C50" s="979"/>
      <c r="D50" s="979"/>
      <c r="E50" s="979"/>
      <c r="F50" s="979"/>
      <c r="G50" s="222">
        <v>30</v>
      </c>
      <c r="H50" s="345" t="s">
        <v>353</v>
      </c>
    </row>
    <row r="51" spans="1:10" ht="34.5" customHeight="1">
      <c r="A51" s="795" t="s">
        <v>354</v>
      </c>
      <c r="B51" s="866" t="s">
        <v>2409</v>
      </c>
      <c r="C51" s="753"/>
      <c r="D51" s="753"/>
      <c r="E51" s="753"/>
      <c r="F51" s="753"/>
      <c r="G51" s="753"/>
      <c r="H51" s="753"/>
    </row>
    <row r="52" spans="1:10" ht="23.25" customHeight="1">
      <c r="A52" s="796"/>
      <c r="B52" s="866" t="s">
        <v>2410</v>
      </c>
      <c r="C52" s="753"/>
      <c r="D52" s="753"/>
      <c r="E52" s="753"/>
      <c r="F52" s="753"/>
      <c r="G52" s="753"/>
      <c r="H52" s="753"/>
    </row>
    <row r="53" spans="1:10" ht="23.25" customHeight="1">
      <c r="A53" s="796"/>
      <c r="B53" s="749" t="s">
        <v>2411</v>
      </c>
      <c r="C53" s="750"/>
      <c r="D53" s="750"/>
      <c r="E53" s="750"/>
      <c r="F53" s="750"/>
      <c r="G53" s="750"/>
      <c r="H53" s="750"/>
    </row>
    <row r="54" spans="1:10" ht="23.25" customHeight="1">
      <c r="A54" s="796"/>
      <c r="B54" s="756" t="s">
        <v>2412</v>
      </c>
      <c r="C54" s="757"/>
      <c r="D54" s="757"/>
      <c r="E54" s="757"/>
      <c r="F54" s="757"/>
      <c r="G54" s="757"/>
      <c r="H54" s="757"/>
    </row>
    <row r="55" spans="1:10" ht="23.25" customHeight="1">
      <c r="A55" s="796"/>
      <c r="B55" s="749" t="s">
        <v>2413</v>
      </c>
      <c r="C55" s="750"/>
      <c r="D55" s="750"/>
      <c r="E55" s="750"/>
      <c r="F55" s="750"/>
      <c r="G55" s="750"/>
      <c r="H55" s="750"/>
    </row>
    <row r="56" spans="1:10" ht="23.25" customHeight="1">
      <c r="A56" s="796"/>
      <c r="B56" s="756" t="s">
        <v>2414</v>
      </c>
      <c r="C56" s="757"/>
      <c r="D56" s="757"/>
      <c r="E56" s="757"/>
      <c r="F56" s="757"/>
      <c r="G56" s="757"/>
      <c r="H56" s="757"/>
    </row>
    <row r="57" spans="1:10" ht="34.5" customHeight="1">
      <c r="A57" s="796"/>
      <c r="B57" s="749" t="s">
        <v>2415</v>
      </c>
      <c r="C57" s="750"/>
      <c r="D57" s="750"/>
      <c r="E57" s="750"/>
      <c r="F57" s="750"/>
      <c r="G57" s="750"/>
      <c r="H57" s="750"/>
    </row>
    <row r="58" spans="1:10" ht="34.5" customHeight="1">
      <c r="A58" s="796"/>
      <c r="B58" s="754" t="s">
        <v>2416</v>
      </c>
      <c r="C58" s="759"/>
      <c r="D58" s="759"/>
      <c r="E58" s="759"/>
      <c r="F58" s="759"/>
      <c r="G58" s="759"/>
      <c r="H58" s="759"/>
    </row>
    <row r="59" spans="1:10" ht="24.75" customHeight="1">
      <c r="A59" s="796"/>
      <c r="B59" s="955" t="s">
        <v>2417</v>
      </c>
      <c r="C59" s="939"/>
      <c r="D59" s="939"/>
      <c r="E59" s="939"/>
      <c r="F59" s="939"/>
      <c r="G59" s="939"/>
      <c r="H59" s="939"/>
    </row>
    <row r="60" spans="1:10" ht="20.55" customHeight="1">
      <c r="A60" s="976" t="s">
        <v>361</v>
      </c>
      <c r="B60" s="977"/>
      <c r="C60" s="977"/>
      <c r="D60" s="977" t="s">
        <v>2418</v>
      </c>
      <c r="E60" s="977"/>
      <c r="F60" s="977"/>
      <c r="G60" s="977"/>
      <c r="H60" s="1104"/>
      <c r="I60" s="126"/>
      <c r="J60" s="126"/>
    </row>
    <row r="61" spans="1:10" ht="78.75" customHeight="1">
      <c r="A61" s="974" t="s">
        <v>363</v>
      </c>
      <c r="B61" s="975"/>
      <c r="C61" s="975"/>
      <c r="D61" s="864" t="s">
        <v>2419</v>
      </c>
      <c r="E61" s="865"/>
      <c r="F61" s="865"/>
      <c r="G61" s="865"/>
      <c r="H61" s="865"/>
      <c r="I61" s="383"/>
      <c r="J61" s="126"/>
    </row>
    <row r="62" spans="1:10">
      <c r="A62" s="309" t="s">
        <v>378</v>
      </c>
    </row>
    <row r="63" spans="1:10" ht="30" customHeight="1">
      <c r="A63" s="1105" t="s">
        <v>379</v>
      </c>
      <c r="B63" s="1106"/>
      <c r="C63" s="864" t="s">
        <v>2400</v>
      </c>
      <c r="D63" s="865"/>
      <c r="E63" s="865"/>
      <c r="F63" s="865"/>
      <c r="G63" s="865"/>
      <c r="H63" s="865"/>
    </row>
    <row r="64" spans="1:10" s="252" customFormat="1" ht="30" customHeight="1">
      <c r="A64" s="1107"/>
      <c r="B64" s="1108"/>
      <c r="C64" s="1103" t="s">
        <v>2401</v>
      </c>
      <c r="D64" s="1098"/>
      <c r="E64" s="1098"/>
      <c r="F64" s="1098"/>
      <c r="G64" s="1098"/>
      <c r="H64" s="1098"/>
    </row>
    <row r="65" spans="1:8" ht="30" customHeight="1">
      <c r="A65" s="1105" t="s">
        <v>382</v>
      </c>
      <c r="B65" s="1106"/>
      <c r="C65" s="864" t="s">
        <v>2402</v>
      </c>
      <c r="D65" s="865"/>
      <c r="E65" s="865"/>
      <c r="F65" s="865"/>
      <c r="G65" s="865"/>
      <c r="H65" s="865"/>
    </row>
    <row r="66" spans="1:8" ht="30" customHeight="1">
      <c r="A66" s="1107"/>
      <c r="B66" s="1108"/>
      <c r="C66" s="864" t="s">
        <v>2403</v>
      </c>
      <c r="D66" s="865"/>
      <c r="E66" s="865"/>
      <c r="F66" s="865"/>
      <c r="G66" s="865"/>
      <c r="H66" s="865"/>
    </row>
    <row r="67" spans="1:8" ht="30" customHeight="1">
      <c r="A67" s="1109"/>
      <c r="B67" s="1110"/>
      <c r="C67" s="1060" t="s">
        <v>2404</v>
      </c>
      <c r="D67" s="1097"/>
      <c r="E67" s="1097"/>
      <c r="F67" s="1097"/>
      <c r="G67" s="1097"/>
      <c r="H67" s="1097"/>
    </row>
    <row r="69" spans="1:8">
      <c r="A69" s="270" t="s">
        <v>384</v>
      </c>
      <c r="B69" s="210"/>
      <c r="C69" s="210"/>
      <c r="D69" s="210"/>
      <c r="E69" s="210"/>
      <c r="F69" s="210"/>
    </row>
    <row r="70" spans="1:8" ht="16.2">
      <c r="A70" s="384" t="s">
        <v>461</v>
      </c>
      <c r="B70" s="384" t="s">
        <v>462</v>
      </c>
      <c r="C70" s="384"/>
      <c r="D70" s="384"/>
      <c r="E70" s="384"/>
      <c r="F70" s="384"/>
      <c r="G70" s="340">
        <v>6</v>
      </c>
      <c r="H70" s="266" t="s">
        <v>497</v>
      </c>
    </row>
    <row r="71" spans="1:8" ht="16.2">
      <c r="A71" s="939" t="s">
        <v>386</v>
      </c>
      <c r="B71" s="939"/>
      <c r="C71" s="939"/>
      <c r="D71" s="939"/>
      <c r="E71" s="939"/>
      <c r="F71" s="939"/>
      <c r="G71" s="378">
        <v>0</v>
      </c>
      <c r="H71" s="266" t="s">
        <v>497</v>
      </c>
    </row>
    <row r="72" spans="1:8">
      <c r="A72" s="264"/>
      <c r="B72" s="264"/>
      <c r="C72" s="264"/>
      <c r="D72" s="264"/>
      <c r="E72" s="264"/>
      <c r="F72" s="264"/>
      <c r="G72" s="378"/>
      <c r="H72" s="267"/>
    </row>
    <row r="73" spans="1:8">
      <c r="A73" s="1099" t="s">
        <v>387</v>
      </c>
      <c r="B73" s="1099"/>
      <c r="C73" s="1099"/>
      <c r="D73" s="1099"/>
      <c r="E73" s="1099"/>
      <c r="F73" s="1099"/>
      <c r="G73" s="380"/>
      <c r="H73" s="381"/>
    </row>
    <row r="74" spans="1:8" ht="28.5" customHeight="1">
      <c r="A74" s="865" t="s">
        <v>388</v>
      </c>
      <c r="B74" s="865"/>
      <c r="C74" s="865"/>
      <c r="D74" s="865"/>
      <c r="E74" s="346">
        <f>SUM(E75:E81)</f>
        <v>66</v>
      </c>
      <c r="F74" s="346" t="s">
        <v>353</v>
      </c>
      <c r="G74" s="347">
        <f>E74/100*4</f>
        <v>2.64</v>
      </c>
      <c r="H74" s="266" t="s">
        <v>497</v>
      </c>
    </row>
    <row r="75" spans="1:8" ht="17.850000000000001" customHeight="1">
      <c r="A75" s="319" t="s">
        <v>145</v>
      </c>
      <c r="B75" s="969" t="s">
        <v>148</v>
      </c>
      <c r="C75" s="969"/>
      <c r="D75" s="969"/>
      <c r="E75" s="346">
        <v>30</v>
      </c>
      <c r="F75" s="346" t="s">
        <v>353</v>
      </c>
      <c r="G75" s="320"/>
      <c r="H75" s="321"/>
    </row>
    <row r="76" spans="1:8" ht="17.850000000000001" customHeight="1">
      <c r="B76" s="969" t="s">
        <v>389</v>
      </c>
      <c r="C76" s="969"/>
      <c r="D76" s="969"/>
      <c r="E76" s="346">
        <v>30</v>
      </c>
      <c r="F76" s="346" t="s">
        <v>353</v>
      </c>
      <c r="G76" s="214"/>
      <c r="H76" s="215"/>
    </row>
    <row r="77" spans="1:8" ht="17.850000000000001" customHeight="1">
      <c r="B77" s="969" t="s">
        <v>390</v>
      </c>
      <c r="C77" s="969"/>
      <c r="D77" s="969"/>
      <c r="E77" s="346">
        <v>3</v>
      </c>
      <c r="F77" s="346" t="s">
        <v>353</v>
      </c>
      <c r="G77" s="214"/>
      <c r="H77" s="215"/>
    </row>
    <row r="78" spans="1:8" ht="17.850000000000001" customHeight="1">
      <c r="B78" s="969" t="s">
        <v>391</v>
      </c>
      <c r="C78" s="969"/>
      <c r="D78" s="969"/>
      <c r="E78" s="346">
        <v>0</v>
      </c>
      <c r="F78" s="346" t="s">
        <v>353</v>
      </c>
      <c r="G78" s="214"/>
      <c r="H78" s="215"/>
    </row>
    <row r="79" spans="1:8" ht="19.5" customHeight="1">
      <c r="B79" s="969" t="s">
        <v>392</v>
      </c>
      <c r="C79" s="969"/>
      <c r="D79" s="969"/>
      <c r="E79" s="346">
        <v>0</v>
      </c>
      <c r="F79" s="346" t="s">
        <v>353</v>
      </c>
      <c r="G79" s="214"/>
      <c r="H79" s="215"/>
    </row>
    <row r="80" spans="1:8" ht="17.850000000000001" customHeight="1">
      <c r="B80" s="969" t="s">
        <v>393</v>
      </c>
      <c r="C80" s="969"/>
      <c r="D80" s="969"/>
      <c r="E80" s="346">
        <v>3</v>
      </c>
      <c r="F80" s="346" t="s">
        <v>353</v>
      </c>
      <c r="G80" s="216"/>
      <c r="H80" s="328"/>
    </row>
    <row r="81" spans="1:9" ht="31.35" customHeight="1">
      <c r="A81" s="865" t="s">
        <v>394</v>
      </c>
      <c r="B81" s="865"/>
      <c r="C81" s="865"/>
      <c r="D81" s="865"/>
      <c r="E81" s="346">
        <v>0</v>
      </c>
      <c r="F81" s="346" t="s">
        <v>353</v>
      </c>
      <c r="G81" s="347">
        <v>0</v>
      </c>
      <c r="H81" s="266" t="s">
        <v>497</v>
      </c>
    </row>
    <row r="82" spans="1:9" s="107" customFormat="1" ht="17.850000000000001" customHeight="1">
      <c r="A82" s="667" t="s">
        <v>395</v>
      </c>
      <c r="B82" s="667"/>
      <c r="C82" s="667"/>
      <c r="D82" s="667"/>
      <c r="E82" s="186">
        <f>G82*25</f>
        <v>84</v>
      </c>
      <c r="F82" s="186" t="s">
        <v>353</v>
      </c>
      <c r="G82" s="191">
        <f>D6-G74-G81</f>
        <v>3.36</v>
      </c>
      <c r="H82" s="186" t="s">
        <v>430</v>
      </c>
    </row>
    <row r="83" spans="1:9" ht="14.4">
      <c r="A83" s="385"/>
      <c r="B83" s="385"/>
      <c r="C83" s="385"/>
      <c r="D83" s="385"/>
      <c r="E83" s="385"/>
      <c r="F83" s="385"/>
      <c r="G83" s="385"/>
      <c r="H83" s="385"/>
      <c r="I83" s="385"/>
    </row>
    <row r="84" spans="1:9" ht="14.4">
      <c r="A84" s="385"/>
      <c r="B84" s="385"/>
      <c r="C84" s="385"/>
      <c r="D84" s="385"/>
      <c r="E84" s="385"/>
      <c r="F84" s="385"/>
      <c r="G84" s="385"/>
      <c r="H84" s="385"/>
      <c r="I84" s="385"/>
    </row>
    <row r="85" spans="1:9" ht="28.5" customHeight="1">
      <c r="A85" s="107" t="s">
        <v>396</v>
      </c>
      <c r="B85" s="107"/>
      <c r="C85" s="107"/>
      <c r="D85" s="107"/>
      <c r="E85" s="107"/>
      <c r="F85" s="107"/>
      <c r="G85" s="107"/>
      <c r="H85" s="107"/>
      <c r="I85" s="107"/>
    </row>
    <row r="86" spans="1:9" ht="16.2">
      <c r="A86" s="631" t="s">
        <v>431</v>
      </c>
      <c r="B86" s="631"/>
      <c r="C86" s="631"/>
      <c r="D86" s="631"/>
      <c r="E86" s="631"/>
      <c r="F86" s="631"/>
      <c r="G86" s="631"/>
      <c r="H86" s="631"/>
      <c r="I86" s="107"/>
    </row>
    <row r="87" spans="1:9">
      <c r="A87" s="107" t="s">
        <v>397</v>
      </c>
      <c r="B87" s="107"/>
      <c r="C87" s="107"/>
      <c r="D87" s="107"/>
      <c r="E87" s="107"/>
      <c r="F87" s="107"/>
      <c r="G87" s="107"/>
      <c r="H87" s="107"/>
      <c r="I87" s="107"/>
    </row>
    <row r="88" spans="1:9">
      <c r="A88" s="107"/>
      <c r="B88" s="107"/>
      <c r="C88" s="107"/>
      <c r="D88" s="107"/>
      <c r="E88" s="107"/>
      <c r="F88" s="107"/>
      <c r="G88" s="107"/>
      <c r="H88" s="107"/>
      <c r="I88" s="107"/>
    </row>
    <row r="89" spans="1:9">
      <c r="A89" s="663" t="s">
        <v>398</v>
      </c>
      <c r="B89" s="663"/>
      <c r="C89" s="663"/>
      <c r="D89" s="663"/>
      <c r="E89" s="663"/>
      <c r="F89" s="663"/>
      <c r="G89" s="663"/>
      <c r="H89" s="663"/>
      <c r="I89" s="663"/>
    </row>
    <row r="90" spans="1:9">
      <c r="A90" s="663"/>
      <c r="B90" s="663"/>
      <c r="C90" s="663"/>
      <c r="D90" s="663"/>
      <c r="E90" s="663"/>
      <c r="F90" s="663"/>
      <c r="G90" s="663"/>
      <c r="H90" s="663"/>
      <c r="I90" s="663"/>
    </row>
    <row r="91" spans="1:9">
      <c r="A91" s="663"/>
      <c r="B91" s="663"/>
      <c r="C91" s="663"/>
      <c r="D91" s="663"/>
      <c r="E91" s="663"/>
      <c r="F91" s="663"/>
      <c r="G91" s="663"/>
      <c r="H91" s="663"/>
      <c r="I91" s="663"/>
    </row>
  </sheetData>
  <mergeCells count="89">
    <mergeCell ref="A89:I91"/>
    <mergeCell ref="B78:D78"/>
    <mergeCell ref="B79:D79"/>
    <mergeCell ref="B80:D80"/>
    <mergeCell ref="A81:D81"/>
    <mergeCell ref="A82:D82"/>
    <mergeCell ref="A86:H86"/>
    <mergeCell ref="B59:H59"/>
    <mergeCell ref="B77:D77"/>
    <mergeCell ref="A61:C61"/>
    <mergeCell ref="D61:H61"/>
    <mergeCell ref="A63:B64"/>
    <mergeCell ref="C63:H63"/>
    <mergeCell ref="C64:H64"/>
    <mergeCell ref="A65:B67"/>
    <mergeCell ref="C65:H65"/>
    <mergeCell ref="C66:H66"/>
    <mergeCell ref="C67:H67"/>
    <mergeCell ref="A71:F71"/>
    <mergeCell ref="A73:F73"/>
    <mergeCell ref="A74:D74"/>
    <mergeCell ref="B75:D75"/>
    <mergeCell ref="B76:D76"/>
    <mergeCell ref="A60:C60"/>
    <mergeCell ref="D60:H60"/>
    <mergeCell ref="A48:C48"/>
    <mergeCell ref="D48:H48"/>
    <mergeCell ref="A49:C49"/>
    <mergeCell ref="D49:H49"/>
    <mergeCell ref="A50:F50"/>
    <mergeCell ref="A51:A59"/>
    <mergeCell ref="B51:H51"/>
    <mergeCell ref="B52:H52"/>
    <mergeCell ref="B53:H53"/>
    <mergeCell ref="B54:H54"/>
    <mergeCell ref="B55:H55"/>
    <mergeCell ref="B56:H56"/>
    <mergeCell ref="B57:H57"/>
    <mergeCell ref="B58:H58"/>
    <mergeCell ref="B47:H47"/>
    <mergeCell ref="A31:H31"/>
    <mergeCell ref="B32:F32"/>
    <mergeCell ref="B33:F33"/>
    <mergeCell ref="A36:F36"/>
    <mergeCell ref="A37:A47"/>
    <mergeCell ref="B37:H37"/>
    <mergeCell ref="B38:H38"/>
    <mergeCell ref="B39:H39"/>
    <mergeCell ref="B40:H40"/>
    <mergeCell ref="B41:H41"/>
    <mergeCell ref="B42:H42"/>
    <mergeCell ref="B43:H43"/>
    <mergeCell ref="B44:H44"/>
    <mergeCell ref="B45:H45"/>
    <mergeCell ref="B46:H46"/>
    <mergeCell ref="B30:F30"/>
    <mergeCell ref="A22:D22"/>
    <mergeCell ref="A23:A24"/>
    <mergeCell ref="B23:F24"/>
    <mergeCell ref="G23:H23"/>
    <mergeCell ref="A25:H25"/>
    <mergeCell ref="B26:F26"/>
    <mergeCell ref="B27:F27"/>
    <mergeCell ref="A28:H28"/>
    <mergeCell ref="B29:F29"/>
    <mergeCell ref="A16:D16"/>
    <mergeCell ref="E16:H16"/>
    <mergeCell ref="A18:H18"/>
    <mergeCell ref="A19:B20"/>
    <mergeCell ref="C19:H19"/>
    <mergeCell ref="C20:H20"/>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22"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249</v>
      </c>
      <c r="B5" s="633"/>
      <c r="C5" s="633"/>
      <c r="D5" s="633"/>
      <c r="E5" s="633"/>
      <c r="F5" s="633"/>
      <c r="G5" s="633"/>
      <c r="H5" s="633"/>
    </row>
    <row r="6" spans="1:9" ht="17.850000000000001" customHeight="1">
      <c r="A6" s="665" t="s">
        <v>143</v>
      </c>
      <c r="B6" s="686"/>
      <c r="C6" s="686"/>
      <c r="D6" s="686">
        <v>6</v>
      </c>
      <c r="E6" s="686"/>
      <c r="F6" s="686"/>
      <c r="G6" s="686"/>
      <c r="H6" s="666"/>
    </row>
    <row r="7" spans="1:9" ht="17.850000000000001" customHeight="1">
      <c r="A7" s="665" t="s">
        <v>142</v>
      </c>
      <c r="B7" s="686"/>
      <c r="C7" s="686"/>
      <c r="D7" s="687" t="s">
        <v>1590</v>
      </c>
      <c r="E7" s="687"/>
      <c r="F7" s="687"/>
      <c r="G7" s="687"/>
      <c r="H7" s="688"/>
    </row>
    <row r="8" spans="1:9" ht="17.850000000000001" customHeight="1">
      <c r="A8" s="665" t="s">
        <v>146</v>
      </c>
      <c r="B8" s="686"/>
      <c r="C8" s="686"/>
      <c r="D8" s="689" t="s">
        <v>399</v>
      </c>
      <c r="E8" s="689"/>
      <c r="F8" s="689"/>
      <c r="G8" s="689"/>
      <c r="H8" s="690"/>
    </row>
    <row r="9" spans="1:9" ht="17.850000000000001" customHeight="1">
      <c r="A9" s="665" t="s">
        <v>325</v>
      </c>
      <c r="B9" s="686"/>
      <c r="C9" s="686"/>
      <c r="D9" s="689" t="s">
        <v>2420</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2631</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2207</v>
      </c>
      <c r="F15" s="691"/>
      <c r="G15" s="691"/>
      <c r="H15" s="670"/>
    </row>
    <row r="16" spans="1:9" ht="17.850000000000001" customHeight="1">
      <c r="A16" s="665" t="s">
        <v>13</v>
      </c>
      <c r="B16" s="686"/>
      <c r="C16" s="686"/>
      <c r="D16" s="686"/>
      <c r="E16" s="686" t="s">
        <v>14</v>
      </c>
      <c r="F16" s="686"/>
      <c r="G16" s="686"/>
      <c r="H16" s="666"/>
    </row>
    <row r="17" spans="1:9" ht="10.35" customHeight="1"/>
    <row r="18" spans="1:9" ht="15" customHeight="1">
      <c r="A18" s="641" t="s">
        <v>331</v>
      </c>
      <c r="B18" s="641"/>
      <c r="C18" s="641"/>
      <c r="D18" s="641"/>
      <c r="E18" s="641"/>
      <c r="F18" s="641"/>
      <c r="G18" s="641"/>
      <c r="H18" s="641"/>
    </row>
    <row r="19" spans="1:9" ht="34.5" customHeight="1">
      <c r="A19" s="669" t="s">
        <v>332</v>
      </c>
      <c r="B19" s="669"/>
      <c r="C19" s="675" t="s">
        <v>999</v>
      </c>
      <c r="D19" s="675"/>
      <c r="E19" s="675"/>
      <c r="F19" s="675"/>
      <c r="G19" s="675"/>
      <c r="H19" s="668"/>
    </row>
    <row r="20" spans="1:9" ht="10.35" customHeight="1"/>
    <row r="21" spans="1:9" ht="15" customHeight="1">
      <c r="A21" s="647" t="s">
        <v>334</v>
      </c>
      <c r="B21" s="647"/>
      <c r="C21" s="647"/>
      <c r="D21" s="647"/>
    </row>
    <row r="22" spans="1:9">
      <c r="A22" s="672" t="s">
        <v>31</v>
      </c>
      <c r="B22" s="673" t="s">
        <v>32</v>
      </c>
      <c r="C22" s="673"/>
      <c r="D22" s="673"/>
      <c r="E22" s="673"/>
      <c r="F22" s="673"/>
      <c r="G22" s="673" t="s">
        <v>335</v>
      </c>
      <c r="H22" s="674"/>
    </row>
    <row r="23" spans="1:9" ht="33" customHeight="1">
      <c r="A23" s="672"/>
      <c r="B23" s="673"/>
      <c r="C23" s="673"/>
      <c r="D23" s="673"/>
      <c r="E23" s="673"/>
      <c r="F23" s="673"/>
      <c r="G23" s="245" t="s">
        <v>336</v>
      </c>
      <c r="H23" s="246" t="s">
        <v>35</v>
      </c>
    </row>
    <row r="24" spans="1:9" ht="17.850000000000001" customHeight="1">
      <c r="A24" s="672" t="s">
        <v>36</v>
      </c>
      <c r="B24" s="673"/>
      <c r="C24" s="673"/>
      <c r="D24" s="673"/>
      <c r="E24" s="673"/>
      <c r="F24" s="673"/>
      <c r="G24" s="673"/>
      <c r="H24" s="674"/>
    </row>
    <row r="25" spans="1:9" ht="34.049999999999997" customHeight="1">
      <c r="A25" s="245" t="s">
        <v>2421</v>
      </c>
      <c r="B25" s="675" t="s">
        <v>2422</v>
      </c>
      <c r="C25" s="675"/>
      <c r="D25" s="675"/>
      <c r="E25" s="675"/>
      <c r="F25" s="675"/>
      <c r="G25" s="245" t="s">
        <v>48</v>
      </c>
      <c r="H25" s="183" t="s">
        <v>40</v>
      </c>
      <c r="I25" s="106"/>
    </row>
    <row r="26" spans="1:9" ht="48" customHeight="1">
      <c r="A26" s="245" t="s">
        <v>2423</v>
      </c>
      <c r="B26" s="675" t="s">
        <v>2424</v>
      </c>
      <c r="C26" s="675"/>
      <c r="D26" s="675"/>
      <c r="E26" s="675"/>
      <c r="F26" s="675"/>
      <c r="G26" s="245" t="s">
        <v>2425</v>
      </c>
      <c r="H26" s="183" t="s">
        <v>40</v>
      </c>
      <c r="I26" s="106"/>
    </row>
    <row r="27" spans="1:9" ht="17.850000000000001" customHeight="1">
      <c r="A27" s="672" t="s">
        <v>341</v>
      </c>
      <c r="B27" s="673"/>
      <c r="C27" s="673"/>
      <c r="D27" s="673"/>
      <c r="E27" s="673"/>
      <c r="F27" s="673"/>
      <c r="G27" s="673"/>
      <c r="H27" s="674"/>
      <c r="I27" s="106"/>
    </row>
    <row r="28" spans="1:9" ht="29.55" customHeight="1">
      <c r="A28" s="245" t="s">
        <v>2426</v>
      </c>
      <c r="B28" s="675" t="s">
        <v>2441</v>
      </c>
      <c r="C28" s="675"/>
      <c r="D28" s="675"/>
      <c r="E28" s="675"/>
      <c r="F28" s="675"/>
      <c r="G28" s="245" t="s">
        <v>2427</v>
      </c>
      <c r="H28" s="183" t="s">
        <v>40</v>
      </c>
      <c r="I28" s="106"/>
    </row>
    <row r="29" spans="1:9" ht="48" customHeight="1">
      <c r="A29" s="245" t="s">
        <v>2428</v>
      </c>
      <c r="B29" s="675" t="s">
        <v>2442</v>
      </c>
      <c r="C29" s="675"/>
      <c r="D29" s="675"/>
      <c r="E29" s="675"/>
      <c r="F29" s="675"/>
      <c r="G29" s="245" t="s">
        <v>2429</v>
      </c>
      <c r="H29" s="246" t="s">
        <v>52</v>
      </c>
      <c r="I29" s="106"/>
    </row>
    <row r="30" spans="1:9" ht="17.850000000000001" customHeight="1">
      <c r="A30" s="672" t="s">
        <v>348</v>
      </c>
      <c r="B30" s="673"/>
      <c r="C30" s="673"/>
      <c r="D30" s="673"/>
      <c r="E30" s="673"/>
      <c r="F30" s="673"/>
      <c r="G30" s="673"/>
      <c r="H30" s="674"/>
      <c r="I30" s="106"/>
    </row>
    <row r="31" spans="1:9" ht="46.05" customHeight="1">
      <c r="A31" s="245" t="s">
        <v>2430</v>
      </c>
      <c r="B31" s="675" t="s">
        <v>2443</v>
      </c>
      <c r="C31" s="675"/>
      <c r="D31" s="675"/>
      <c r="E31" s="675"/>
      <c r="F31" s="675"/>
      <c r="G31" s="245" t="s">
        <v>2431</v>
      </c>
      <c r="H31" s="183" t="s">
        <v>52</v>
      </c>
      <c r="I31" s="106"/>
    </row>
    <row r="32" spans="1:9" ht="10.35" customHeight="1">
      <c r="I32" s="106"/>
    </row>
    <row r="33" spans="1:9" ht="15" customHeight="1">
      <c r="A33" s="243" t="s">
        <v>351</v>
      </c>
      <c r="I33" s="106"/>
    </row>
    <row r="34" spans="1:9" s="243" customFormat="1" ht="17.850000000000001" customHeight="1">
      <c r="A34" s="679" t="s">
        <v>352</v>
      </c>
      <c r="B34" s="679"/>
      <c r="C34" s="679"/>
      <c r="D34" s="679"/>
      <c r="E34" s="679"/>
      <c r="F34" s="679"/>
      <c r="G34" s="159">
        <v>30</v>
      </c>
      <c r="H34" s="251" t="s">
        <v>353</v>
      </c>
      <c r="I34" s="135"/>
    </row>
    <row r="35" spans="1:9" ht="46.05" customHeight="1">
      <c r="A35" s="653" t="s">
        <v>354</v>
      </c>
      <c r="B35" s="675" t="s">
        <v>2444</v>
      </c>
      <c r="C35" s="675"/>
      <c r="D35" s="675"/>
      <c r="E35" s="675"/>
      <c r="F35" s="675"/>
      <c r="G35" s="675"/>
      <c r="H35" s="668"/>
      <c r="I35" s="106"/>
    </row>
    <row r="36" spans="1:9" ht="36" customHeight="1">
      <c r="A36" s="654"/>
      <c r="B36" s="675" t="s">
        <v>2445</v>
      </c>
      <c r="C36" s="675"/>
      <c r="D36" s="675"/>
      <c r="E36" s="675"/>
      <c r="F36" s="675"/>
      <c r="G36" s="675"/>
      <c r="H36" s="668"/>
      <c r="I36" s="106"/>
    </row>
    <row r="37" spans="1:9" ht="17.25" customHeight="1">
      <c r="A37" s="654"/>
      <c r="B37" s="675" t="s">
        <v>2446</v>
      </c>
      <c r="C37" s="675"/>
      <c r="D37" s="675"/>
      <c r="E37" s="675"/>
      <c r="F37" s="675"/>
      <c r="G37" s="675"/>
      <c r="H37" s="668"/>
      <c r="I37" s="106"/>
    </row>
    <row r="38" spans="1:9" ht="17.25" customHeight="1">
      <c r="A38" s="654"/>
      <c r="B38" s="675" t="s">
        <v>2447</v>
      </c>
      <c r="C38" s="675"/>
      <c r="D38" s="675"/>
      <c r="E38" s="675"/>
      <c r="F38" s="675"/>
      <c r="G38" s="675"/>
      <c r="H38" s="668"/>
      <c r="I38" s="106"/>
    </row>
    <row r="39" spans="1:9" ht="30" customHeight="1">
      <c r="A39" s="654"/>
      <c r="B39" s="675" t="s">
        <v>2432</v>
      </c>
      <c r="C39" s="675"/>
      <c r="D39" s="675"/>
      <c r="E39" s="675"/>
      <c r="F39" s="675"/>
      <c r="G39" s="675"/>
      <c r="H39" s="668"/>
      <c r="I39" s="106"/>
    </row>
    <row r="40" spans="1:9" ht="21.6" customHeight="1">
      <c r="A40" s="682" t="s">
        <v>361</v>
      </c>
      <c r="B40" s="689"/>
      <c r="C40" s="689"/>
      <c r="D40" s="689" t="s">
        <v>2433</v>
      </c>
      <c r="E40" s="689"/>
      <c r="F40" s="689"/>
      <c r="G40" s="689"/>
      <c r="H40" s="690"/>
      <c r="I40" s="106"/>
    </row>
    <row r="41" spans="1:9" ht="37.5" customHeight="1">
      <c r="A41" s="681" t="s">
        <v>363</v>
      </c>
      <c r="B41" s="687"/>
      <c r="C41" s="687"/>
      <c r="D41" s="668" t="s">
        <v>2434</v>
      </c>
      <c r="E41" s="669"/>
      <c r="F41" s="669"/>
      <c r="G41" s="669"/>
      <c r="H41" s="669"/>
      <c r="I41" s="106"/>
    </row>
    <row r="42" spans="1:9" s="243" customFormat="1" ht="17.850000000000001" customHeight="1">
      <c r="A42" s="679" t="s">
        <v>528</v>
      </c>
      <c r="B42" s="679"/>
      <c r="C42" s="679"/>
      <c r="D42" s="679"/>
      <c r="E42" s="679"/>
      <c r="F42" s="679"/>
      <c r="G42" s="159">
        <v>30</v>
      </c>
      <c r="H42" s="251" t="s">
        <v>353</v>
      </c>
      <c r="I42" s="106"/>
    </row>
    <row r="43" spans="1:9" ht="35.25" customHeight="1">
      <c r="A43" s="653" t="s">
        <v>354</v>
      </c>
      <c r="B43" s="700" t="s">
        <v>2435</v>
      </c>
      <c r="C43" s="700"/>
      <c r="D43" s="700"/>
      <c r="E43" s="700"/>
      <c r="F43" s="700"/>
      <c r="G43" s="700"/>
      <c r="H43" s="701"/>
      <c r="I43" s="106"/>
    </row>
    <row r="44" spans="1:9" ht="29.25" customHeight="1">
      <c r="A44" s="654"/>
      <c r="B44" s="700" t="s">
        <v>2436</v>
      </c>
      <c r="C44" s="700"/>
      <c r="D44" s="700"/>
      <c r="E44" s="700"/>
      <c r="F44" s="700"/>
      <c r="G44" s="700"/>
      <c r="H44" s="701"/>
      <c r="I44" s="106"/>
    </row>
    <row r="45" spans="1:9" ht="20.100000000000001" customHeight="1">
      <c r="A45" s="682" t="s">
        <v>361</v>
      </c>
      <c r="B45" s="689"/>
      <c r="C45" s="689"/>
      <c r="D45" s="689" t="s">
        <v>2437</v>
      </c>
      <c r="E45" s="689"/>
      <c r="F45" s="689"/>
      <c r="G45" s="689"/>
      <c r="H45" s="690"/>
      <c r="I45" s="106"/>
    </row>
    <row r="46" spans="1:9" ht="33.6" customHeight="1">
      <c r="A46" s="681" t="s">
        <v>363</v>
      </c>
      <c r="B46" s="687"/>
      <c r="C46" s="687"/>
      <c r="D46" s="668" t="s">
        <v>2448</v>
      </c>
      <c r="E46" s="669"/>
      <c r="F46" s="669"/>
      <c r="G46" s="669"/>
      <c r="H46" s="669"/>
      <c r="I46" s="106"/>
    </row>
    <row r="47" spans="1:9" ht="10.35" customHeight="1">
      <c r="I47" s="106"/>
    </row>
    <row r="48" spans="1:9" ht="15" customHeight="1">
      <c r="A48" s="243" t="s">
        <v>378</v>
      </c>
      <c r="I48" s="106"/>
    </row>
    <row r="49" spans="1:9" ht="32.549999999999997" customHeight="1">
      <c r="A49" s="667" t="s">
        <v>379</v>
      </c>
      <c r="B49" s="665"/>
      <c r="C49" s="668" t="s">
        <v>2438</v>
      </c>
      <c r="D49" s="669"/>
      <c r="E49" s="669"/>
      <c r="F49" s="669"/>
      <c r="G49" s="669"/>
      <c r="H49" s="669"/>
      <c r="I49" s="106"/>
    </row>
    <row r="50" spans="1:9" ht="70.5" customHeight="1">
      <c r="A50" s="667"/>
      <c r="B50" s="665"/>
      <c r="C50" s="675" t="s">
        <v>1552</v>
      </c>
      <c r="D50" s="675"/>
      <c r="E50" s="675"/>
      <c r="F50" s="675"/>
      <c r="G50" s="675"/>
      <c r="H50" s="668"/>
      <c r="I50" s="106"/>
    </row>
    <row r="51" spans="1:9" ht="70.05" customHeight="1">
      <c r="A51" s="667"/>
      <c r="B51" s="665"/>
      <c r="C51" s="675" t="s">
        <v>1553</v>
      </c>
      <c r="D51" s="675"/>
      <c r="E51" s="675"/>
      <c r="F51" s="675"/>
      <c r="G51" s="675"/>
      <c r="H51" s="668"/>
      <c r="I51" s="106"/>
    </row>
    <row r="52" spans="1:9" ht="26.1" customHeight="1">
      <c r="A52" s="702" t="s">
        <v>382</v>
      </c>
      <c r="B52" s="703"/>
      <c r="C52" s="675" t="s">
        <v>2439</v>
      </c>
      <c r="D52" s="675"/>
      <c r="E52" s="675"/>
      <c r="F52" s="675"/>
      <c r="G52" s="675"/>
      <c r="H52" s="668"/>
      <c r="I52" s="106"/>
    </row>
    <row r="53" spans="1:9" ht="36" customHeight="1">
      <c r="A53" s="633"/>
      <c r="B53" s="704"/>
      <c r="C53" s="675" t="s">
        <v>2440</v>
      </c>
      <c r="D53" s="675"/>
      <c r="E53" s="675"/>
      <c r="F53" s="675"/>
      <c r="G53" s="675"/>
      <c r="H53" s="668"/>
      <c r="I53" s="106"/>
    </row>
    <row r="54" spans="1:9" ht="10.35" customHeight="1"/>
    <row r="55" spans="1:9" ht="15" customHeight="1">
      <c r="A55" s="243" t="s">
        <v>384</v>
      </c>
      <c r="B55" s="243"/>
      <c r="C55" s="243"/>
      <c r="D55" s="243"/>
      <c r="E55" s="243"/>
      <c r="F55" s="243"/>
    </row>
    <row r="56" spans="1:9" ht="16.2">
      <c r="A56" s="667" t="s">
        <v>385</v>
      </c>
      <c r="B56" s="667"/>
      <c r="C56" s="667"/>
      <c r="D56" s="667"/>
      <c r="E56" s="667"/>
      <c r="F56" s="667"/>
      <c r="G56" s="185">
        <v>5.5</v>
      </c>
      <c r="H56" s="186" t="s">
        <v>430</v>
      </c>
    </row>
    <row r="57" spans="1:9" ht="16.2">
      <c r="A57" s="667" t="s">
        <v>386</v>
      </c>
      <c r="B57" s="667"/>
      <c r="C57" s="667"/>
      <c r="D57" s="667"/>
      <c r="E57" s="667"/>
      <c r="F57" s="667"/>
      <c r="G57" s="185">
        <v>0.5</v>
      </c>
      <c r="H57" s="186" t="s">
        <v>430</v>
      </c>
    </row>
    <row r="58" spans="1:9">
      <c r="A58" s="249"/>
      <c r="B58" s="249"/>
      <c r="C58" s="249"/>
      <c r="D58" s="249"/>
      <c r="E58" s="249"/>
      <c r="F58" s="249"/>
      <c r="G58" s="188"/>
      <c r="H58" s="186"/>
    </row>
    <row r="59" spans="1:9">
      <c r="A59" s="685" t="s">
        <v>387</v>
      </c>
      <c r="B59" s="685"/>
      <c r="C59" s="685"/>
      <c r="D59" s="685"/>
      <c r="E59" s="685"/>
      <c r="F59" s="685"/>
      <c r="G59" s="190"/>
      <c r="H59" s="188"/>
    </row>
    <row r="60" spans="1:9" ht="17.850000000000001" customHeight="1">
      <c r="A60" s="669" t="s">
        <v>388</v>
      </c>
      <c r="B60" s="669"/>
      <c r="C60" s="669"/>
      <c r="D60" s="669"/>
      <c r="E60" s="186">
        <v>63</v>
      </c>
      <c r="F60" s="186" t="s">
        <v>353</v>
      </c>
      <c r="G60" s="191">
        <f>E60/25</f>
        <v>2.52</v>
      </c>
      <c r="H60" s="186" t="s">
        <v>430</v>
      </c>
    </row>
    <row r="61" spans="1:9" ht="17.850000000000001" customHeight="1">
      <c r="A61" s="107" t="s">
        <v>145</v>
      </c>
      <c r="B61" s="667" t="s">
        <v>148</v>
      </c>
      <c r="C61" s="667"/>
      <c r="D61" s="667"/>
      <c r="E61" s="186">
        <v>30</v>
      </c>
      <c r="F61" s="186" t="s">
        <v>353</v>
      </c>
      <c r="G61" s="192"/>
      <c r="H61" s="193"/>
    </row>
    <row r="62" spans="1:9" ht="17.850000000000001" customHeight="1">
      <c r="B62" s="667" t="s">
        <v>389</v>
      </c>
      <c r="C62" s="667"/>
      <c r="D62" s="667"/>
      <c r="E62" s="186">
        <v>30</v>
      </c>
      <c r="F62" s="186" t="s">
        <v>353</v>
      </c>
      <c r="G62" s="192"/>
      <c r="H62" s="193"/>
    </row>
    <row r="63" spans="1:9" ht="17.850000000000001" customHeight="1">
      <c r="B63" s="667" t="s">
        <v>390</v>
      </c>
      <c r="C63" s="667"/>
      <c r="D63" s="667"/>
      <c r="E63" s="186">
        <v>2</v>
      </c>
      <c r="F63" s="186" t="s">
        <v>353</v>
      </c>
      <c r="G63" s="192"/>
      <c r="H63" s="193"/>
    </row>
    <row r="64" spans="1:9" ht="17.850000000000001" customHeight="1">
      <c r="B64" s="667" t="s">
        <v>391</v>
      </c>
      <c r="C64" s="667"/>
      <c r="D64" s="667"/>
      <c r="E64" s="186">
        <v>0</v>
      </c>
      <c r="F64" s="186" t="s">
        <v>353</v>
      </c>
      <c r="G64" s="192"/>
      <c r="H64" s="193"/>
    </row>
    <row r="65" spans="1:9" ht="17.850000000000001" customHeight="1">
      <c r="B65" s="667" t="s">
        <v>392</v>
      </c>
      <c r="C65" s="667"/>
      <c r="D65" s="667"/>
      <c r="E65" s="186">
        <v>0</v>
      </c>
      <c r="F65" s="186" t="s">
        <v>353</v>
      </c>
      <c r="G65" s="192"/>
      <c r="H65" s="193"/>
    </row>
    <row r="66" spans="1:9" ht="17.850000000000001" customHeight="1">
      <c r="B66" s="667" t="s">
        <v>393</v>
      </c>
      <c r="C66" s="667"/>
      <c r="D66" s="667"/>
      <c r="E66" s="186">
        <v>1</v>
      </c>
      <c r="F66" s="186" t="s">
        <v>353</v>
      </c>
      <c r="G66" s="192"/>
      <c r="H66" s="193"/>
    </row>
    <row r="67" spans="1:9" ht="31.35" customHeight="1">
      <c r="A67" s="669" t="s">
        <v>394</v>
      </c>
      <c r="B67" s="669"/>
      <c r="C67" s="669"/>
      <c r="D67" s="669"/>
      <c r="E67" s="186">
        <v>0</v>
      </c>
      <c r="F67" s="186" t="s">
        <v>353</v>
      </c>
      <c r="G67" s="191">
        <v>0</v>
      </c>
      <c r="H67" s="186" t="s">
        <v>430</v>
      </c>
    </row>
    <row r="68" spans="1:9" ht="17.850000000000001" customHeight="1">
      <c r="A68" s="667" t="s">
        <v>395</v>
      </c>
      <c r="B68" s="667"/>
      <c r="C68" s="667"/>
      <c r="D68" s="667"/>
      <c r="E68" s="186">
        <f>G68*25</f>
        <v>87</v>
      </c>
      <c r="F68" s="186" t="s">
        <v>353</v>
      </c>
      <c r="G68" s="191">
        <f>D6-G67-G60</f>
        <v>3.48</v>
      </c>
      <c r="H68" s="186" t="s">
        <v>430</v>
      </c>
    </row>
    <row r="69" spans="1:9" ht="10.35" customHeight="1"/>
    <row r="72" spans="1:9">
      <c r="A72" s="107" t="s">
        <v>396</v>
      </c>
    </row>
    <row r="73" spans="1:9" ht="16.2">
      <c r="A73" s="631" t="s">
        <v>431</v>
      </c>
      <c r="B73" s="631"/>
      <c r="C73" s="631"/>
      <c r="D73" s="631"/>
      <c r="E73" s="631"/>
      <c r="F73" s="631"/>
      <c r="G73" s="631"/>
      <c r="H73" s="631"/>
      <c r="I73" s="631"/>
    </row>
    <row r="74" spans="1:9">
      <c r="A74" s="107" t="s">
        <v>397</v>
      </c>
    </row>
    <row r="76" spans="1:9">
      <c r="A76" s="663" t="s">
        <v>398</v>
      </c>
      <c r="B76" s="663"/>
      <c r="C76" s="663"/>
      <c r="D76" s="663"/>
      <c r="E76" s="663"/>
      <c r="F76" s="663"/>
      <c r="G76" s="663"/>
      <c r="H76" s="663"/>
      <c r="I76" s="663"/>
    </row>
    <row r="77" spans="1:9">
      <c r="A77" s="663"/>
      <c r="B77" s="663"/>
      <c r="C77" s="663"/>
      <c r="D77" s="663"/>
      <c r="E77" s="663"/>
      <c r="F77" s="663"/>
      <c r="G77" s="663"/>
      <c r="H77" s="663"/>
      <c r="I77" s="663"/>
    </row>
    <row r="78" spans="1:9">
      <c r="A78" s="663"/>
      <c r="B78" s="663"/>
      <c r="C78" s="663"/>
      <c r="D78" s="663"/>
      <c r="E78" s="663"/>
      <c r="F78" s="663"/>
      <c r="G78" s="663"/>
      <c r="H78" s="663"/>
      <c r="I78" s="663"/>
    </row>
  </sheetData>
  <mergeCells count="75">
    <mergeCell ref="B66:D66"/>
    <mergeCell ref="A67:D67"/>
    <mergeCell ref="A68:D68"/>
    <mergeCell ref="A73:I73"/>
    <mergeCell ref="A76:I78"/>
    <mergeCell ref="B65:D65"/>
    <mergeCell ref="A52:B53"/>
    <mergeCell ref="C52:H52"/>
    <mergeCell ref="C53:H53"/>
    <mergeCell ref="A56:F56"/>
    <mergeCell ref="A57:F57"/>
    <mergeCell ref="A59:F59"/>
    <mergeCell ref="A60:D60"/>
    <mergeCell ref="B61:D61"/>
    <mergeCell ref="B62:D62"/>
    <mergeCell ref="B63:D63"/>
    <mergeCell ref="B64:D64"/>
    <mergeCell ref="A45:C45"/>
    <mergeCell ref="D45:H45"/>
    <mergeCell ref="A46:C46"/>
    <mergeCell ref="D46:H46"/>
    <mergeCell ref="A49:B51"/>
    <mergeCell ref="C49:H49"/>
    <mergeCell ref="C50:H50"/>
    <mergeCell ref="C51:H51"/>
    <mergeCell ref="A43:A44"/>
    <mergeCell ref="B43:H43"/>
    <mergeCell ref="B44:H44"/>
    <mergeCell ref="A34:F34"/>
    <mergeCell ref="A35:A39"/>
    <mergeCell ref="B35:H35"/>
    <mergeCell ref="B36:H36"/>
    <mergeCell ref="B37:H37"/>
    <mergeCell ref="B38:H38"/>
    <mergeCell ref="B39:H39"/>
    <mergeCell ref="A40:C40"/>
    <mergeCell ref="D40:H40"/>
    <mergeCell ref="A41:C41"/>
    <mergeCell ref="D41:H41"/>
    <mergeCell ref="A42:F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zoomScaleNormal="100" workbookViewId="0"/>
  </sheetViews>
  <sheetFormatPr defaultColWidth="8.77734375" defaultRowHeight="13.8"/>
  <cols>
    <col min="1" max="1" width="24.109375" style="93" customWidth="1"/>
    <col min="2" max="2" width="59" style="93" customWidth="1"/>
    <col min="3" max="16384" width="8.77734375" style="93"/>
  </cols>
  <sheetData>
    <row r="2" spans="1:7" s="92" customFormat="1">
      <c r="A2" s="1111" t="s">
        <v>297</v>
      </c>
      <c r="B2" s="1111"/>
    </row>
    <row r="3" spans="1:7" s="92" customFormat="1">
      <c r="A3" s="487"/>
      <c r="B3" s="487"/>
    </row>
    <row r="4" spans="1:7" s="92" customFormat="1">
      <c r="A4" s="4" t="s">
        <v>26</v>
      </c>
      <c r="B4" s="4"/>
    </row>
    <row r="5" spans="1:7" s="92" customFormat="1">
      <c r="A5" s="488" t="s">
        <v>2767</v>
      </c>
      <c r="B5" s="2"/>
    </row>
    <row r="6" spans="1:7" s="92" customFormat="1">
      <c r="A6" s="488" t="s">
        <v>28</v>
      </c>
      <c r="B6" s="2"/>
    </row>
    <row r="7" spans="1:7">
      <c r="A7" s="488" t="s">
        <v>298</v>
      </c>
      <c r="B7" s="2"/>
    </row>
    <row r="8" spans="1:7">
      <c r="A8" s="489"/>
      <c r="B8" s="2"/>
    </row>
    <row r="9" spans="1:7">
      <c r="A9" s="94" t="s">
        <v>299</v>
      </c>
      <c r="B9" s="94"/>
    </row>
    <row r="10" spans="1:7">
      <c r="A10" s="490"/>
      <c r="B10" s="490"/>
      <c r="C10" s="95"/>
      <c r="D10" s="95"/>
      <c r="E10" s="95"/>
      <c r="F10" s="95"/>
      <c r="G10" s="95"/>
    </row>
    <row r="11" spans="1:7">
      <c r="A11" s="491" t="s">
        <v>300</v>
      </c>
      <c r="B11" s="492" t="s">
        <v>301</v>
      </c>
      <c r="C11" s="95"/>
      <c r="D11" s="95"/>
      <c r="E11" s="95"/>
      <c r="F11" s="95"/>
      <c r="G11" s="95"/>
    </row>
    <row r="12" spans="1:7" ht="41.4">
      <c r="A12" s="493" t="s">
        <v>302</v>
      </c>
      <c r="B12" s="494" t="s">
        <v>2644</v>
      </c>
      <c r="C12" s="96"/>
      <c r="D12" s="96"/>
      <c r="E12" s="96"/>
      <c r="F12" s="96"/>
      <c r="G12" s="95"/>
    </row>
    <row r="13" spans="1:7" ht="55.2">
      <c r="A13" s="495" t="s">
        <v>303</v>
      </c>
      <c r="B13" s="496" t="s">
        <v>2645</v>
      </c>
      <c r="C13" s="97"/>
      <c r="D13" s="97"/>
      <c r="E13" s="97"/>
      <c r="F13" s="97"/>
      <c r="G13" s="95"/>
    </row>
    <row r="14" spans="1:7" ht="41.4">
      <c r="A14" s="495" t="s">
        <v>304</v>
      </c>
      <c r="B14" s="496" t="s">
        <v>2612</v>
      </c>
      <c r="C14" s="95"/>
      <c r="D14" s="95"/>
      <c r="E14" s="95"/>
      <c r="F14" s="95"/>
      <c r="G14" s="95"/>
    </row>
    <row r="15" spans="1:7" ht="55.2">
      <c r="A15" s="495" t="s">
        <v>305</v>
      </c>
      <c r="B15" s="496" t="s">
        <v>306</v>
      </c>
      <c r="C15" s="95"/>
      <c r="D15" s="95"/>
      <c r="E15" s="95"/>
      <c r="F15" s="95"/>
      <c r="G15" s="95"/>
    </row>
    <row r="16" spans="1:7" ht="41.4">
      <c r="A16" s="495" t="s">
        <v>307</v>
      </c>
      <c r="B16" s="496" t="s">
        <v>308</v>
      </c>
      <c r="C16" s="95"/>
      <c r="D16" s="95"/>
      <c r="E16" s="95"/>
      <c r="F16" s="95"/>
      <c r="G16" s="95"/>
    </row>
    <row r="17" spans="1:8" ht="55.2">
      <c r="A17" s="495" t="s">
        <v>309</v>
      </c>
      <c r="B17" s="496" t="s">
        <v>310</v>
      </c>
      <c r="C17" s="95"/>
      <c r="D17" s="95"/>
      <c r="E17" s="95"/>
      <c r="F17" s="95"/>
      <c r="G17" s="95"/>
    </row>
    <row r="18" spans="1:8" ht="41.4">
      <c r="A18" s="495" t="s">
        <v>311</v>
      </c>
      <c r="B18" s="496" t="s">
        <v>312</v>
      </c>
      <c r="C18" s="95"/>
      <c r="D18" s="95"/>
      <c r="E18" s="95"/>
      <c r="F18" s="95"/>
      <c r="G18" s="95"/>
    </row>
    <row r="19" spans="1:8" ht="41.4">
      <c r="A19" s="495" t="s">
        <v>313</v>
      </c>
      <c r="B19" s="496" t="s">
        <v>314</v>
      </c>
      <c r="C19" s="95"/>
      <c r="D19" s="95"/>
      <c r="E19" s="95"/>
      <c r="F19" s="95"/>
      <c r="G19" s="95"/>
    </row>
    <row r="20" spans="1:8">
      <c r="A20" s="95"/>
      <c r="B20" s="97"/>
      <c r="C20" s="95"/>
      <c r="D20" s="95"/>
      <c r="E20" s="95"/>
      <c r="F20" s="95"/>
      <c r="G20" s="95"/>
    </row>
    <row r="21" spans="1:8">
      <c r="A21" s="1112" t="s">
        <v>315</v>
      </c>
      <c r="B21" s="1112"/>
      <c r="C21" s="98"/>
      <c r="D21" s="98"/>
      <c r="E21" s="98"/>
      <c r="F21" s="98"/>
      <c r="G21" s="98"/>
      <c r="H21" s="98"/>
    </row>
    <row r="22" spans="1:8">
      <c r="A22" s="98"/>
      <c r="B22" s="98"/>
      <c r="C22" s="98"/>
      <c r="D22" s="98"/>
      <c r="E22" s="98"/>
      <c r="F22" s="98"/>
      <c r="G22" s="98"/>
      <c r="H22" s="98"/>
    </row>
    <row r="23" spans="1:8">
      <c r="A23" s="99" t="s">
        <v>316</v>
      </c>
    </row>
    <row r="24" spans="1:8">
      <c r="C24" s="95"/>
      <c r="D24" s="95"/>
      <c r="E24" s="95"/>
      <c r="F24" s="95"/>
    </row>
    <row r="25" spans="1:8" ht="248.4">
      <c r="A25" s="497" t="s">
        <v>317</v>
      </c>
      <c r="B25" s="498" t="s">
        <v>2768</v>
      </c>
      <c r="C25" s="100"/>
      <c r="D25" s="100"/>
      <c r="E25" s="100"/>
      <c r="F25" s="100"/>
    </row>
    <row r="26" spans="1:8" ht="124.2">
      <c r="A26" s="497" t="s">
        <v>318</v>
      </c>
      <c r="B26" s="499" t="s">
        <v>2769</v>
      </c>
      <c r="C26" s="95"/>
      <c r="D26" s="95"/>
      <c r="E26" s="95"/>
      <c r="F26" s="95"/>
    </row>
    <row r="27" spans="1:8" ht="207">
      <c r="A27" s="497" t="s">
        <v>319</v>
      </c>
      <c r="B27" s="496" t="s">
        <v>2613</v>
      </c>
      <c r="C27" s="101"/>
      <c r="D27" s="101"/>
      <c r="E27" s="101"/>
      <c r="F27" s="101"/>
    </row>
    <row r="28" spans="1:8">
      <c r="C28" s="95"/>
      <c r="D28" s="95"/>
      <c r="E28" s="95"/>
      <c r="F28" s="95"/>
    </row>
    <row r="29" spans="1:8">
      <c r="A29" s="1095"/>
      <c r="B29" s="1095"/>
      <c r="C29" s="95"/>
      <c r="D29" s="95"/>
      <c r="E29" s="95"/>
      <c r="F29" s="95"/>
    </row>
    <row r="30" spans="1:8">
      <c r="C30" s="95"/>
      <c r="D30" s="95"/>
      <c r="E30" s="95"/>
      <c r="F30" s="95"/>
    </row>
  </sheetData>
  <mergeCells count="3">
    <mergeCell ref="A2:B2"/>
    <mergeCell ref="A21:B21"/>
    <mergeCell ref="A29:B29"/>
  </mergeCells>
  <pageMargins left="0.7" right="0.7" top="0.75" bottom="0.75" header="0.3" footer="0.3"/>
  <pageSetup paperSize="9"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11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9.75" customHeight="1"/>
    <row r="2" spans="1:9" s="243" customFormat="1">
      <c r="A2" s="632" t="s">
        <v>320</v>
      </c>
      <c r="B2" s="632"/>
      <c r="C2" s="632"/>
      <c r="D2" s="632"/>
      <c r="E2" s="632"/>
      <c r="F2" s="632"/>
      <c r="G2" s="632"/>
      <c r="H2" s="632"/>
      <c r="I2" s="632"/>
    </row>
    <row r="3" spans="1:9" ht="9.75" customHeight="1"/>
    <row r="4" spans="1:9" ht="15" customHeight="1">
      <c r="A4" s="243" t="s">
        <v>321</v>
      </c>
    </row>
    <row r="5" spans="1:9" ht="17.25" customHeight="1">
      <c r="A5" s="242" t="s">
        <v>162</v>
      </c>
      <c r="B5" s="242"/>
      <c r="C5" s="242"/>
      <c r="D5" s="242"/>
      <c r="E5" s="242"/>
      <c r="F5" s="242"/>
      <c r="G5" s="242"/>
      <c r="H5" s="242"/>
    </row>
    <row r="6" spans="1:9" ht="17.55" customHeight="1">
      <c r="A6" s="665" t="s">
        <v>143</v>
      </c>
      <c r="B6" s="665"/>
      <c r="C6" s="665"/>
      <c r="D6" s="666">
        <v>3</v>
      </c>
      <c r="E6" s="667"/>
      <c r="F6" s="667"/>
      <c r="G6" s="667"/>
      <c r="H6" s="667"/>
    </row>
    <row r="7" spans="1:9" ht="17.55" customHeight="1">
      <c r="A7" s="665" t="s">
        <v>142</v>
      </c>
      <c r="B7" s="665"/>
      <c r="C7" s="665"/>
      <c r="D7" s="668" t="s">
        <v>323</v>
      </c>
      <c r="E7" s="669"/>
      <c r="F7" s="669"/>
      <c r="G7" s="669"/>
      <c r="H7" s="669"/>
    </row>
    <row r="8" spans="1:9" ht="17.55" customHeight="1">
      <c r="A8" s="665" t="s">
        <v>146</v>
      </c>
      <c r="B8" s="665"/>
      <c r="C8" s="665"/>
      <c r="D8" s="666" t="s">
        <v>324</v>
      </c>
      <c r="E8" s="667"/>
      <c r="F8" s="667"/>
      <c r="G8" s="667"/>
      <c r="H8" s="667"/>
    </row>
    <row r="9" spans="1:9" ht="17.55" customHeight="1">
      <c r="A9" s="665" t="s">
        <v>325</v>
      </c>
      <c r="B9" s="665"/>
      <c r="C9" s="665"/>
      <c r="D9" s="666" t="s">
        <v>326</v>
      </c>
      <c r="E9" s="667"/>
      <c r="F9" s="667"/>
      <c r="G9" s="667"/>
      <c r="H9" s="667"/>
    </row>
    <row r="10" spans="1:9" ht="9.75" customHeight="1"/>
    <row r="11" spans="1:9" ht="15" customHeight="1">
      <c r="A11" s="641" t="s">
        <v>3</v>
      </c>
      <c r="B11" s="641"/>
      <c r="C11" s="641"/>
      <c r="D11" s="641"/>
      <c r="E11" s="641"/>
      <c r="F11" s="641"/>
      <c r="G11" s="641"/>
      <c r="H11" s="641"/>
    </row>
    <row r="12" spans="1:9" ht="17.25" customHeight="1">
      <c r="A12" s="633" t="s">
        <v>2631</v>
      </c>
      <c r="B12" s="633"/>
      <c r="C12" s="633"/>
      <c r="D12" s="633"/>
      <c r="E12" s="633"/>
      <c r="F12" s="633"/>
      <c r="G12" s="633"/>
      <c r="H12" s="633"/>
    </row>
    <row r="13" spans="1:9" ht="17.25" customHeight="1">
      <c r="A13" s="665" t="s">
        <v>8</v>
      </c>
      <c r="B13" s="665"/>
      <c r="C13" s="665"/>
      <c r="D13" s="665"/>
      <c r="E13" s="666" t="s">
        <v>9</v>
      </c>
      <c r="F13" s="666"/>
      <c r="G13" s="666"/>
      <c r="H13" s="666"/>
    </row>
    <row r="14" spans="1:9" ht="17.25" customHeight="1">
      <c r="A14" s="665" t="s">
        <v>327</v>
      </c>
      <c r="B14" s="665"/>
      <c r="C14" s="665"/>
      <c r="D14" s="665"/>
      <c r="E14" s="666" t="s">
        <v>328</v>
      </c>
      <c r="F14" s="666"/>
      <c r="G14" s="666"/>
      <c r="H14" s="666"/>
    </row>
    <row r="15" spans="1:9" ht="17.25" customHeight="1">
      <c r="A15" s="665" t="s">
        <v>329</v>
      </c>
      <c r="B15" s="665"/>
      <c r="C15" s="665"/>
      <c r="D15" s="665"/>
      <c r="E15" s="670" t="s">
        <v>330</v>
      </c>
      <c r="F15" s="670"/>
      <c r="G15" s="670"/>
      <c r="H15" s="670"/>
    </row>
    <row r="16" spans="1:9" ht="17.25" customHeight="1">
      <c r="A16" s="665" t="s">
        <v>13</v>
      </c>
      <c r="B16" s="665"/>
      <c r="C16" s="665"/>
      <c r="D16" s="665"/>
      <c r="E16" s="666" t="s">
        <v>14</v>
      </c>
      <c r="F16" s="666"/>
      <c r="G16" s="666"/>
      <c r="H16" s="666"/>
    </row>
    <row r="17" spans="1:9" ht="9.75" customHeight="1"/>
    <row r="18" spans="1:9" ht="15" customHeight="1">
      <c r="A18" s="641" t="s">
        <v>331</v>
      </c>
      <c r="B18" s="641"/>
      <c r="C18" s="641"/>
      <c r="D18" s="641"/>
      <c r="E18" s="641"/>
      <c r="F18" s="641"/>
      <c r="G18" s="641"/>
      <c r="H18" s="641"/>
      <c r="I18" s="106"/>
    </row>
    <row r="19" spans="1:9" ht="39" customHeight="1">
      <c r="A19" s="669" t="s">
        <v>332</v>
      </c>
      <c r="B19" s="669"/>
      <c r="C19" s="668" t="s">
        <v>2765</v>
      </c>
      <c r="D19" s="669"/>
      <c r="E19" s="669"/>
      <c r="F19" s="669"/>
      <c r="G19" s="669"/>
      <c r="H19" s="669"/>
      <c r="I19" s="110"/>
    </row>
    <row r="20" spans="1:9" ht="9.75" customHeight="1">
      <c r="I20" s="106"/>
    </row>
    <row r="21" spans="1:9" ht="15" customHeight="1">
      <c r="A21" s="647" t="s">
        <v>334</v>
      </c>
      <c r="B21" s="647"/>
      <c r="C21" s="647"/>
      <c r="D21" s="647"/>
    </row>
    <row r="22" spans="1:9" ht="16.5" customHeight="1">
      <c r="A22" s="672" t="s">
        <v>31</v>
      </c>
      <c r="B22" s="673" t="s">
        <v>32</v>
      </c>
      <c r="C22" s="673"/>
      <c r="D22" s="673"/>
      <c r="E22" s="673"/>
      <c r="F22" s="673"/>
      <c r="G22" s="674" t="s">
        <v>335</v>
      </c>
      <c r="H22" s="674"/>
    </row>
    <row r="23" spans="1:9" ht="27" customHeight="1">
      <c r="A23" s="672"/>
      <c r="B23" s="673"/>
      <c r="C23" s="673"/>
      <c r="D23" s="673"/>
      <c r="E23" s="673"/>
      <c r="F23" s="673"/>
      <c r="G23" s="245" t="s">
        <v>336</v>
      </c>
      <c r="H23" s="246" t="s">
        <v>35</v>
      </c>
    </row>
    <row r="24" spans="1:9" ht="17.25" customHeight="1">
      <c r="A24" s="671" t="s">
        <v>36</v>
      </c>
      <c r="B24" s="671"/>
      <c r="C24" s="671"/>
      <c r="D24" s="671"/>
      <c r="E24" s="671"/>
      <c r="F24" s="671"/>
      <c r="G24" s="671"/>
      <c r="H24" s="671"/>
    </row>
    <row r="25" spans="1:9" ht="29.25" customHeight="1">
      <c r="A25" s="287" t="s">
        <v>1847</v>
      </c>
      <c r="B25" s="675" t="s">
        <v>1848</v>
      </c>
      <c r="C25" s="675"/>
      <c r="D25" s="675"/>
      <c r="E25" s="675"/>
      <c r="F25" s="675"/>
      <c r="G25" s="288" t="s">
        <v>59</v>
      </c>
      <c r="H25" s="289" t="s">
        <v>40</v>
      </c>
    </row>
    <row r="26" spans="1:9" ht="17.25" customHeight="1">
      <c r="A26" s="671" t="s">
        <v>341</v>
      </c>
      <c r="B26" s="671"/>
      <c r="C26" s="671"/>
      <c r="D26" s="671"/>
      <c r="E26" s="671"/>
      <c r="F26" s="671"/>
      <c r="G26" s="671"/>
      <c r="H26" s="671"/>
    </row>
    <row r="27" spans="1:9" ht="28.5" customHeight="1">
      <c r="A27" s="287" t="s">
        <v>1849</v>
      </c>
      <c r="B27" s="675" t="s">
        <v>1850</v>
      </c>
      <c r="C27" s="675"/>
      <c r="D27" s="675"/>
      <c r="E27" s="675"/>
      <c r="F27" s="675"/>
      <c r="G27" s="288" t="s">
        <v>84</v>
      </c>
      <c r="H27" s="289" t="s">
        <v>52</v>
      </c>
    </row>
    <row r="28" spans="1:9" ht="28.5" customHeight="1">
      <c r="A28" s="287" t="s">
        <v>1851</v>
      </c>
      <c r="B28" s="675" t="s">
        <v>1852</v>
      </c>
      <c r="C28" s="675"/>
      <c r="D28" s="675"/>
      <c r="E28" s="675"/>
      <c r="F28" s="675"/>
      <c r="G28" s="288" t="s">
        <v>90</v>
      </c>
      <c r="H28" s="289" t="s">
        <v>52</v>
      </c>
    </row>
    <row r="29" spans="1:9" ht="17.25" customHeight="1">
      <c r="A29" s="671" t="s">
        <v>348</v>
      </c>
      <c r="B29" s="671"/>
      <c r="C29" s="671"/>
      <c r="D29" s="671"/>
      <c r="E29" s="671"/>
      <c r="F29" s="671"/>
      <c r="G29" s="671"/>
      <c r="H29" s="671"/>
    </row>
    <row r="30" spans="1:9" ht="29.25" customHeight="1">
      <c r="A30" s="287" t="s">
        <v>1853</v>
      </c>
      <c r="B30" s="675" t="s">
        <v>1854</v>
      </c>
      <c r="C30" s="675"/>
      <c r="D30" s="675"/>
      <c r="E30" s="675"/>
      <c r="F30" s="675"/>
      <c r="G30" s="288" t="s">
        <v>121</v>
      </c>
      <c r="H30" s="289" t="s">
        <v>473</v>
      </c>
    </row>
    <row r="31" spans="1:9" ht="9.75" customHeight="1"/>
    <row r="32" spans="1:9" ht="15" customHeight="1">
      <c r="A32" s="243" t="s">
        <v>351</v>
      </c>
    </row>
    <row r="33" spans="1:11" ht="17.25" customHeight="1">
      <c r="A33" s="679" t="s">
        <v>352</v>
      </c>
      <c r="B33" s="680"/>
      <c r="C33" s="680"/>
      <c r="D33" s="680"/>
      <c r="E33" s="680"/>
      <c r="F33" s="680"/>
      <c r="G33" s="206">
        <v>10</v>
      </c>
      <c r="H33" s="207" t="s">
        <v>353</v>
      </c>
      <c r="I33" s="243"/>
      <c r="J33" s="243"/>
      <c r="K33" s="243"/>
    </row>
    <row r="34" spans="1:11" ht="17.25" customHeight="1">
      <c r="A34" s="676" t="s">
        <v>354</v>
      </c>
      <c r="B34" s="666" t="s">
        <v>1855</v>
      </c>
      <c r="C34" s="667"/>
      <c r="D34" s="667"/>
      <c r="E34" s="667"/>
      <c r="F34" s="667"/>
      <c r="G34" s="667"/>
      <c r="H34" s="667"/>
    </row>
    <row r="35" spans="1:11" ht="17.25" customHeight="1">
      <c r="A35" s="676"/>
      <c r="B35" s="668" t="s">
        <v>1856</v>
      </c>
      <c r="C35" s="669"/>
      <c r="D35" s="669"/>
      <c r="E35" s="669"/>
      <c r="F35" s="669"/>
      <c r="G35" s="669"/>
      <c r="H35" s="669"/>
    </row>
    <row r="36" spans="1:11" ht="17.25" customHeight="1">
      <c r="A36" s="676"/>
      <c r="B36" s="668" t="s">
        <v>1857</v>
      </c>
      <c r="C36" s="669"/>
      <c r="D36" s="669"/>
      <c r="E36" s="669"/>
      <c r="F36" s="669"/>
      <c r="G36" s="669"/>
      <c r="H36" s="669"/>
    </row>
    <row r="37" spans="1:11" ht="17.25" customHeight="1">
      <c r="A37" s="676"/>
      <c r="B37" s="668" t="s">
        <v>1858</v>
      </c>
      <c r="C37" s="669"/>
      <c r="D37" s="669"/>
      <c r="E37" s="669"/>
      <c r="F37" s="669"/>
      <c r="G37" s="669"/>
      <c r="H37" s="669"/>
    </row>
    <row r="38" spans="1:11" ht="17.25" customHeight="1">
      <c r="A38" s="676"/>
      <c r="B38" s="668" t="s">
        <v>1859</v>
      </c>
      <c r="C38" s="669"/>
      <c r="D38" s="669"/>
      <c r="E38" s="669"/>
      <c r="F38" s="669"/>
      <c r="G38" s="669"/>
      <c r="H38" s="669"/>
    </row>
    <row r="39" spans="1:11" s="243" customFormat="1" ht="17.25" customHeight="1">
      <c r="A39" s="676"/>
      <c r="B39" s="668" t="s">
        <v>1860</v>
      </c>
      <c r="C39" s="669"/>
      <c r="D39" s="669"/>
      <c r="E39" s="669"/>
      <c r="F39" s="669"/>
      <c r="G39" s="669"/>
      <c r="H39" s="669"/>
      <c r="I39" s="107"/>
      <c r="J39" s="107"/>
      <c r="K39" s="107"/>
    </row>
    <row r="40" spans="1:11" ht="17.25" customHeight="1">
      <c r="A40" s="676"/>
      <c r="B40" s="677" t="s">
        <v>1861</v>
      </c>
      <c r="C40" s="678"/>
      <c r="D40" s="678"/>
      <c r="E40" s="678"/>
      <c r="F40" s="678"/>
      <c r="G40" s="678"/>
      <c r="H40" s="678"/>
    </row>
    <row r="41" spans="1:11" ht="23.1" customHeight="1">
      <c r="A41" s="682" t="s">
        <v>361</v>
      </c>
      <c r="B41" s="683"/>
      <c r="C41" s="683"/>
      <c r="D41" s="666" t="s">
        <v>1862</v>
      </c>
      <c r="E41" s="667"/>
      <c r="F41" s="667"/>
      <c r="G41" s="667"/>
      <c r="H41" s="667"/>
    </row>
    <row r="42" spans="1:11" ht="35.1" customHeight="1">
      <c r="A42" s="681" t="s">
        <v>363</v>
      </c>
      <c r="B42" s="681"/>
      <c r="C42" s="681"/>
      <c r="D42" s="668" t="s">
        <v>1873</v>
      </c>
      <c r="E42" s="669"/>
      <c r="F42" s="669"/>
      <c r="G42" s="669"/>
      <c r="H42" s="669"/>
      <c r="I42" s="192"/>
    </row>
    <row r="43" spans="1:11" ht="17.25" customHeight="1">
      <c r="A43" s="679" t="s">
        <v>416</v>
      </c>
      <c r="B43" s="680"/>
      <c r="C43" s="680"/>
      <c r="D43" s="680"/>
      <c r="E43" s="680"/>
      <c r="F43" s="680"/>
      <c r="G43" s="206">
        <v>20</v>
      </c>
      <c r="H43" s="207" t="s">
        <v>353</v>
      </c>
      <c r="I43" s="243"/>
      <c r="J43" s="243"/>
      <c r="K43" s="243"/>
    </row>
    <row r="44" spans="1:11" ht="17.25" customHeight="1">
      <c r="A44" s="676" t="s">
        <v>354</v>
      </c>
      <c r="B44" s="668" t="s">
        <v>1863</v>
      </c>
      <c r="C44" s="669"/>
      <c r="D44" s="669"/>
      <c r="E44" s="669"/>
      <c r="F44" s="669"/>
      <c r="G44" s="669"/>
      <c r="H44" s="669"/>
    </row>
    <row r="45" spans="1:11" ht="17.25" customHeight="1">
      <c r="A45" s="676"/>
      <c r="B45" s="668" t="s">
        <v>1864</v>
      </c>
      <c r="C45" s="669"/>
      <c r="D45" s="669"/>
      <c r="E45" s="669"/>
      <c r="F45" s="669"/>
      <c r="G45" s="669"/>
      <c r="H45" s="669"/>
    </row>
    <row r="46" spans="1:11" ht="17.25" customHeight="1">
      <c r="A46" s="676"/>
      <c r="B46" s="668" t="s">
        <v>1865</v>
      </c>
      <c r="C46" s="669"/>
      <c r="D46" s="669"/>
      <c r="E46" s="669"/>
      <c r="F46" s="669"/>
      <c r="G46" s="669"/>
      <c r="H46" s="669"/>
    </row>
    <row r="47" spans="1:11" ht="17.25" customHeight="1">
      <c r="A47" s="676"/>
      <c r="B47" s="668" t="s">
        <v>1866</v>
      </c>
      <c r="C47" s="669"/>
      <c r="D47" s="669"/>
      <c r="E47" s="669"/>
      <c r="F47" s="669"/>
      <c r="G47" s="669"/>
      <c r="H47" s="669"/>
    </row>
    <row r="48" spans="1:11" ht="17.25" customHeight="1">
      <c r="A48" s="676"/>
      <c r="B48" s="677" t="s">
        <v>1867</v>
      </c>
      <c r="C48" s="678"/>
      <c r="D48" s="678"/>
      <c r="E48" s="678"/>
      <c r="F48" s="678"/>
      <c r="G48" s="678"/>
      <c r="H48" s="678"/>
    </row>
    <row r="49" spans="1:11" s="243" customFormat="1">
      <c r="A49" s="682" t="s">
        <v>361</v>
      </c>
      <c r="B49" s="683"/>
      <c r="C49" s="683"/>
      <c r="D49" s="684" t="s">
        <v>1871</v>
      </c>
      <c r="E49" s="684"/>
      <c r="F49" s="684"/>
      <c r="G49" s="684"/>
      <c r="H49" s="684"/>
      <c r="I49" s="107"/>
      <c r="J49" s="107"/>
      <c r="K49" s="107"/>
    </row>
    <row r="50" spans="1:11" ht="54.75" customHeight="1">
      <c r="A50" s="681" t="s">
        <v>363</v>
      </c>
      <c r="B50" s="681"/>
      <c r="C50" s="681"/>
      <c r="D50" s="668" t="s">
        <v>1872</v>
      </c>
      <c r="E50" s="669"/>
      <c r="F50" s="669"/>
      <c r="G50" s="669"/>
      <c r="H50" s="669"/>
      <c r="I50" s="192"/>
    </row>
    <row r="51" spans="1:11" ht="9.75" customHeight="1"/>
    <row r="52" spans="1:11" ht="15" customHeight="1">
      <c r="A52" s="243" t="s">
        <v>378</v>
      </c>
    </row>
    <row r="53" spans="1:11" ht="20.100000000000001" customHeight="1">
      <c r="A53" s="665" t="s">
        <v>379</v>
      </c>
      <c r="B53" s="667"/>
      <c r="C53" s="668" t="s">
        <v>1868</v>
      </c>
      <c r="D53" s="669"/>
      <c r="E53" s="669"/>
      <c r="F53" s="669"/>
      <c r="G53" s="669"/>
      <c r="H53" s="669"/>
    </row>
    <row r="54" spans="1:11" ht="20.100000000000001" customHeight="1">
      <c r="A54" s="665"/>
      <c r="B54" s="667"/>
      <c r="C54" s="668" t="s">
        <v>1869</v>
      </c>
      <c r="D54" s="669"/>
      <c r="E54" s="669"/>
      <c r="F54" s="669"/>
      <c r="G54" s="669"/>
      <c r="H54" s="669"/>
    </row>
    <row r="55" spans="1:11" ht="20.100000000000001" customHeight="1">
      <c r="A55" s="665"/>
      <c r="B55" s="667"/>
      <c r="C55" s="677" t="s">
        <v>1870</v>
      </c>
      <c r="D55" s="678"/>
      <c r="E55" s="678"/>
      <c r="F55" s="678"/>
      <c r="G55" s="678"/>
      <c r="H55" s="678"/>
    </row>
    <row r="56" spans="1:11" ht="20.100000000000001" customHeight="1">
      <c r="A56" s="665" t="s">
        <v>382</v>
      </c>
      <c r="B56" s="667"/>
      <c r="C56" s="668" t="s">
        <v>1844</v>
      </c>
      <c r="D56" s="669"/>
      <c r="E56" s="669"/>
      <c r="F56" s="669"/>
      <c r="G56" s="669"/>
      <c r="H56" s="669"/>
    </row>
    <row r="57" spans="1:11" ht="20.100000000000001" customHeight="1">
      <c r="A57" s="665"/>
      <c r="B57" s="667"/>
      <c r="C57" s="677" t="s">
        <v>1874</v>
      </c>
      <c r="D57" s="678"/>
      <c r="E57" s="678"/>
      <c r="F57" s="678"/>
      <c r="G57" s="678"/>
      <c r="H57" s="678"/>
    </row>
    <row r="58" spans="1:11" ht="9.75" customHeight="1"/>
    <row r="59" spans="1:11" ht="15" customHeight="1">
      <c r="A59" s="243" t="s">
        <v>384</v>
      </c>
      <c r="B59" s="243"/>
      <c r="C59" s="243"/>
      <c r="D59" s="243"/>
      <c r="E59" s="243"/>
      <c r="F59" s="243"/>
    </row>
    <row r="60" spans="1:11" ht="16.2">
      <c r="A60" s="667" t="s">
        <v>385</v>
      </c>
      <c r="B60" s="667"/>
      <c r="C60" s="667"/>
      <c r="D60" s="667"/>
      <c r="E60" s="667"/>
      <c r="F60" s="667"/>
      <c r="G60" s="185">
        <v>2.5</v>
      </c>
      <c r="H60" s="186" t="s">
        <v>430</v>
      </c>
    </row>
    <row r="61" spans="1:11" ht="16.2">
      <c r="A61" s="667" t="s">
        <v>386</v>
      </c>
      <c r="B61" s="667"/>
      <c r="C61" s="667"/>
      <c r="D61" s="667"/>
      <c r="E61" s="667"/>
      <c r="F61" s="667"/>
      <c r="G61" s="185">
        <v>0.5</v>
      </c>
      <c r="H61" s="186" t="s">
        <v>430</v>
      </c>
    </row>
    <row r="62" spans="1:11">
      <c r="A62" s="249"/>
      <c r="B62" s="249"/>
      <c r="C62" s="249"/>
      <c r="D62" s="249"/>
      <c r="E62" s="249"/>
      <c r="F62" s="249"/>
      <c r="G62" s="188"/>
      <c r="H62" s="186"/>
    </row>
    <row r="63" spans="1:11">
      <c r="A63" s="685" t="s">
        <v>387</v>
      </c>
      <c r="B63" s="685"/>
      <c r="C63" s="685"/>
      <c r="D63" s="685"/>
      <c r="E63" s="685"/>
      <c r="F63" s="685"/>
      <c r="G63" s="190"/>
      <c r="H63" s="188"/>
    </row>
    <row r="64" spans="1:11" ht="17.25" customHeight="1">
      <c r="A64" s="669" t="s">
        <v>388</v>
      </c>
      <c r="B64" s="669"/>
      <c r="C64" s="669"/>
      <c r="D64" s="669"/>
      <c r="E64" s="186">
        <f>SUM(E65:E70)</f>
        <v>35</v>
      </c>
      <c r="F64" s="186" t="s">
        <v>353</v>
      </c>
      <c r="G64" s="191">
        <f>E64/25</f>
        <v>1.4</v>
      </c>
      <c r="H64" s="186" t="s">
        <v>430</v>
      </c>
    </row>
    <row r="65" spans="1:9" ht="17.25" customHeight="1">
      <c r="A65" s="107" t="s">
        <v>145</v>
      </c>
      <c r="B65" s="667" t="s">
        <v>148</v>
      </c>
      <c r="C65" s="667"/>
      <c r="D65" s="667"/>
      <c r="E65" s="186">
        <f>G33</f>
        <v>10</v>
      </c>
      <c r="F65" s="186" t="s">
        <v>353</v>
      </c>
      <c r="G65" s="192"/>
      <c r="H65" s="193"/>
    </row>
    <row r="66" spans="1:9" ht="17.25" customHeight="1">
      <c r="B66" s="667" t="s">
        <v>389</v>
      </c>
      <c r="C66" s="667"/>
      <c r="D66" s="667"/>
      <c r="E66" s="186">
        <f>G43</f>
        <v>20</v>
      </c>
      <c r="F66" s="186" t="s">
        <v>353</v>
      </c>
      <c r="G66" s="192"/>
      <c r="H66" s="193"/>
    </row>
    <row r="67" spans="1:9" ht="17.25" customHeight="1">
      <c r="B67" s="667" t="s">
        <v>390</v>
      </c>
      <c r="C67" s="667"/>
      <c r="D67" s="667"/>
      <c r="E67" s="186">
        <v>2</v>
      </c>
      <c r="F67" s="186" t="s">
        <v>353</v>
      </c>
      <c r="G67" s="192"/>
      <c r="H67" s="193"/>
    </row>
    <row r="68" spans="1:9" ht="17.25" customHeight="1">
      <c r="B68" s="667" t="s">
        <v>391</v>
      </c>
      <c r="C68" s="667"/>
      <c r="D68" s="667"/>
      <c r="E68" s="186">
        <v>0</v>
      </c>
      <c r="F68" s="186" t="s">
        <v>353</v>
      </c>
      <c r="G68" s="192"/>
      <c r="H68" s="193"/>
    </row>
    <row r="69" spans="1:9" ht="17.25" customHeight="1">
      <c r="B69" s="667" t="s">
        <v>392</v>
      </c>
      <c r="C69" s="667"/>
      <c r="D69" s="667"/>
      <c r="E69" s="186">
        <v>0</v>
      </c>
      <c r="F69" s="186" t="s">
        <v>353</v>
      </c>
      <c r="G69" s="192"/>
      <c r="H69" s="193"/>
    </row>
    <row r="70" spans="1:9" ht="17.25" customHeight="1">
      <c r="B70" s="667" t="s">
        <v>393</v>
      </c>
      <c r="C70" s="667"/>
      <c r="D70" s="667"/>
      <c r="E70" s="186">
        <v>3</v>
      </c>
      <c r="F70" s="186" t="s">
        <v>353</v>
      </c>
      <c r="G70" s="192"/>
      <c r="H70" s="193"/>
    </row>
    <row r="71" spans="1:9" ht="30.75" customHeight="1">
      <c r="A71" s="669" t="s">
        <v>394</v>
      </c>
      <c r="B71" s="669"/>
      <c r="C71" s="669"/>
      <c r="D71" s="669"/>
      <c r="E71" s="186">
        <v>0</v>
      </c>
      <c r="F71" s="186" t="s">
        <v>353</v>
      </c>
      <c r="G71" s="191">
        <f>E71/25</f>
        <v>0</v>
      </c>
      <c r="H71" s="186" t="s">
        <v>430</v>
      </c>
    </row>
    <row r="72" spans="1:9" ht="17.25" customHeight="1">
      <c r="A72" s="667" t="s">
        <v>395</v>
      </c>
      <c r="B72" s="667"/>
      <c r="C72" s="667"/>
      <c r="D72" s="667"/>
      <c r="E72" s="186">
        <f>G72*25</f>
        <v>40</v>
      </c>
      <c r="F72" s="186" t="s">
        <v>353</v>
      </c>
      <c r="G72" s="191">
        <f>D6-G71-G64</f>
        <v>1.6</v>
      </c>
      <c r="H72" s="186" t="s">
        <v>430</v>
      </c>
    </row>
    <row r="73" spans="1:9" ht="9.75" customHeight="1"/>
    <row r="77" spans="1:9">
      <c r="A77" s="631"/>
      <c r="B77" s="631"/>
      <c r="C77" s="631"/>
      <c r="D77" s="631"/>
      <c r="E77" s="631"/>
      <c r="F77" s="631"/>
      <c r="G77" s="631"/>
      <c r="H77" s="631"/>
      <c r="I77" s="631"/>
    </row>
    <row r="80" spans="1:9">
      <c r="A80" s="663"/>
      <c r="B80" s="663"/>
      <c r="C80" s="663"/>
      <c r="D80" s="663"/>
      <c r="E80" s="663"/>
      <c r="F80" s="663"/>
      <c r="G80" s="663"/>
      <c r="H80" s="663"/>
      <c r="I80" s="663"/>
    </row>
    <row r="81" spans="1:9">
      <c r="A81" s="663"/>
      <c r="B81" s="663"/>
      <c r="C81" s="663"/>
      <c r="D81" s="663"/>
      <c r="E81" s="663"/>
      <c r="F81" s="663"/>
      <c r="G81" s="663"/>
      <c r="H81" s="663"/>
      <c r="I81" s="663"/>
    </row>
    <row r="82" spans="1:9">
      <c r="A82" s="663"/>
      <c r="B82" s="663"/>
      <c r="C82" s="663"/>
      <c r="D82" s="663"/>
      <c r="E82" s="663"/>
      <c r="F82" s="663"/>
      <c r="G82" s="663"/>
      <c r="H82" s="663"/>
      <c r="I82" s="663"/>
    </row>
  </sheetData>
  <mergeCells count="78">
    <mergeCell ref="B70:D70"/>
    <mergeCell ref="A71:D71"/>
    <mergeCell ref="A72:D72"/>
    <mergeCell ref="A77:I77"/>
    <mergeCell ref="A80:I82"/>
    <mergeCell ref="B69:D69"/>
    <mergeCell ref="A56:B57"/>
    <mergeCell ref="C56:H56"/>
    <mergeCell ref="C57:H57"/>
    <mergeCell ref="A60:F60"/>
    <mergeCell ref="A61:F61"/>
    <mergeCell ref="A63:F63"/>
    <mergeCell ref="A64:D64"/>
    <mergeCell ref="B65:D65"/>
    <mergeCell ref="B66:D66"/>
    <mergeCell ref="B67:D67"/>
    <mergeCell ref="B68:D68"/>
    <mergeCell ref="A49:C49"/>
    <mergeCell ref="D49:H49"/>
    <mergeCell ref="A50:C50"/>
    <mergeCell ref="D50:H50"/>
    <mergeCell ref="A53:B55"/>
    <mergeCell ref="C53:H53"/>
    <mergeCell ref="C54:H54"/>
    <mergeCell ref="C55:H55"/>
    <mergeCell ref="D41:H41"/>
    <mergeCell ref="A43:F43"/>
    <mergeCell ref="A44:A48"/>
    <mergeCell ref="B44:H44"/>
    <mergeCell ref="B45:H45"/>
    <mergeCell ref="B46:H46"/>
    <mergeCell ref="B47:H47"/>
    <mergeCell ref="B48:H48"/>
    <mergeCell ref="A42:C42"/>
    <mergeCell ref="D42:H42"/>
    <mergeCell ref="A41:C41"/>
    <mergeCell ref="B27:F27"/>
    <mergeCell ref="B28:F28"/>
    <mergeCell ref="A29:H29"/>
    <mergeCell ref="B30:F30"/>
    <mergeCell ref="A33:F33"/>
    <mergeCell ref="A34:A40"/>
    <mergeCell ref="B34:H34"/>
    <mergeCell ref="B35:H35"/>
    <mergeCell ref="B36:H36"/>
    <mergeCell ref="B37:H37"/>
    <mergeCell ref="B38:H38"/>
    <mergeCell ref="B39:H39"/>
    <mergeCell ref="B40:H40"/>
    <mergeCell ref="A26:H26"/>
    <mergeCell ref="A18:H18"/>
    <mergeCell ref="A19:B19"/>
    <mergeCell ref="A21:D21"/>
    <mergeCell ref="A22:A23"/>
    <mergeCell ref="B22:F23"/>
    <mergeCell ref="G22:H22"/>
    <mergeCell ref="A24:H24"/>
    <mergeCell ref="B25:F25"/>
    <mergeCell ref="C19:H19"/>
    <mergeCell ref="A14:D14"/>
    <mergeCell ref="E14:H14"/>
    <mergeCell ref="A15:D15"/>
    <mergeCell ref="E15:H15"/>
    <mergeCell ref="A16:D16"/>
    <mergeCell ref="E16:H16"/>
    <mergeCell ref="A9:C9"/>
    <mergeCell ref="D9:H9"/>
    <mergeCell ref="A11:H11"/>
    <mergeCell ref="A12:H12"/>
    <mergeCell ref="A13:D13"/>
    <mergeCell ref="E13:H13"/>
    <mergeCell ref="A8:C8"/>
    <mergeCell ref="D8:H8"/>
    <mergeCell ref="A2:I2"/>
    <mergeCell ref="A6:C6"/>
    <mergeCell ref="D6:H6"/>
    <mergeCell ref="A7:C7"/>
    <mergeCell ref="D7:H7"/>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sheetViews>
  <sheetFormatPr defaultColWidth="8.77734375" defaultRowHeight="13.8"/>
  <cols>
    <col min="1" max="1" width="9.21875" style="107" customWidth="1"/>
    <col min="2" max="2" width="11.77734375" style="107" customWidth="1"/>
    <col min="3" max="3" width="5.77734375" style="107" customWidth="1"/>
    <col min="4" max="4" width="21.77734375" style="107" customWidth="1"/>
    <col min="5" max="5" width="9.21875" style="107" customWidth="1"/>
    <col min="6" max="6" width="8.77734375" style="107" customWidth="1"/>
    <col min="7" max="7" width="12.77734375" style="107" customWidth="1"/>
    <col min="8" max="8" width="9.77734375" style="107" customWidth="1"/>
    <col min="9" max="9" width="2.77734375" style="107" customWidth="1"/>
    <col min="10" max="16384" width="8.77734375" style="107"/>
  </cols>
  <sheetData>
    <row r="1" spans="1:9" ht="10.35" customHeight="1"/>
    <row r="2" spans="1:9" s="243" customFormat="1">
      <c r="A2" s="632" t="s">
        <v>320</v>
      </c>
      <c r="B2" s="632"/>
      <c r="C2" s="632"/>
      <c r="D2" s="632"/>
      <c r="E2" s="632"/>
      <c r="F2" s="632"/>
      <c r="G2" s="632"/>
      <c r="H2" s="632"/>
      <c r="I2" s="632"/>
    </row>
    <row r="3" spans="1:9" ht="10.35" customHeight="1"/>
    <row r="4" spans="1:9" ht="15" customHeight="1">
      <c r="A4" s="243" t="s">
        <v>321</v>
      </c>
    </row>
    <row r="5" spans="1:9" ht="17.850000000000001" customHeight="1">
      <c r="A5" s="633" t="s">
        <v>163</v>
      </c>
      <c r="B5" s="633"/>
      <c r="C5" s="633"/>
      <c r="D5" s="633"/>
      <c r="E5" s="633"/>
      <c r="F5" s="633"/>
      <c r="G5" s="633"/>
      <c r="H5" s="633"/>
    </row>
    <row r="6" spans="1:9" ht="17.850000000000001" customHeight="1">
      <c r="A6" s="665" t="s">
        <v>143</v>
      </c>
      <c r="B6" s="686"/>
      <c r="C6" s="686"/>
      <c r="D6" s="686">
        <v>3</v>
      </c>
      <c r="E6" s="686"/>
      <c r="F6" s="686"/>
      <c r="G6" s="686"/>
      <c r="H6" s="666"/>
    </row>
    <row r="7" spans="1:9" ht="17.850000000000001" customHeight="1">
      <c r="A7" s="665" t="s">
        <v>142</v>
      </c>
      <c r="B7" s="686"/>
      <c r="C7" s="686"/>
      <c r="D7" s="687" t="s">
        <v>501</v>
      </c>
      <c r="E7" s="687"/>
      <c r="F7" s="687"/>
      <c r="G7" s="687"/>
      <c r="H7" s="688"/>
    </row>
    <row r="8" spans="1:9" ht="17.850000000000001" customHeight="1">
      <c r="A8" s="665" t="s">
        <v>146</v>
      </c>
      <c r="B8" s="686"/>
      <c r="C8" s="686"/>
      <c r="D8" s="689" t="s">
        <v>324</v>
      </c>
      <c r="E8" s="689"/>
      <c r="F8" s="689"/>
      <c r="G8" s="689"/>
      <c r="H8" s="690"/>
    </row>
    <row r="9" spans="1:9" ht="17.850000000000001" customHeight="1">
      <c r="A9" s="665" t="s">
        <v>325</v>
      </c>
      <c r="B9" s="686"/>
      <c r="C9" s="686"/>
      <c r="D9" s="689" t="s">
        <v>326</v>
      </c>
      <c r="E9" s="689"/>
      <c r="F9" s="689"/>
      <c r="G9" s="689"/>
      <c r="H9" s="690"/>
    </row>
    <row r="10" spans="1:9" ht="10.35" customHeight="1"/>
    <row r="11" spans="1:9" ht="15" customHeight="1">
      <c r="A11" s="641" t="s">
        <v>3</v>
      </c>
      <c r="B11" s="641"/>
      <c r="C11" s="641"/>
      <c r="D11" s="641"/>
      <c r="E11" s="641"/>
      <c r="F11" s="641"/>
      <c r="G11" s="641"/>
      <c r="H11" s="641"/>
    </row>
    <row r="12" spans="1:9" ht="17.850000000000001" customHeight="1">
      <c r="A12" s="631" t="s">
        <v>2633</v>
      </c>
      <c r="B12" s="631"/>
      <c r="C12" s="631"/>
      <c r="D12" s="631"/>
      <c r="E12" s="631"/>
      <c r="F12" s="631"/>
      <c r="G12" s="631"/>
      <c r="H12" s="631"/>
    </row>
    <row r="13" spans="1:9" ht="17.850000000000001" customHeight="1">
      <c r="A13" s="665" t="s">
        <v>8</v>
      </c>
      <c r="B13" s="686"/>
      <c r="C13" s="686"/>
      <c r="D13" s="686"/>
      <c r="E13" s="686" t="s">
        <v>9</v>
      </c>
      <c r="F13" s="686"/>
      <c r="G13" s="686"/>
      <c r="H13" s="666"/>
    </row>
    <row r="14" spans="1:9" ht="17.850000000000001" customHeight="1">
      <c r="A14" s="665" t="s">
        <v>327</v>
      </c>
      <c r="B14" s="686"/>
      <c r="C14" s="686"/>
      <c r="D14" s="686"/>
      <c r="E14" s="686" t="s">
        <v>328</v>
      </c>
      <c r="F14" s="686"/>
      <c r="G14" s="686"/>
      <c r="H14" s="666"/>
    </row>
    <row r="15" spans="1:9" ht="17.850000000000001" customHeight="1">
      <c r="A15" s="665" t="s">
        <v>329</v>
      </c>
      <c r="B15" s="686"/>
      <c r="C15" s="686"/>
      <c r="D15" s="686"/>
      <c r="E15" s="691" t="s">
        <v>330</v>
      </c>
      <c r="F15" s="691"/>
      <c r="G15" s="691"/>
      <c r="H15" s="670"/>
    </row>
    <row r="16" spans="1:9" ht="17.850000000000001" customHeight="1">
      <c r="A16" s="665" t="s">
        <v>13</v>
      </c>
      <c r="B16" s="686"/>
      <c r="C16" s="686"/>
      <c r="D16" s="686"/>
      <c r="E16" s="686" t="s">
        <v>14</v>
      </c>
      <c r="F16" s="686"/>
      <c r="G16" s="686"/>
      <c r="H16" s="666"/>
    </row>
    <row r="17" spans="1:8" ht="10.35" customHeight="1"/>
    <row r="18" spans="1:8" ht="15" customHeight="1">
      <c r="A18" s="641" t="s">
        <v>331</v>
      </c>
      <c r="B18" s="641"/>
      <c r="C18" s="641"/>
      <c r="D18" s="641"/>
      <c r="E18" s="641"/>
      <c r="F18" s="641"/>
      <c r="G18" s="641"/>
      <c r="H18" s="641"/>
    </row>
    <row r="19" spans="1:8" ht="35.549999999999997" customHeight="1">
      <c r="A19" s="669" t="s">
        <v>332</v>
      </c>
      <c r="B19" s="669"/>
      <c r="C19" s="675" t="s">
        <v>1875</v>
      </c>
      <c r="D19" s="675"/>
      <c r="E19" s="675"/>
      <c r="F19" s="675"/>
      <c r="G19" s="675"/>
      <c r="H19" s="668"/>
    </row>
    <row r="20" spans="1:8" ht="10.35" customHeight="1"/>
    <row r="21" spans="1:8" ht="15" customHeight="1">
      <c r="A21" s="647" t="s">
        <v>334</v>
      </c>
      <c r="B21" s="647"/>
      <c r="C21" s="647"/>
      <c r="D21" s="647"/>
    </row>
    <row r="22" spans="1:8">
      <c r="A22" s="672" t="s">
        <v>31</v>
      </c>
      <c r="B22" s="673" t="s">
        <v>32</v>
      </c>
      <c r="C22" s="673"/>
      <c r="D22" s="673"/>
      <c r="E22" s="673"/>
      <c r="F22" s="673"/>
      <c r="G22" s="673" t="s">
        <v>335</v>
      </c>
      <c r="H22" s="674"/>
    </row>
    <row r="23" spans="1:8" ht="27" customHeight="1">
      <c r="A23" s="672"/>
      <c r="B23" s="673"/>
      <c r="C23" s="673"/>
      <c r="D23" s="673"/>
      <c r="E23" s="673"/>
      <c r="F23" s="673"/>
      <c r="G23" s="245" t="s">
        <v>336</v>
      </c>
      <c r="H23" s="246" t="s">
        <v>35</v>
      </c>
    </row>
    <row r="24" spans="1:8" ht="17.850000000000001" customHeight="1">
      <c r="A24" s="672" t="s">
        <v>36</v>
      </c>
      <c r="B24" s="673"/>
      <c r="C24" s="673"/>
      <c r="D24" s="673"/>
      <c r="E24" s="673"/>
      <c r="F24" s="673"/>
      <c r="G24" s="673"/>
      <c r="H24" s="674"/>
    </row>
    <row r="25" spans="1:8" ht="68.25" customHeight="1">
      <c r="A25" s="245" t="s">
        <v>1876</v>
      </c>
      <c r="B25" s="668" t="s">
        <v>1877</v>
      </c>
      <c r="C25" s="669"/>
      <c r="D25" s="669"/>
      <c r="E25" s="669"/>
      <c r="F25" s="693"/>
      <c r="G25" s="245" t="s">
        <v>44</v>
      </c>
      <c r="H25" s="183" t="s">
        <v>40</v>
      </c>
    </row>
    <row r="26" spans="1:8" ht="60.75" customHeight="1">
      <c r="A26" s="245" t="s">
        <v>1878</v>
      </c>
      <c r="B26" s="668" t="s">
        <v>1879</v>
      </c>
      <c r="C26" s="669"/>
      <c r="D26" s="669"/>
      <c r="E26" s="669"/>
      <c r="F26" s="693"/>
      <c r="G26" s="245" t="s">
        <v>53</v>
      </c>
      <c r="H26" s="183" t="s">
        <v>40</v>
      </c>
    </row>
    <row r="27" spans="1:8" ht="17.850000000000001" customHeight="1">
      <c r="A27" s="672" t="s">
        <v>341</v>
      </c>
      <c r="B27" s="673"/>
      <c r="C27" s="673"/>
      <c r="D27" s="673"/>
      <c r="E27" s="673"/>
      <c r="F27" s="673"/>
      <c r="G27" s="673"/>
      <c r="H27" s="674"/>
    </row>
    <row r="28" spans="1:8" ht="58.5" customHeight="1">
      <c r="A28" s="245" t="s">
        <v>1880</v>
      </c>
      <c r="B28" s="675" t="s">
        <v>1913</v>
      </c>
      <c r="C28" s="675"/>
      <c r="D28" s="675"/>
      <c r="E28" s="675"/>
      <c r="F28" s="675"/>
      <c r="G28" s="245" t="s">
        <v>81</v>
      </c>
      <c r="H28" s="183" t="s">
        <v>40</v>
      </c>
    </row>
    <row r="29" spans="1:8" ht="61.5" customHeight="1">
      <c r="A29" s="245" t="s">
        <v>1881</v>
      </c>
      <c r="B29" s="675" t="s">
        <v>1882</v>
      </c>
      <c r="C29" s="675"/>
      <c r="D29" s="675"/>
      <c r="E29" s="675"/>
      <c r="F29" s="675"/>
      <c r="G29" s="221" t="s">
        <v>84</v>
      </c>
      <c r="H29" s="183" t="s">
        <v>40</v>
      </c>
    </row>
    <row r="30" spans="1:8" ht="17.850000000000001" customHeight="1">
      <c r="A30" s="672" t="s">
        <v>348</v>
      </c>
      <c r="B30" s="673"/>
      <c r="C30" s="673"/>
      <c r="D30" s="673"/>
      <c r="E30" s="673"/>
      <c r="F30" s="673"/>
      <c r="G30" s="673"/>
      <c r="H30" s="674"/>
    </row>
    <row r="31" spans="1:8" ht="49.05" customHeight="1">
      <c r="A31" s="245" t="s">
        <v>1883</v>
      </c>
      <c r="B31" s="692" t="s">
        <v>1884</v>
      </c>
      <c r="C31" s="692"/>
      <c r="D31" s="692"/>
      <c r="E31" s="692"/>
      <c r="F31" s="692"/>
      <c r="G31" s="221" t="s">
        <v>121</v>
      </c>
      <c r="H31" s="183" t="s">
        <v>40</v>
      </c>
    </row>
    <row r="32" spans="1:8" ht="10.35" customHeight="1"/>
    <row r="33" spans="1:9" ht="15" customHeight="1">
      <c r="A33" s="243" t="s">
        <v>351</v>
      </c>
    </row>
    <row r="34" spans="1:9" s="243" customFormat="1" ht="17.850000000000001" customHeight="1">
      <c r="A34" s="679" t="s">
        <v>352</v>
      </c>
      <c r="B34" s="679"/>
      <c r="C34" s="679"/>
      <c r="D34" s="679"/>
      <c r="E34" s="679"/>
      <c r="F34" s="679"/>
      <c r="G34" s="159">
        <v>20</v>
      </c>
      <c r="H34" s="251" t="s">
        <v>353</v>
      </c>
    </row>
    <row r="35" spans="1:9" ht="35.549999999999997" customHeight="1">
      <c r="A35" s="653" t="s">
        <v>354</v>
      </c>
      <c r="B35" s="668" t="s">
        <v>1885</v>
      </c>
      <c r="C35" s="669"/>
      <c r="D35" s="669"/>
      <c r="E35" s="669"/>
      <c r="F35" s="669"/>
      <c r="G35" s="669"/>
      <c r="H35" s="669"/>
    </row>
    <row r="36" spans="1:9" ht="45.6" customHeight="1">
      <c r="A36" s="654"/>
      <c r="B36" s="668" t="s">
        <v>1886</v>
      </c>
      <c r="C36" s="669"/>
      <c r="D36" s="669"/>
      <c r="E36" s="669"/>
      <c r="F36" s="669"/>
      <c r="G36" s="669"/>
      <c r="H36" s="669"/>
    </row>
    <row r="37" spans="1:9" ht="17.25" customHeight="1">
      <c r="A37" s="654"/>
      <c r="B37" s="668" t="s">
        <v>1887</v>
      </c>
      <c r="C37" s="669"/>
      <c r="D37" s="669"/>
      <c r="E37" s="669"/>
      <c r="F37" s="669"/>
      <c r="G37" s="669"/>
      <c r="H37" s="669"/>
    </row>
    <row r="38" spans="1:9" ht="17.25" customHeight="1">
      <c r="A38" s="654"/>
      <c r="B38" s="668" t="s">
        <v>1888</v>
      </c>
      <c r="C38" s="669"/>
      <c r="D38" s="669"/>
      <c r="E38" s="669"/>
      <c r="F38" s="669"/>
      <c r="G38" s="669"/>
      <c r="H38" s="669"/>
    </row>
    <row r="39" spans="1:9" ht="17.25" customHeight="1">
      <c r="A39" s="654"/>
      <c r="B39" s="668" t="s">
        <v>1889</v>
      </c>
      <c r="C39" s="669"/>
      <c r="D39" s="669"/>
      <c r="E39" s="669"/>
      <c r="F39" s="669"/>
      <c r="G39" s="669"/>
      <c r="H39" s="669"/>
    </row>
    <row r="40" spans="1:9" ht="17.25" customHeight="1">
      <c r="A40" s="654"/>
      <c r="B40" s="668" t="s">
        <v>1890</v>
      </c>
      <c r="C40" s="669"/>
      <c r="D40" s="669"/>
      <c r="E40" s="669"/>
      <c r="F40" s="669"/>
      <c r="G40" s="669"/>
      <c r="H40" s="669"/>
    </row>
    <row r="41" spans="1:9" ht="17.25" customHeight="1">
      <c r="A41" s="655"/>
      <c r="B41" s="668" t="s">
        <v>1891</v>
      </c>
      <c r="C41" s="669"/>
      <c r="D41" s="669"/>
      <c r="E41" s="669"/>
      <c r="F41" s="669"/>
      <c r="G41" s="669"/>
      <c r="H41" s="669"/>
    </row>
    <row r="42" spans="1:9" ht="21" customHeight="1">
      <c r="A42" s="682" t="s">
        <v>361</v>
      </c>
      <c r="B42" s="689"/>
      <c r="C42" s="689"/>
      <c r="D42" s="689" t="s">
        <v>1892</v>
      </c>
      <c r="E42" s="689"/>
      <c r="F42" s="689"/>
      <c r="G42" s="689"/>
      <c r="H42" s="690"/>
    </row>
    <row r="43" spans="1:9" ht="43.5" customHeight="1">
      <c r="A43" s="681" t="s">
        <v>363</v>
      </c>
      <c r="B43" s="687"/>
      <c r="C43" s="687"/>
      <c r="D43" s="687" t="s">
        <v>1893</v>
      </c>
      <c r="E43" s="687"/>
      <c r="F43" s="687"/>
      <c r="G43" s="687"/>
      <c r="H43" s="687"/>
      <c r="I43" s="694"/>
    </row>
    <row r="44" spans="1:9" s="243" customFormat="1" ht="17.850000000000001" customHeight="1">
      <c r="A44" s="679" t="s">
        <v>364</v>
      </c>
      <c r="B44" s="679"/>
      <c r="C44" s="679"/>
      <c r="D44" s="679"/>
      <c r="E44" s="679"/>
      <c r="F44" s="679"/>
      <c r="G44" s="159">
        <v>10</v>
      </c>
      <c r="H44" s="251" t="s">
        <v>353</v>
      </c>
    </row>
    <row r="45" spans="1:9" ht="27" customHeight="1">
      <c r="A45" s="653" t="s">
        <v>354</v>
      </c>
      <c r="B45" s="695" t="s">
        <v>1894</v>
      </c>
      <c r="C45" s="695"/>
      <c r="D45" s="695"/>
      <c r="E45" s="695"/>
      <c r="F45" s="695"/>
      <c r="G45" s="695"/>
      <c r="H45" s="696"/>
    </row>
    <row r="46" spans="1:9" ht="27" customHeight="1">
      <c r="A46" s="654"/>
      <c r="B46" s="688" t="s">
        <v>1895</v>
      </c>
      <c r="C46" s="676"/>
      <c r="D46" s="676"/>
      <c r="E46" s="676"/>
      <c r="F46" s="676"/>
      <c r="G46" s="676"/>
      <c r="H46" s="676"/>
    </row>
    <row r="47" spans="1:9" ht="27" customHeight="1">
      <c r="A47" s="654"/>
      <c r="B47" s="688" t="s">
        <v>1896</v>
      </c>
      <c r="C47" s="676"/>
      <c r="D47" s="676"/>
      <c r="E47" s="676"/>
      <c r="F47" s="676"/>
      <c r="G47" s="676"/>
      <c r="H47" s="676"/>
    </row>
    <row r="48" spans="1:9" ht="27" customHeight="1">
      <c r="A48" s="654"/>
      <c r="B48" s="687" t="s">
        <v>1897</v>
      </c>
      <c r="C48" s="687"/>
      <c r="D48" s="687"/>
      <c r="E48" s="687"/>
      <c r="F48" s="687"/>
      <c r="G48" s="687"/>
      <c r="H48" s="688"/>
    </row>
    <row r="49" spans="1:9" ht="27" customHeight="1">
      <c r="A49" s="655"/>
      <c r="B49" s="660" t="s">
        <v>1898</v>
      </c>
      <c r="C49" s="660"/>
      <c r="D49" s="660"/>
      <c r="E49" s="660"/>
      <c r="F49" s="660"/>
      <c r="G49" s="660"/>
      <c r="H49" s="661"/>
    </row>
    <row r="50" spans="1:9" ht="19.5" customHeight="1">
      <c r="A50" s="682" t="s">
        <v>361</v>
      </c>
      <c r="B50" s="689"/>
      <c r="C50" s="689"/>
      <c r="D50" s="689" t="s">
        <v>1914</v>
      </c>
      <c r="E50" s="689"/>
      <c r="F50" s="689"/>
      <c r="G50" s="689"/>
      <c r="H50" s="690"/>
    </row>
    <row r="51" spans="1:9" ht="76.05" customHeight="1">
      <c r="A51" s="681" t="s">
        <v>363</v>
      </c>
      <c r="B51" s="687"/>
      <c r="C51" s="687"/>
      <c r="D51" s="687" t="s">
        <v>1899</v>
      </c>
      <c r="E51" s="687"/>
      <c r="F51" s="687"/>
      <c r="G51" s="687"/>
      <c r="H51" s="687"/>
      <c r="I51" s="694"/>
    </row>
    <row r="52" spans="1:9" s="243" customFormat="1" ht="17.850000000000001" customHeight="1">
      <c r="A52" s="679" t="s">
        <v>416</v>
      </c>
      <c r="B52" s="679"/>
      <c r="C52" s="679"/>
      <c r="D52" s="679"/>
      <c r="E52" s="679"/>
      <c r="F52" s="679"/>
      <c r="G52" s="159">
        <v>15</v>
      </c>
      <c r="H52" s="251" t="s">
        <v>353</v>
      </c>
    </row>
    <row r="53" spans="1:9" ht="20.100000000000001" customHeight="1">
      <c r="A53" s="697" t="s">
        <v>354</v>
      </c>
      <c r="B53" s="700" t="s">
        <v>1900</v>
      </c>
      <c r="C53" s="700"/>
      <c r="D53" s="700"/>
      <c r="E53" s="700"/>
      <c r="F53" s="700"/>
      <c r="G53" s="700"/>
      <c r="H53" s="701"/>
    </row>
    <row r="54" spans="1:9" ht="20.100000000000001" customHeight="1">
      <c r="A54" s="698"/>
      <c r="B54" s="700" t="s">
        <v>1901</v>
      </c>
      <c r="C54" s="700"/>
      <c r="D54" s="700"/>
      <c r="E54" s="700"/>
      <c r="F54" s="700"/>
      <c r="G54" s="700"/>
      <c r="H54" s="701"/>
    </row>
    <row r="55" spans="1:9" ht="20.100000000000001" customHeight="1">
      <c r="A55" s="698"/>
      <c r="B55" s="700" t="s">
        <v>1902</v>
      </c>
      <c r="C55" s="700"/>
      <c r="D55" s="700"/>
      <c r="E55" s="700"/>
      <c r="F55" s="700"/>
      <c r="G55" s="700"/>
      <c r="H55" s="701"/>
    </row>
    <row r="56" spans="1:9" ht="20.100000000000001" customHeight="1">
      <c r="A56" s="698"/>
      <c r="B56" s="700" t="s">
        <v>1903</v>
      </c>
      <c r="C56" s="700"/>
      <c r="D56" s="700"/>
      <c r="E56" s="700"/>
      <c r="F56" s="700"/>
      <c r="G56" s="700"/>
      <c r="H56" s="701"/>
    </row>
    <row r="57" spans="1:9" ht="20.100000000000001" customHeight="1">
      <c r="A57" s="698"/>
      <c r="B57" s="700" t="s">
        <v>1904</v>
      </c>
      <c r="C57" s="700"/>
      <c r="D57" s="700"/>
      <c r="E57" s="700"/>
      <c r="F57" s="700"/>
      <c r="G57" s="700"/>
      <c r="H57" s="701"/>
    </row>
    <row r="58" spans="1:9" ht="20.100000000000001" customHeight="1">
      <c r="A58" s="698"/>
      <c r="B58" s="700" t="s">
        <v>1905</v>
      </c>
      <c r="C58" s="700"/>
      <c r="D58" s="700"/>
      <c r="E58" s="700"/>
      <c r="F58" s="700"/>
      <c r="G58" s="700"/>
      <c r="H58" s="701"/>
    </row>
    <row r="59" spans="1:9" ht="20.100000000000001" customHeight="1">
      <c r="A59" s="699"/>
      <c r="B59" s="700" t="s">
        <v>1906</v>
      </c>
      <c r="C59" s="700"/>
      <c r="D59" s="700"/>
      <c r="E59" s="700"/>
      <c r="F59" s="700"/>
      <c r="G59" s="700"/>
      <c r="H59" s="701"/>
    </row>
    <row r="60" spans="1:9" ht="20.55" customHeight="1">
      <c r="A60" s="682" t="s">
        <v>361</v>
      </c>
      <c r="B60" s="689"/>
      <c r="C60" s="689"/>
      <c r="D60" s="689" t="s">
        <v>1915</v>
      </c>
      <c r="E60" s="689"/>
      <c r="F60" s="689"/>
      <c r="G60" s="689"/>
      <c r="H60" s="690"/>
    </row>
    <row r="61" spans="1:9" ht="41.1" customHeight="1">
      <c r="A61" s="681" t="s">
        <v>363</v>
      </c>
      <c r="B61" s="687"/>
      <c r="C61" s="687"/>
      <c r="D61" s="668" t="s">
        <v>1907</v>
      </c>
      <c r="E61" s="669"/>
      <c r="F61" s="669"/>
      <c r="G61" s="669"/>
      <c r="H61" s="669"/>
      <c r="I61" s="110"/>
    </row>
    <row r="62" spans="1:9" ht="10.35" customHeight="1"/>
    <row r="63" spans="1:9" ht="15" customHeight="1">
      <c r="A63" s="243" t="s">
        <v>378</v>
      </c>
    </row>
    <row r="64" spans="1:9" ht="28.05" customHeight="1">
      <c r="A64" s="667" t="s">
        <v>379</v>
      </c>
      <c r="B64" s="665"/>
      <c r="C64" s="668" t="s">
        <v>1908</v>
      </c>
      <c r="D64" s="669"/>
      <c r="E64" s="669"/>
      <c r="F64" s="669"/>
      <c r="G64" s="669"/>
      <c r="H64" s="669"/>
    </row>
    <row r="65" spans="1:8" ht="28.05" customHeight="1">
      <c r="A65" s="667"/>
      <c r="B65" s="665"/>
      <c r="C65" s="675" t="s">
        <v>1909</v>
      </c>
      <c r="D65" s="675"/>
      <c r="E65" s="675"/>
      <c r="F65" s="675"/>
      <c r="G65" s="675"/>
      <c r="H65" s="668"/>
    </row>
    <row r="66" spans="1:8" ht="28.05" customHeight="1">
      <c r="A66" s="667"/>
      <c r="B66" s="665"/>
      <c r="C66" s="675" t="s">
        <v>1910</v>
      </c>
      <c r="D66" s="675"/>
      <c r="E66" s="675"/>
      <c r="F66" s="675"/>
      <c r="G66" s="675"/>
      <c r="H66" s="668"/>
    </row>
    <row r="67" spans="1:8" ht="28.05" customHeight="1">
      <c r="A67" s="702" t="s">
        <v>382</v>
      </c>
      <c r="B67" s="703"/>
      <c r="C67" s="675" t="s">
        <v>1911</v>
      </c>
      <c r="D67" s="675"/>
      <c r="E67" s="675"/>
      <c r="F67" s="675"/>
      <c r="G67" s="675"/>
      <c r="H67" s="668"/>
    </row>
    <row r="68" spans="1:8" ht="28.05" customHeight="1">
      <c r="A68" s="633"/>
      <c r="B68" s="704"/>
      <c r="C68" s="675" t="s">
        <v>1912</v>
      </c>
      <c r="D68" s="675"/>
      <c r="E68" s="675"/>
      <c r="F68" s="675"/>
      <c r="G68" s="675"/>
      <c r="H68" s="668"/>
    </row>
    <row r="69" spans="1:8" ht="10.35" customHeight="1"/>
    <row r="70" spans="1:8" ht="15" customHeight="1">
      <c r="A70" s="243" t="s">
        <v>384</v>
      </c>
      <c r="B70" s="243"/>
      <c r="C70" s="243"/>
      <c r="D70" s="243"/>
      <c r="E70" s="243"/>
      <c r="F70" s="243"/>
    </row>
    <row r="71" spans="1:8" ht="16.2">
      <c r="A71" s="667" t="s">
        <v>385</v>
      </c>
      <c r="B71" s="667"/>
      <c r="C71" s="667"/>
      <c r="D71" s="667"/>
      <c r="E71" s="667"/>
      <c r="F71" s="667"/>
      <c r="G71" s="185">
        <v>3</v>
      </c>
      <c r="H71" s="186" t="s">
        <v>430</v>
      </c>
    </row>
    <row r="72" spans="1:8" ht="16.2">
      <c r="A72" s="667" t="s">
        <v>386</v>
      </c>
      <c r="B72" s="667"/>
      <c r="C72" s="667"/>
      <c r="D72" s="667"/>
      <c r="E72" s="667"/>
      <c r="F72" s="667"/>
      <c r="G72" s="185">
        <v>0</v>
      </c>
      <c r="H72" s="186" t="s">
        <v>430</v>
      </c>
    </row>
    <row r="73" spans="1:8">
      <c r="A73" s="249"/>
      <c r="B73" s="249"/>
      <c r="C73" s="249"/>
      <c r="D73" s="249"/>
      <c r="E73" s="249"/>
      <c r="F73" s="249"/>
      <c r="G73" s="188"/>
      <c r="H73" s="186"/>
    </row>
    <row r="74" spans="1:8">
      <c r="A74" s="685" t="s">
        <v>387</v>
      </c>
      <c r="B74" s="685"/>
      <c r="C74" s="685"/>
      <c r="D74" s="685"/>
      <c r="E74" s="685"/>
      <c r="F74" s="685"/>
      <c r="G74" s="190"/>
      <c r="H74" s="188"/>
    </row>
    <row r="75" spans="1:8" ht="17.850000000000001" customHeight="1">
      <c r="A75" s="669" t="s">
        <v>388</v>
      </c>
      <c r="B75" s="669"/>
      <c r="C75" s="669"/>
      <c r="D75" s="669"/>
      <c r="E75" s="186">
        <f>SUM(E76:E81)</f>
        <v>49</v>
      </c>
      <c r="F75" s="186" t="s">
        <v>353</v>
      </c>
      <c r="G75" s="191">
        <f>E75/25</f>
        <v>1.96</v>
      </c>
      <c r="H75" s="186" t="s">
        <v>430</v>
      </c>
    </row>
    <row r="76" spans="1:8" ht="17.850000000000001" customHeight="1">
      <c r="A76" s="107" t="s">
        <v>145</v>
      </c>
      <c r="B76" s="667" t="s">
        <v>148</v>
      </c>
      <c r="C76" s="667"/>
      <c r="D76" s="667"/>
      <c r="E76" s="186">
        <f>G34</f>
        <v>20</v>
      </c>
      <c r="F76" s="186" t="s">
        <v>353</v>
      </c>
      <c r="G76" s="192"/>
      <c r="H76" s="193"/>
    </row>
    <row r="77" spans="1:8" ht="17.850000000000001" customHeight="1">
      <c r="B77" s="667" t="s">
        <v>389</v>
      </c>
      <c r="C77" s="667"/>
      <c r="D77" s="667"/>
      <c r="E77" s="186">
        <f>G44+G52</f>
        <v>25</v>
      </c>
      <c r="F77" s="186" t="s">
        <v>353</v>
      </c>
      <c r="G77" s="192"/>
      <c r="H77" s="193"/>
    </row>
    <row r="78" spans="1:8" ht="17.850000000000001" customHeight="1">
      <c r="B78" s="667" t="s">
        <v>390</v>
      </c>
      <c r="C78" s="667"/>
      <c r="D78" s="667"/>
      <c r="E78" s="186">
        <v>2</v>
      </c>
      <c r="F78" s="186" t="s">
        <v>353</v>
      </c>
      <c r="G78" s="192"/>
      <c r="H78" s="193"/>
    </row>
    <row r="79" spans="1:8" ht="17.850000000000001" customHeight="1">
      <c r="B79" s="667" t="s">
        <v>391</v>
      </c>
      <c r="C79" s="667"/>
      <c r="D79" s="667"/>
      <c r="E79" s="186">
        <v>0</v>
      </c>
      <c r="F79" s="186" t="s">
        <v>353</v>
      </c>
      <c r="G79" s="192"/>
      <c r="H79" s="193"/>
    </row>
    <row r="80" spans="1:8" ht="17.850000000000001" customHeight="1">
      <c r="B80" s="667" t="s">
        <v>392</v>
      </c>
      <c r="C80" s="667"/>
      <c r="D80" s="667"/>
      <c r="E80" s="186">
        <v>0</v>
      </c>
      <c r="F80" s="186" t="s">
        <v>353</v>
      </c>
      <c r="G80" s="192"/>
      <c r="H80" s="193"/>
    </row>
    <row r="81" spans="1:9" ht="17.850000000000001" customHeight="1">
      <c r="B81" s="667" t="s">
        <v>393</v>
      </c>
      <c r="C81" s="667"/>
      <c r="D81" s="667"/>
      <c r="E81" s="186">
        <v>2</v>
      </c>
      <c r="F81" s="186" t="s">
        <v>353</v>
      </c>
      <c r="G81" s="192"/>
      <c r="H81" s="193"/>
    </row>
    <row r="82" spans="1:9" ht="31.35" customHeight="1">
      <c r="A82" s="669" t="s">
        <v>394</v>
      </c>
      <c r="B82" s="669"/>
      <c r="C82" s="669"/>
      <c r="D82" s="669"/>
      <c r="E82" s="186">
        <v>0</v>
      </c>
      <c r="F82" s="186" t="s">
        <v>353</v>
      </c>
      <c r="G82" s="191">
        <v>0</v>
      </c>
      <c r="H82" s="186" t="s">
        <v>430</v>
      </c>
    </row>
    <row r="83" spans="1:9" ht="17.850000000000001" customHeight="1">
      <c r="A83" s="667" t="s">
        <v>395</v>
      </c>
      <c r="B83" s="667"/>
      <c r="C83" s="667"/>
      <c r="D83" s="667"/>
      <c r="E83" s="186">
        <f>G83*25</f>
        <v>26</v>
      </c>
      <c r="F83" s="186" t="s">
        <v>353</v>
      </c>
      <c r="G83" s="191">
        <f>D6-G82-G75</f>
        <v>1.04</v>
      </c>
      <c r="H83" s="186" t="s">
        <v>430</v>
      </c>
    </row>
    <row r="84" spans="1:9" ht="10.35" customHeight="1"/>
    <row r="87" spans="1:9">
      <c r="A87" s="107" t="s">
        <v>396</v>
      </c>
    </row>
    <row r="88" spans="1:9" ht="16.2">
      <c r="A88" s="631" t="s">
        <v>431</v>
      </c>
      <c r="B88" s="631"/>
      <c r="C88" s="631"/>
      <c r="D88" s="631"/>
      <c r="E88" s="631"/>
      <c r="F88" s="631"/>
      <c r="G88" s="631"/>
      <c r="H88" s="631"/>
      <c r="I88" s="631"/>
    </row>
    <row r="89" spans="1:9">
      <c r="A89" s="107" t="s">
        <v>397</v>
      </c>
    </row>
    <row r="91" spans="1:9">
      <c r="A91" s="663" t="s">
        <v>398</v>
      </c>
      <c r="B91" s="663"/>
      <c r="C91" s="663"/>
      <c r="D91" s="663"/>
      <c r="E91" s="663"/>
      <c r="F91" s="663"/>
      <c r="G91" s="663"/>
      <c r="H91" s="663"/>
      <c r="I91" s="663"/>
    </row>
    <row r="92" spans="1:9">
      <c r="A92" s="663"/>
      <c r="B92" s="663"/>
      <c r="C92" s="663"/>
      <c r="D92" s="663"/>
      <c r="E92" s="663"/>
      <c r="F92" s="663"/>
      <c r="G92" s="663"/>
      <c r="H92" s="663"/>
      <c r="I92" s="663"/>
    </row>
    <row r="93" spans="1:9">
      <c r="A93" s="663"/>
      <c r="B93" s="663"/>
      <c r="C93" s="663"/>
      <c r="D93" s="663"/>
      <c r="E93" s="663"/>
      <c r="F93" s="663"/>
      <c r="G93" s="663"/>
      <c r="H93" s="663"/>
      <c r="I93" s="663"/>
    </row>
  </sheetData>
  <mergeCells count="93">
    <mergeCell ref="B81:D81"/>
    <mergeCell ref="A82:D82"/>
    <mergeCell ref="A83:D83"/>
    <mergeCell ref="A88:I88"/>
    <mergeCell ref="A91:I93"/>
    <mergeCell ref="B79:D79"/>
    <mergeCell ref="B80:D80"/>
    <mergeCell ref="A67:B68"/>
    <mergeCell ref="C67:H67"/>
    <mergeCell ref="C68:H68"/>
    <mergeCell ref="A71:F71"/>
    <mergeCell ref="A72:F72"/>
    <mergeCell ref="A74:F74"/>
    <mergeCell ref="A75:D75"/>
    <mergeCell ref="B76:D76"/>
    <mergeCell ref="B77:D77"/>
    <mergeCell ref="B78:D78"/>
    <mergeCell ref="A60:C60"/>
    <mergeCell ref="D60:H60"/>
    <mergeCell ref="A61:C61"/>
    <mergeCell ref="A64:B66"/>
    <mergeCell ref="C64:H64"/>
    <mergeCell ref="C65:H65"/>
    <mergeCell ref="C66:H66"/>
    <mergeCell ref="D61:H61"/>
    <mergeCell ref="A53:A59"/>
    <mergeCell ref="B53:H53"/>
    <mergeCell ref="B54:H54"/>
    <mergeCell ref="B55:H55"/>
    <mergeCell ref="B56:H56"/>
    <mergeCell ref="B57:H57"/>
    <mergeCell ref="B58:H58"/>
    <mergeCell ref="B59:H59"/>
    <mergeCell ref="A52:F52"/>
    <mergeCell ref="A42:C42"/>
    <mergeCell ref="D42:H42"/>
    <mergeCell ref="A43:C43"/>
    <mergeCell ref="D43:I43"/>
    <mergeCell ref="A44:F44"/>
    <mergeCell ref="A45:A49"/>
    <mergeCell ref="B45:H45"/>
    <mergeCell ref="B46:H46"/>
    <mergeCell ref="B47:H47"/>
    <mergeCell ref="B48:H48"/>
    <mergeCell ref="B49:H49"/>
    <mergeCell ref="A50:C50"/>
    <mergeCell ref="D50:H50"/>
    <mergeCell ref="A51:C51"/>
    <mergeCell ref="D51:I51"/>
    <mergeCell ref="A34:F34"/>
    <mergeCell ref="A35:A41"/>
    <mergeCell ref="B35:H35"/>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72</vt:i4>
      </vt:variant>
    </vt:vector>
  </HeadingPairs>
  <TitlesOfParts>
    <vt:vector size="72" baseType="lpstr">
      <vt:lpstr>Opis studiów</vt:lpstr>
      <vt:lpstr>Efekty uczenia się</vt:lpstr>
      <vt:lpstr>Kompetencje inżynierskie</vt:lpstr>
      <vt:lpstr>Plan studiów</vt:lpstr>
      <vt:lpstr>Bilans ECTS</vt:lpstr>
      <vt:lpstr>Matematyka</vt:lpstr>
      <vt:lpstr>Fizyka</vt:lpstr>
      <vt:lpstr>Technologie informacyjne</vt:lpstr>
      <vt:lpstr>Inżynieria materiałowa</vt:lpstr>
      <vt:lpstr>Ekologistyka</vt:lpstr>
      <vt:lpstr>Ekonomia</vt:lpstr>
      <vt:lpstr>Logistyka transportowa</vt:lpstr>
      <vt:lpstr>Propedeutyka logistyki</vt:lpstr>
      <vt:lpstr>Grafika inżynierska</vt:lpstr>
      <vt:lpstr>Matematyka i statystyka</vt:lpstr>
      <vt:lpstr>Chemia</vt:lpstr>
      <vt:lpstr>Technika cieplna</vt:lpstr>
      <vt:lpstr>Podstawy działalności gosp. i p</vt:lpstr>
      <vt:lpstr>Finanse i rachunkowość</vt:lpstr>
      <vt:lpstr>Mechanika techniczna i wytrz. m</vt:lpstr>
      <vt:lpstr>Inżynieria ruchu</vt:lpstr>
      <vt:lpstr>Prawo i ubezpieczenia w transp.</vt:lpstr>
      <vt:lpstr>Elektrotechnika</vt:lpstr>
      <vt:lpstr>Automatyka</vt:lpstr>
      <vt:lpstr>Logistyka w przedsiębiorstwie</vt:lpstr>
      <vt:lpstr>Towaroznawstwo</vt:lpstr>
      <vt:lpstr>Pojazdy i środki transportu</vt:lpstr>
      <vt:lpstr>Logistyka miejska</vt:lpstr>
      <vt:lpstr>Elektronika i wielkości pom. fi</vt:lpstr>
      <vt:lpstr>Historia, sztuka i trad. reg.</vt:lpstr>
      <vt:lpstr>Projektowanie inżynierskie</vt:lpstr>
      <vt:lpstr>Kontrola metrologiczna</vt:lpstr>
      <vt:lpstr>Robotyzacja</vt:lpstr>
      <vt:lpstr>Rachunek kosztów dla inż.</vt:lpstr>
      <vt:lpstr>Infrastruktura logistyczna</vt:lpstr>
      <vt:lpstr>Eksploatacja i niezaw. syst. tr</vt:lpstr>
      <vt:lpstr>Mechatronika syst. transp.</vt:lpstr>
      <vt:lpstr>Ekonomika przedsięb. transp,</vt:lpstr>
      <vt:lpstr>Bezpieczeńst. i ergon.</vt:lpstr>
      <vt:lpstr>Zarządzanie prod. i usł.</vt:lpstr>
      <vt:lpstr>Programy użytkowe w log.</vt:lpstr>
      <vt:lpstr>Transport specjalistyczny</vt:lpstr>
      <vt:lpstr>Ocena i wycena środ. transp.</vt:lpstr>
      <vt:lpstr>Spedycja w gosp. żywnościow.</vt:lpstr>
      <vt:lpstr>Transport drogowy osób i rzeczy</vt:lpstr>
      <vt:lpstr>Informatyka i syst. baz danych</vt:lpstr>
      <vt:lpstr>Sieci komp. i przemysł.</vt:lpstr>
      <vt:lpstr>Systemy inform. w pojazdach</vt:lpstr>
      <vt:lpstr>Bezpiecz. syst. informat.</vt:lpstr>
      <vt:lpstr>Inzynieria i projekt. syst.</vt:lpstr>
      <vt:lpstr>Gospodarka magazynowa</vt:lpstr>
      <vt:lpstr>Proseminarium</vt:lpstr>
      <vt:lpstr>Spedycja ład. specj.</vt:lpstr>
      <vt:lpstr>Syst. transp. blis. i mag.</vt:lpstr>
      <vt:lpstr>Systemy infor. przestrz. w tran</vt:lpstr>
      <vt:lpstr>Praktyka TSS</vt:lpstr>
      <vt:lpstr>Optymalizacja decyzj. log.</vt:lpstr>
      <vt:lpstr>Inteligentne syst. mag.</vt:lpstr>
      <vt:lpstr>Komputerowe symul. proc. log.</vt:lpstr>
      <vt:lpstr>Praktyka SIL</vt:lpstr>
      <vt:lpstr>Normalizacja i zarządz. jakości</vt:lpstr>
      <vt:lpstr>Seminarium TSS</vt:lpstr>
      <vt:lpstr>Praca inż. TSS</vt:lpstr>
      <vt:lpstr>Komputerowe wspom. proc. log.</vt:lpstr>
      <vt:lpstr>Transport intermodalny</vt:lpstr>
      <vt:lpstr>Hybrydowe syst. transp.</vt:lpstr>
      <vt:lpstr>Seminarium SIL</vt:lpstr>
      <vt:lpstr>Praca inż. SIL</vt:lpstr>
      <vt:lpstr>Algorytmy sztuczn. intelig.</vt:lpstr>
      <vt:lpstr>Sterowanie liniami technol.</vt:lpstr>
      <vt:lpstr>Systemy telemat. w log.</vt:lpstr>
      <vt:lpstr>Uzupełniające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umt</dc:creator>
  <cp:lastModifiedBy>dr inż. Daniel Zbigniew</cp:lastModifiedBy>
  <cp:lastPrinted>2023-07-04T09:58:42Z</cp:lastPrinted>
  <dcterms:created xsi:type="dcterms:W3CDTF">2019-09-23T11:46:04Z</dcterms:created>
  <dcterms:modified xsi:type="dcterms:W3CDTF">2023-09-28T10:27:50Z</dcterms:modified>
</cp:coreProperties>
</file>