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26005\Programy studiów-rózne wersje\IM_II st\"/>
    </mc:Choice>
  </mc:AlternateContent>
  <xr:revisionPtr revIDLastSave="0" documentId="8_{1EFFC826-4987-417A-9FDB-4B004BBB965A}" xr6:coauthVersionLast="36" xr6:coauthVersionMax="36" xr10:uidLastSave="{00000000-0000-0000-0000-000000000000}"/>
  <bookViews>
    <workbookView xWindow="0" yWindow="0" windowWidth="20490" windowHeight="7050" tabRatio="602" activeTab="38" xr2:uid="{00000000-000D-0000-FFFF-FFFF00000000}"/>
  </bookViews>
  <sheets>
    <sheet name="Opis studiów" sheetId="49" r:id="rId1"/>
    <sheet name="Efekty uczenia się" sheetId="3" r:id="rId2"/>
    <sheet name="Kompetencje inżynierskie" sheetId="58" r:id="rId3"/>
    <sheet name="Plan studiów" sheetId="2" r:id="rId4"/>
    <sheet name="Bilans ECT" sheetId="26" r:id="rId5"/>
    <sheet name="Matematyka stos." sheetId="15" r:id="rId6"/>
    <sheet name="Metodologia badań" sheetId="40" r:id="rId7"/>
    <sheet name="Modelowanie i optymalizacja sys" sheetId="23" r:id="rId8"/>
    <sheet name="Układy elektromechaniczne" sheetId="17" r:id="rId9"/>
    <sheet name="Obrabiarki sterowane numer." sheetId="25" r:id="rId10"/>
    <sheet name="MES" sheetId="18" r:id="rId11"/>
    <sheet name="Zaawansowane systemy sterowania" sheetId="21" r:id="rId12"/>
    <sheet name="Programowanie w Matlab" sheetId="44" r:id="rId13"/>
    <sheet name="Ochrona własn. intel." sheetId="22" r:id="rId14"/>
    <sheet name="Ryzyko i bezpiec. w syst. techn" sheetId="24" r:id="rId15"/>
    <sheet name="Metody analizy danych" sheetId="19" r:id="rId16"/>
    <sheet name="Mechatroniczne układy wykonawcz" sheetId="20" r:id="rId17"/>
    <sheet name="Mikrokontrolery" sheetId="28" r:id="rId18"/>
    <sheet name="Mechanizmy i manipul." sheetId="38" r:id="rId19"/>
    <sheet name="Sieci komunikacyjne w przem." sheetId="37" r:id="rId20"/>
    <sheet name="Zagr. i bezp._Bezp. narod." sheetId="48" r:id="rId21"/>
    <sheet name="Zagr. i bezp._Bezp. środ." sheetId="60" r:id="rId22"/>
    <sheet name="Zagr. i bezp._Bezp. cyber." sheetId="59" r:id="rId23"/>
    <sheet name="Sem. II_SMP" sheetId="52" r:id="rId24"/>
    <sheet name="Komputerowe systemy wspom. proc" sheetId="30" r:id="rId25"/>
    <sheet name="Zaawansowane techniki diagnost." sheetId="45" r:id="rId26"/>
    <sheet name="Systemy logistyczne" sheetId="41" r:id="rId27"/>
    <sheet name="Sem. II_MPM" sheetId="53" r:id="rId28"/>
    <sheet name="GNSS" sheetId="33" r:id="rId29"/>
    <sheet name="Komputery pokładowe" sheetId="34" r:id="rId30"/>
    <sheet name="Diagnostyka szereg. i równol." sheetId="46" r:id="rId31"/>
    <sheet name="Inżynieria zarządzania" sheetId="42" r:id="rId32"/>
    <sheet name="Sem. III_SMP" sheetId="54" r:id="rId33"/>
    <sheet name="Praca mgr_SMP" sheetId="55" r:id="rId34"/>
    <sheet name="Roboty autonomiczne" sheetId="43" r:id="rId35"/>
    <sheet name="Systemy wizyjne w przem." sheetId="36" r:id="rId36"/>
    <sheet name="Zintegrowane systemy wytwórcze" sheetId="39" r:id="rId37"/>
    <sheet name="Materiały i struktury intelig." sheetId="32" r:id="rId38"/>
    <sheet name="Sem. III_MPM" sheetId="56" r:id="rId39"/>
    <sheet name="Praca mgr_MPM" sheetId="57" r:id="rId40"/>
    <sheet name="Telematyka" sheetId="31" r:id="rId41"/>
    <sheet name="Inteligentne systemy pom." sheetId="29" r:id="rId42"/>
    <sheet name="Hybrydowe układy napędowe" sheetId="47" r:id="rId43"/>
    <sheet name="Bezzałogowe statki pow." sheetId="27" r:id="rId44"/>
    <sheet name="Elementy uzupełniające" sheetId="50" r:id="rId45"/>
    <sheet name="Bilans ECTS" sheetId="5" state="hidden" r:id="rId46"/>
    <sheet name="Ochrona własności intelekt." sheetId="14" state="hidden" r:id="rId4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59" l="1"/>
  <c r="G60" i="59" s="1"/>
  <c r="G68" i="59" s="1"/>
  <c r="E68" i="59" s="1"/>
  <c r="E57" i="60"/>
  <c r="G57" i="60" s="1"/>
  <c r="G65" i="60" s="1"/>
  <c r="E65" i="60" s="1"/>
  <c r="E59" i="39" l="1"/>
  <c r="E59" i="22"/>
  <c r="E70" i="44"/>
  <c r="E41" i="57"/>
  <c r="G41" i="57" s="1"/>
  <c r="G49" i="57" s="1"/>
  <c r="E49" i="57" s="1"/>
  <c r="E41" i="55"/>
  <c r="G41" i="55" s="1"/>
  <c r="G49" i="55" s="1"/>
  <c r="E48" i="56"/>
  <c r="G48" i="56" s="1"/>
  <c r="G56" i="56" s="1"/>
  <c r="E48" i="54"/>
  <c r="G48" i="54" s="1"/>
  <c r="G56" i="54" s="1"/>
  <c r="E49" i="55" l="1"/>
  <c r="E56" i="56"/>
  <c r="E56" i="54"/>
  <c r="E49" i="53" l="1"/>
  <c r="G49" i="53" s="1"/>
  <c r="G57" i="53" s="1"/>
  <c r="E49" i="52"/>
  <c r="G49" i="52" s="1"/>
  <c r="G57" i="52" l="1"/>
  <c r="E57" i="52" s="1"/>
  <c r="E57" i="53"/>
  <c r="E59" i="48" l="1"/>
  <c r="G59" i="48" s="1"/>
  <c r="G67" i="48" l="1"/>
  <c r="E67" i="48" s="1"/>
  <c r="E66" i="47"/>
  <c r="G66" i="47" s="1"/>
  <c r="G74" i="47" s="1"/>
  <c r="E74" i="47" s="1"/>
  <c r="E61" i="46" l="1"/>
  <c r="G61" i="46" s="1"/>
  <c r="G69" i="46" s="1"/>
  <c r="E69" i="46" s="1"/>
  <c r="E67" i="45" l="1"/>
  <c r="G67" i="45" s="1"/>
  <c r="G75" i="45" s="1"/>
  <c r="E75" i="45" s="1"/>
  <c r="G70" i="44" l="1"/>
  <c r="G78" i="44" s="1"/>
  <c r="E78" i="44" s="1"/>
  <c r="E68" i="43" l="1"/>
  <c r="G68" i="43" s="1"/>
  <c r="G76" i="43" s="1"/>
  <c r="E76" i="43" s="1"/>
  <c r="E60" i="42" l="1"/>
  <c r="G60" i="42" s="1"/>
  <c r="G68" i="42" s="1"/>
  <c r="E68" i="42" s="1"/>
  <c r="E65" i="41" l="1"/>
  <c r="G65" i="41" s="1"/>
  <c r="G73" i="41" s="1"/>
  <c r="E73" i="41" s="1"/>
  <c r="E84" i="18" l="1"/>
  <c r="G84" i="18" s="1"/>
  <c r="G92" i="18" s="1"/>
  <c r="E92" i="18" s="1"/>
  <c r="E66" i="40" l="1"/>
  <c r="G66" i="40" s="1"/>
  <c r="G74" i="40" s="1"/>
  <c r="E74" i="40" s="1"/>
  <c r="G59" i="22" l="1"/>
  <c r="G67" i="22" s="1"/>
  <c r="E67" i="22" s="1"/>
  <c r="G59" i="39" l="1"/>
  <c r="G67" i="39" s="1"/>
  <c r="E67" i="39" s="1"/>
  <c r="E65" i="38" l="1"/>
  <c r="G65" i="38" s="1"/>
  <c r="G73" i="38" s="1"/>
  <c r="E73" i="38" s="1"/>
  <c r="E66" i="37" l="1"/>
  <c r="G66" i="37" s="1"/>
  <c r="G74" i="37" s="1"/>
  <c r="E74" i="37" s="1"/>
  <c r="E71" i="36" l="1"/>
  <c r="G71" i="36" s="1"/>
  <c r="G79" i="36" s="1"/>
  <c r="E79" i="36" s="1"/>
  <c r="E69" i="34" l="1"/>
  <c r="G69" i="34" s="1"/>
  <c r="G77" i="34" s="1"/>
  <c r="E77" i="34" s="1"/>
  <c r="E67" i="33" l="1"/>
  <c r="G67" i="33" s="1"/>
  <c r="G75" i="33" s="1"/>
  <c r="E75" i="33" s="1"/>
  <c r="E61" i="32" l="1"/>
  <c r="G61" i="32" s="1"/>
  <c r="G69" i="32" s="1"/>
  <c r="E69" i="32" s="1"/>
  <c r="E62" i="31" l="1"/>
  <c r="G62" i="31" s="1"/>
  <c r="G70" i="31" s="1"/>
  <c r="E70" i="31" s="1"/>
  <c r="E64" i="30" l="1"/>
  <c r="G64" i="30" s="1"/>
  <c r="G72" i="30" s="1"/>
  <c r="E72" i="30" s="1"/>
  <c r="E65" i="29" l="1"/>
  <c r="G65" i="29" s="1"/>
  <c r="G73" i="29" s="1"/>
  <c r="E73" i="29" s="1"/>
  <c r="E77" i="28" l="1"/>
  <c r="G77" i="28" s="1"/>
  <c r="G85" i="28" s="1"/>
  <c r="E85" i="28" s="1"/>
  <c r="E69" i="27" l="1"/>
  <c r="G69" i="27" s="1"/>
  <c r="G77" i="27" s="1"/>
  <c r="E77" i="27" s="1"/>
  <c r="D88" i="26" l="1"/>
  <c r="C117" i="26" l="1"/>
  <c r="D115" i="26"/>
  <c r="H96" i="26"/>
  <c r="G96" i="26"/>
  <c r="F96" i="26"/>
  <c r="E96" i="26"/>
  <c r="D96" i="26"/>
  <c r="H88" i="26"/>
  <c r="G88" i="26"/>
  <c r="F88" i="26"/>
  <c r="E88" i="26"/>
  <c r="H71" i="26"/>
  <c r="G71" i="26"/>
  <c r="F71" i="26"/>
  <c r="E71" i="26"/>
  <c r="D71" i="26"/>
  <c r="H61" i="26"/>
  <c r="G61" i="26"/>
  <c r="F61" i="26"/>
  <c r="E61" i="26"/>
  <c r="D61" i="26"/>
  <c r="H55" i="26"/>
  <c r="G55" i="26"/>
  <c r="F55" i="26"/>
  <c r="E55" i="26"/>
  <c r="D55" i="26"/>
  <c r="H39" i="26"/>
  <c r="G39" i="26"/>
  <c r="F39" i="26"/>
  <c r="E39" i="26"/>
  <c r="D39" i="26"/>
  <c r="H24" i="26"/>
  <c r="G24" i="26"/>
  <c r="F24" i="26"/>
  <c r="E24" i="26"/>
  <c r="D24" i="26"/>
  <c r="H21" i="26"/>
  <c r="G21" i="26"/>
  <c r="F21" i="26"/>
  <c r="E21" i="26"/>
  <c r="D21" i="26"/>
  <c r="H25" i="26" l="1"/>
  <c r="H42" i="26"/>
  <c r="H43" i="26" s="1"/>
  <c r="H44" i="26"/>
  <c r="F25" i="26"/>
  <c r="G25" i="26"/>
  <c r="G104" i="26" s="1"/>
  <c r="D42" i="26"/>
  <c r="D43" i="26" s="1"/>
  <c r="D44" i="26" s="1"/>
  <c r="F73" i="26"/>
  <c r="F74" i="26" s="1"/>
  <c r="F75" i="26" s="1"/>
  <c r="E42" i="26"/>
  <c r="E43" i="26" s="1"/>
  <c r="E44" i="26" s="1"/>
  <c r="F42" i="26"/>
  <c r="F43" i="26" s="1"/>
  <c r="F44" i="26" s="1"/>
  <c r="D73" i="26"/>
  <c r="D74" i="26" s="1"/>
  <c r="D75" i="26" s="1"/>
  <c r="G73" i="26"/>
  <c r="G74" i="26" s="1"/>
  <c r="G75" i="26" s="1"/>
  <c r="D25" i="26"/>
  <c r="D104" i="26" s="1"/>
  <c r="G42" i="26"/>
  <c r="G43" i="26" s="1"/>
  <c r="G44" i="26" s="1"/>
  <c r="E73" i="26"/>
  <c r="E74" i="26" s="1"/>
  <c r="E75" i="26" s="1"/>
  <c r="H73" i="26"/>
  <c r="H74" i="26" s="1"/>
  <c r="H75" i="26" s="1"/>
  <c r="E25" i="26"/>
  <c r="E104" i="26" s="1"/>
  <c r="H104" i="26"/>
  <c r="H105" i="26"/>
  <c r="F105" i="26"/>
  <c r="F104" i="26"/>
  <c r="G105" i="26"/>
  <c r="G103" i="26" l="1"/>
  <c r="E105" i="26"/>
  <c r="D105" i="26"/>
  <c r="G111" i="26" s="1"/>
  <c r="G110" i="26"/>
  <c r="E113" i="26"/>
  <c r="F103" i="26"/>
  <c r="F113" i="26"/>
  <c r="H108" i="26"/>
  <c r="H103" i="26"/>
  <c r="H107" i="26"/>
  <c r="F114" i="26" l="1"/>
  <c r="F112" i="26" s="1"/>
  <c r="D103" i="26"/>
  <c r="E114" i="26"/>
  <c r="E112" i="26" s="1"/>
  <c r="E103" i="26"/>
  <c r="H106" i="26"/>
  <c r="G109" i="26"/>
  <c r="D112" i="26" l="1"/>
  <c r="E69" i="25" l="1"/>
  <c r="G69" i="25" s="1"/>
  <c r="G77" i="25" s="1"/>
  <c r="E77" i="25" s="1"/>
  <c r="E66" i="24" l="1"/>
  <c r="G66" i="24" s="1"/>
  <c r="G74" i="24" s="1"/>
  <c r="E74" i="24" s="1"/>
  <c r="E68" i="23" l="1"/>
  <c r="G68" i="23" s="1"/>
  <c r="G76" i="23" s="1"/>
  <c r="E76" i="23" s="1"/>
  <c r="E74" i="21" l="1"/>
  <c r="G74" i="21" s="1"/>
  <c r="G82" i="21" s="1"/>
  <c r="E82" i="21" s="1"/>
  <c r="E70" i="20" l="1"/>
  <c r="G70" i="20" s="1"/>
  <c r="G78" i="20" s="1"/>
  <c r="E78" i="20" s="1"/>
  <c r="E65" i="19" l="1"/>
  <c r="G65" i="19" s="1"/>
  <c r="G73" i="19" l="1"/>
  <c r="E73" i="19" s="1"/>
  <c r="E68" i="17"/>
  <c r="G68" i="17" s="1"/>
  <c r="G76" i="17" s="1"/>
  <c r="E76" i="17" s="1"/>
  <c r="E61" i="15" l="1"/>
  <c r="G61" i="15" s="1"/>
  <c r="G69" i="15" s="1"/>
  <c r="E69" i="15" s="1"/>
  <c r="D86" i="2" l="1"/>
  <c r="D39" i="2"/>
  <c r="D22" i="2"/>
  <c r="D94" i="2"/>
  <c r="D70" i="2"/>
  <c r="D61" i="2"/>
  <c r="D55" i="2"/>
  <c r="D101" i="2" l="1"/>
  <c r="E34" i="2"/>
  <c r="E35" i="2"/>
  <c r="E59" i="2"/>
  <c r="E57" i="14" l="1"/>
  <c r="G57" i="14" s="1"/>
  <c r="G65" i="14" s="1"/>
  <c r="E65" i="14" s="1"/>
  <c r="C136" i="5" l="1"/>
  <c r="C135" i="5"/>
  <c r="D134" i="5"/>
  <c r="H111" i="5"/>
  <c r="G111" i="5"/>
  <c r="F111" i="5"/>
  <c r="E111" i="5"/>
  <c r="D111" i="5"/>
  <c r="H102" i="5"/>
  <c r="G102" i="5"/>
  <c r="F102" i="5"/>
  <c r="E102" i="5"/>
  <c r="D102" i="5"/>
  <c r="H93" i="5"/>
  <c r="G93" i="5"/>
  <c r="F93" i="5"/>
  <c r="E93" i="5"/>
  <c r="D93" i="5"/>
  <c r="H76" i="5"/>
  <c r="G76" i="5"/>
  <c r="F76" i="5"/>
  <c r="E76" i="5"/>
  <c r="D76" i="5"/>
  <c r="H66" i="5"/>
  <c r="G66" i="5"/>
  <c r="F66" i="5"/>
  <c r="E66" i="5"/>
  <c r="D66" i="5"/>
  <c r="H61" i="5"/>
  <c r="G61" i="5"/>
  <c r="F61" i="5"/>
  <c r="E61" i="5"/>
  <c r="D61" i="5"/>
  <c r="H56" i="5"/>
  <c r="G56" i="5"/>
  <c r="F56" i="5"/>
  <c r="E56" i="5"/>
  <c r="D56" i="5"/>
  <c r="H40" i="5"/>
  <c r="G40" i="5"/>
  <c r="F40" i="5"/>
  <c r="E40" i="5"/>
  <c r="D40" i="5"/>
  <c r="H25" i="5"/>
  <c r="G25" i="5"/>
  <c r="F25" i="5"/>
  <c r="E25" i="5"/>
  <c r="D25" i="5"/>
  <c r="H22" i="5"/>
  <c r="G22" i="5"/>
  <c r="F22" i="5"/>
  <c r="E22" i="5"/>
  <c r="D22" i="5"/>
  <c r="D78" i="5" l="1"/>
  <c r="D79" i="5" s="1"/>
  <c r="E78" i="5"/>
  <c r="E79" i="5" s="1"/>
  <c r="E80" i="5" s="1"/>
  <c r="H78" i="5"/>
  <c r="H79" i="5" s="1"/>
  <c r="H80" i="5" s="1"/>
  <c r="H43" i="5"/>
  <c r="H44" i="5" s="1"/>
  <c r="H45" i="5" s="1"/>
  <c r="D43" i="5"/>
  <c r="D44" i="5" s="1"/>
  <c r="D45" i="5" s="1"/>
  <c r="F43" i="5"/>
  <c r="F44" i="5" s="1"/>
  <c r="F45" i="5" s="1"/>
  <c r="E43" i="5"/>
  <c r="E44" i="5" s="1"/>
  <c r="E45" i="5" s="1"/>
  <c r="G43" i="5"/>
  <c r="G44" i="5" s="1"/>
  <c r="G45" i="5" s="1"/>
  <c r="G78" i="5"/>
  <c r="G79" i="5" s="1"/>
  <c r="G80" i="5" s="1"/>
  <c r="E26" i="5"/>
  <c r="E120" i="5" s="1"/>
  <c r="F78" i="5"/>
  <c r="F79" i="5" s="1"/>
  <c r="F80" i="5" s="1"/>
  <c r="F26" i="5"/>
  <c r="F119" i="5" s="1"/>
  <c r="G121" i="5"/>
  <c r="D121" i="5"/>
  <c r="H121" i="5"/>
  <c r="D80" i="5"/>
  <c r="G26" i="5"/>
  <c r="E121" i="5"/>
  <c r="D26" i="5"/>
  <c r="H26" i="5"/>
  <c r="F121" i="5"/>
  <c r="E119" i="5" l="1"/>
  <c r="E118" i="5" s="1"/>
  <c r="G129" i="5"/>
  <c r="F133" i="5"/>
  <c r="H125" i="5"/>
  <c r="F120" i="5"/>
  <c r="F118" i="5" s="1"/>
  <c r="E133" i="5"/>
  <c r="H120" i="5"/>
  <c r="H119" i="5"/>
  <c r="D120" i="5"/>
  <c r="D119" i="5"/>
  <c r="G120" i="5"/>
  <c r="G119" i="5"/>
  <c r="F132" i="5" l="1"/>
  <c r="D118" i="5"/>
  <c r="F131" i="5"/>
  <c r="G128" i="5"/>
  <c r="G118" i="5"/>
  <c r="G127" i="5"/>
  <c r="E132" i="5"/>
  <c r="H123" i="5"/>
  <c r="H118" i="5"/>
  <c r="E131" i="5"/>
  <c r="H124" i="5"/>
  <c r="F130" i="5" l="1"/>
  <c r="G126" i="5"/>
  <c r="E130" i="5"/>
  <c r="H122" i="5"/>
  <c r="D130" i="5" l="1"/>
  <c r="I94" i="2"/>
  <c r="H94" i="2"/>
  <c r="G94" i="2"/>
  <c r="F94" i="2"/>
  <c r="E93" i="2"/>
  <c r="E92" i="2"/>
  <c r="E91" i="2"/>
  <c r="E90" i="2"/>
  <c r="E89" i="2"/>
  <c r="E88" i="2"/>
  <c r="I86" i="2"/>
  <c r="H86" i="2"/>
  <c r="G86" i="2"/>
  <c r="F86" i="2"/>
  <c r="E85" i="2"/>
  <c r="E84" i="2"/>
  <c r="E83" i="2"/>
  <c r="E82" i="2"/>
  <c r="E81" i="2"/>
  <c r="E80" i="2"/>
  <c r="J73" i="2"/>
  <c r="I70" i="2"/>
  <c r="H70" i="2"/>
  <c r="G70" i="2"/>
  <c r="F70" i="2"/>
  <c r="E69" i="2"/>
  <c r="E68" i="2"/>
  <c r="I61" i="2"/>
  <c r="H61" i="2"/>
  <c r="G61" i="2"/>
  <c r="F61" i="2"/>
  <c r="E60" i="2"/>
  <c r="E58" i="2"/>
  <c r="E57" i="2"/>
  <c r="I55" i="2"/>
  <c r="H55" i="2"/>
  <c r="G55" i="2"/>
  <c r="F55" i="2"/>
  <c r="E54" i="2"/>
  <c r="E53" i="2"/>
  <c r="E52" i="2"/>
  <c r="E51" i="2"/>
  <c r="E41" i="2"/>
  <c r="I39" i="2"/>
  <c r="H39" i="2"/>
  <c r="G39" i="2"/>
  <c r="F39" i="2"/>
  <c r="E38" i="2"/>
  <c r="E37" i="2"/>
  <c r="E36" i="2"/>
  <c r="E33" i="2"/>
  <c r="I25" i="2"/>
  <c r="H25" i="2"/>
  <c r="G25" i="2"/>
  <c r="F25" i="2"/>
  <c r="E25" i="2"/>
  <c r="D25" i="2"/>
  <c r="I22" i="2"/>
  <c r="H22" i="2"/>
  <c r="G22" i="2"/>
  <c r="F22" i="2"/>
  <c r="E20" i="2"/>
  <c r="E19" i="2"/>
  <c r="E18" i="2"/>
  <c r="E17" i="2"/>
  <c r="E16" i="2"/>
  <c r="E15" i="2"/>
  <c r="E14" i="2"/>
  <c r="E13" i="2"/>
  <c r="E12" i="2"/>
  <c r="E55" i="2" l="1"/>
  <c r="H72" i="2"/>
  <c r="H73" i="2" s="1"/>
  <c r="H74" i="2" s="1"/>
  <c r="D72" i="2"/>
  <c r="D73" i="2" s="1"/>
  <c r="F42" i="2"/>
  <c r="F43" i="2" s="1"/>
  <c r="F44" i="2" s="1"/>
  <c r="I72" i="2"/>
  <c r="I73" i="2" s="1"/>
  <c r="I74" i="2" s="1"/>
  <c r="G72" i="2"/>
  <c r="G73" i="2" s="1"/>
  <c r="G74" i="2" s="1"/>
  <c r="F72" i="2"/>
  <c r="F73" i="2" s="1"/>
  <c r="F74" i="2" s="1"/>
  <c r="D42" i="2"/>
  <c r="D43" i="2" s="1"/>
  <c r="G42" i="2"/>
  <c r="G43" i="2" s="1"/>
  <c r="H42" i="2"/>
  <c r="H43" i="2" s="1"/>
  <c r="I42" i="2"/>
  <c r="I43" i="2" s="1"/>
  <c r="I44" i="2" s="1"/>
  <c r="G101" i="2"/>
  <c r="H101" i="2"/>
  <c r="E70" i="2"/>
  <c r="E61" i="2"/>
  <c r="E22" i="2"/>
  <c r="E26" i="2" s="1"/>
  <c r="I26" i="2"/>
  <c r="E94" i="2"/>
  <c r="E39" i="2"/>
  <c r="F101" i="2"/>
  <c r="E86" i="2"/>
  <c r="F26" i="2"/>
  <c r="G26" i="2"/>
  <c r="D26" i="2"/>
  <c r="H26" i="2"/>
  <c r="I101" i="2"/>
  <c r="D74" i="2" l="1"/>
  <c r="D102" i="2"/>
  <c r="D100" i="2" s="1"/>
  <c r="E42" i="2"/>
  <c r="E43" i="2" s="1"/>
  <c r="E44" i="2" s="1"/>
  <c r="E72" i="2"/>
  <c r="E73" i="2" s="1"/>
  <c r="E74" i="2" s="1"/>
  <c r="H102" i="2"/>
  <c r="H100" i="2" s="1"/>
  <c r="G102" i="2"/>
  <c r="G100" i="2" s="1"/>
  <c r="E101" i="2"/>
  <c r="G44" i="2"/>
  <c r="H44" i="2"/>
  <c r="F102" i="2"/>
  <c r="F100" i="2" s="1"/>
  <c r="I102" i="2"/>
  <c r="I100" i="2" s="1"/>
  <c r="D44" i="2"/>
  <c r="D103" i="2" l="1"/>
  <c r="E102" i="2"/>
  <c r="E100" i="2" s="1"/>
</calcChain>
</file>

<file path=xl/sharedStrings.xml><?xml version="1.0" encoding="utf-8"?>
<sst xmlns="http://schemas.openxmlformats.org/spreadsheetml/2006/main" count="5622" uniqueCount="1607">
  <si>
    <t>Opis programu studiów</t>
  </si>
  <si>
    <t>Jednostka Uczelni organizująca kształcenie na kierunku studiów:</t>
  </si>
  <si>
    <t>Wydział Inżynierii Produkcji i Energetyki</t>
  </si>
  <si>
    <t>Kierunek studiów:</t>
  </si>
  <si>
    <t>Klasyfikacja ISCED</t>
  </si>
  <si>
    <t>Kod poziomu Polskiej Ramy Kwalifikacyjnej</t>
  </si>
  <si>
    <t>P7S</t>
  </si>
  <si>
    <t>Poziom studiów</t>
  </si>
  <si>
    <t>drugiego stopnia</t>
  </si>
  <si>
    <t>Profil studiów</t>
  </si>
  <si>
    <t>ogólnoakademicki</t>
  </si>
  <si>
    <t>Forma lub formy studiów</t>
  </si>
  <si>
    <t>stacjonarne</t>
  </si>
  <si>
    <t>Tytuł zawodowy nadawany absolwentom</t>
  </si>
  <si>
    <t>magister inżynier</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</si>
  <si>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</si>
  <si>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</si>
  <si>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</si>
  <si>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</si>
  <si>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</si>
  <si>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</si>
  <si>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</si>
  <si>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</si>
  <si>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</si>
  <si>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</si>
  <si>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Kierunek studiów: inżynieria mechatroniczna</t>
  </si>
  <si>
    <t xml:space="preserve">Poziom studiów: drugiego stopnia        </t>
  </si>
  <si>
    <t xml:space="preserve">Profil studiów: ogólnoakademicki             </t>
  </si>
  <si>
    <t xml:space="preserve">Forma studiów: stacjonarne (SM)   </t>
  </si>
  <si>
    <t>Kierunkowe efekty uczenia się:</t>
  </si>
  <si>
    <t>Kod składnika opisu</t>
  </si>
  <si>
    <t>Opis</t>
  </si>
  <si>
    <t>Odniesienie efektu do</t>
  </si>
  <si>
    <t>PRK</t>
  </si>
  <si>
    <t>dyscypliny</t>
  </si>
  <si>
    <t>WIEDZA - zna i rozumie:</t>
  </si>
  <si>
    <t>IM2_W01</t>
  </si>
  <si>
    <t>w pogłębionym stopniu zagadnienia wybranych działów matematyki, niezbędne do formułowania i rozwiązywania złożonych zadań związanych z inżynierią mechatroniczną</t>
  </si>
  <si>
    <t>P7U_W; P7S_WG</t>
  </si>
  <si>
    <t>TZ</t>
  </si>
  <si>
    <t>IM2_W02</t>
  </si>
  <si>
    <t>metody prowadzenia badań naukowych i prac wdrożeniowych w zakresie inżynierii systemów mechatronicznych</t>
  </si>
  <si>
    <t>IM2_W03</t>
  </si>
  <si>
    <t>metodykę projektowania urządzeń i systemów mechatronicznych, w tym metody i techniki komputerowe wykorzystywane do projektowania i symulacji systemów mechatronicznych</t>
  </si>
  <si>
    <t>IM2_W04</t>
  </si>
  <si>
    <t>w pogłębionym stopniu problematykę budowy układów mechatronicznych i ich systemów sterowania</t>
  </si>
  <si>
    <t>IM2_W05</t>
  </si>
  <si>
    <t xml:space="preserve">zagadnienia dotyczące wykorzystania technik informatycznych i systemów  komunikacyjnych w układach mechatronicznych oraz ma wiedzę na temat możliwości stosowania ich do rozwiązywania problemów inżynierskich w mechatronice  </t>
  </si>
  <si>
    <t>IM2_W06</t>
  </si>
  <si>
    <t>w pogłębionym stopniu materiały, techniki wytwarzania oraz obróbki materiałów i elementów konstrukcji układów mechatronicznych</t>
  </si>
  <si>
    <t>IM2_W07</t>
  </si>
  <si>
    <t xml:space="preserve">w pogłębionym stopniu funkcjonowanie i zastosowanie mechanizmów, manipulatorów oraz systemów napędowych </t>
  </si>
  <si>
    <t>IM2_W08</t>
  </si>
  <si>
    <t>postęp w zakresie układów mechatronicznych, systemów informatycznych oraz urządzeń autonomicznych</t>
  </si>
  <si>
    <t>IM2_W09</t>
  </si>
  <si>
    <t xml:space="preserve">w pogłębionym stopniu systemy: pomiarowe, wizyjne, informacji przestrzennej oraz telematyczne </t>
  </si>
  <si>
    <t>IM2_W10</t>
  </si>
  <si>
    <t>metody analizy danych oraz problematykę modelowania układów mechatronicznych</t>
  </si>
  <si>
    <t>IM2_W11</t>
  </si>
  <si>
    <t>w pogłębionym stopniu zasady eksploatacji układów mechatronicznych i zaawansowane metody ich diagnostyki oraz oceny ryzyka i bezpieczeństwa tych układów, w tym zagrożenia środowiska naturalnego oraz wynikające ze stosowania technologii informatycznych</t>
  </si>
  <si>
    <t>P7U_W; P7S_WG P7S_WK</t>
  </si>
  <si>
    <t>TZ; SZ</t>
  </si>
  <si>
    <t>IM2_W12</t>
  </si>
  <si>
    <t>specjalistyczne pojęcia w zakresie ochrony własności przemysłowej i intelektualnej, prawa autorskiego i patentowego w inżynierii mechatronicznej</t>
  </si>
  <si>
    <t>P7U_W; P7S_WK</t>
  </si>
  <si>
    <t>SZ</t>
  </si>
  <si>
    <t>IM2_W13</t>
  </si>
  <si>
    <t xml:space="preserve">w pogłębionym stopniu zagadnienia z zakresu inżynierii zarządzania, w tym systemów logistycznych oraz podstawowe zasady tworzenia i rozwoju różnych form indywidualnej przedsiębiorczości </t>
  </si>
  <si>
    <t>TZ, SZ</t>
  </si>
  <si>
    <t>UMIEJĘTNOŚCI – potrafi:</t>
  </si>
  <si>
    <t>IM2_U01</t>
  </si>
  <si>
    <t xml:space="preserve">pozyskiwać informacje z literatury i baz danych oraz innych źródeł z zakresu inżynierii mechatronicznej w języku polskim oraz obcym i wykorzystywać je do własnych opracowań z poszanowaniem praw autorskich </t>
  </si>
  <si>
    <t>IM2_U02</t>
  </si>
  <si>
    <t>interpretować i dokonać krytycznej oceny cudzych opracowań, a także wyciągać wnioski oraz formułować własne opinie i wyczerpująco je uzasadniać w obrębie inżynierii mechatronicznej</t>
  </si>
  <si>
    <t>P7U_U; P7S_UW</t>
  </si>
  <si>
    <t>IM2_U03</t>
  </si>
  <si>
    <t>przy rozwiązywaniu złożonych problemów z zakresu inżynierii mechatronicznej porozumieć się z różnymi grupami zawodowymi, wykorzystując dostępne metody i środki komunikacji</t>
  </si>
  <si>
    <t>P7U_U; P7S_UW; P7S_UK</t>
  </si>
  <si>
    <t>IM2_U04</t>
  </si>
  <si>
    <t>opracować szczegółową dokumentację wyników realizacji eksperymentu, zadania projektowego lub badawczego oraz przeprowadzić dyskusję wyników</t>
  </si>
  <si>
    <t>IM2_U05</t>
  </si>
  <si>
    <t>IM2_U06</t>
  </si>
  <si>
    <t xml:space="preserve">posługiwać się językiem obcym w zakresie specjalistycznej terminologii  w obszarze inżynierii mechatronicznej, zgodne z wymaganiami dla poziomu B2+ Europejskiego Systemu Opisu Kształcenia Językowego </t>
  </si>
  <si>
    <t>P7U_U; P7S_UK</t>
  </si>
  <si>
    <t>IM2_U07</t>
  </si>
  <si>
    <t>zastosować poznane metody matematyczne do konstruowania modeli, odpowiednio je modyfikując w zakresie projektowania, symulacji urządzeń i systemów mechatronicznych</t>
  </si>
  <si>
    <t>IM2_U08</t>
  </si>
  <si>
    <t xml:space="preserve">formułować i testować hipotezy badawcze, planować i przeprowadzać eksperymenty naukowe z zakresu  inżynierii mechatronicznej oraz opracowywać i interpretować wyniki tych eksperymentów, wykorzystując podstawowe narzędzia analityczne </t>
  </si>
  <si>
    <t>IM2_U09</t>
  </si>
  <si>
    <t xml:space="preserve">wykorzystywać wiedzę i umiejętności z zakresu inżynierii mechtronicznej oraz dyscyplin pokrewnych do identyfikowania oraz rozwiązywania zadań i problemów zawodowych w sposób kompleksowy i systemowy oraz wyznaczać trendy rozwojowe stosując podstawowe metody i narzędzia analityczne, symulacyjne i eksperymentalne </t>
  </si>
  <si>
    <t>P7S_UW; P7S_UU</t>
  </si>
  <si>
    <t>IM2_U10</t>
  </si>
  <si>
    <t>wykorzystywać wiedzę z zakresu inżynierii mechatronicznej do projektowania nowych i modyfikacji istniejących systemów mechatronicznych z wykorzystaniem nowoczesnych technik oraz metod projektowania i organizacji pracy</t>
  </si>
  <si>
    <t>IM2_U11</t>
  </si>
  <si>
    <t>określić strukturę systemu mechatronicznego, dobrać odpowiednie
komponenty oraz wykorzystać różne metody komputerowe do ich
wytwarzania</t>
  </si>
  <si>
    <t>IM2_U12</t>
  </si>
  <si>
    <t xml:space="preserve">posługiwać się różnymi metodami prognozowania, modelowania i symulacji procesów oraz optymalizować ich przebieg </t>
  </si>
  <si>
    <t>IM2_U13</t>
  </si>
  <si>
    <t>ocenić przydatność i możliwość zastosowania nowych osiagnięć w zakresie: materiałów, mechanizmów, metod projektowania, wytwarzania, obróbki oraz systemów sterowania w kontekście projektowania lub wytwarzania urządzeń i systemów mechatronicznych</t>
  </si>
  <si>
    <t>IM2_U14</t>
  </si>
  <si>
    <t>projektować, programować, wdrażać i nadzorować systemy sterowania oraz kontroli parametrów pracy systemów mechatronicznych</t>
  </si>
  <si>
    <t>IM2_U15</t>
  </si>
  <si>
    <t>projektować, programować i eksploatować systemy komputerowe w inżynierii mechatronicznej</t>
  </si>
  <si>
    <t>KOMPETENCJE SPOŁECZNE – jest gotów do:</t>
  </si>
  <si>
    <t>IM2_K01</t>
  </si>
  <si>
    <t>uznawania znaczenia wiedzy oraz jej krytycznej analizy i oceny w rozstrzyganiu problemów poznawczych i praktycznych z zakresu inżynierii mechatronicznej</t>
  </si>
  <si>
    <t>P7U_K; P7S_KK</t>
  </si>
  <si>
    <t>IM2_K02</t>
  </si>
  <si>
    <t>tworzenia, rozwijania i upowszechniania wzorów właściwego postępowania w środowisku pracy i poza nim</t>
  </si>
  <si>
    <t>P7U_K; P7S_KO</t>
  </si>
  <si>
    <t>IM2_K03</t>
  </si>
  <si>
    <t>podejmowania inicjatyw oraz kreatywnego myślenia i działania w sposób przedsiębiorczy w zakresie inżynierii mechatronicznej oraz przewodzenia grupie współpracowników rozwiązujących kompleksowe problemy systemów mechatronicznych</t>
  </si>
  <si>
    <t>IM2_K04</t>
  </si>
  <si>
    <t>odpowiedzialnego pełnienia roli inżyniera w rozstrzyganiu problemów z zakresu techniki oraz inżynierii mechatroniczne w poszanowaniu etyki zawodowej</t>
  </si>
  <si>
    <t>P7U_K; P7S_KR</t>
  </si>
  <si>
    <t>IM2_K05</t>
  </si>
  <si>
    <t xml:space="preserve">współorganizowania działalności na rzecz środowiska społecznego z uwzględnieniem postępu technicznego i zmieniających się potrzeb społecznych </t>
  </si>
  <si>
    <t xml:space="preserve">Poziom studiów: drugiego stopnia         </t>
  </si>
  <si>
    <t xml:space="preserve">Forma studiów: stacjonarne (SM)        </t>
  </si>
  <si>
    <t>Kwalifikacje umożliwiające uzyskanie kompetencji inżynierskich</t>
  </si>
  <si>
    <t>Symbol efektu kształcenia dla kierunku studiów</t>
  </si>
  <si>
    <t>P7S_WG</t>
  </si>
  <si>
    <t>podstawowe procesy zachodzące w cyklu życia urządzeń, obiektów i systemów technicznych</t>
  </si>
  <si>
    <t>P7S_WK</t>
  </si>
  <si>
    <t>podstawowe zasady tworzenia i rozwoju różnych form indywidualnej przedsiębiorczości</t>
  </si>
  <si>
    <t>UMIEJĘTNOŚCI - potrafi:</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</si>
  <si>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</si>
  <si>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</si>
  <si>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</si>
  <si>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</si>
  <si>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</si>
  <si>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</si>
  <si>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</si>
  <si>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</si>
  <si>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</si>
  <si>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</si>
  <si>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Plan studiów</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</si>
  <si>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</si>
  <si>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</si>
  <si>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</si>
  <si>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</si>
  <si>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</si>
  <si>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</si>
  <si>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</si>
  <si>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</si>
  <si>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</si>
  <si>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</si>
  <si>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</si>
  <si>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</si>
  <si>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</si>
  <si>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</si>
  <si>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</si>
  <si>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Język obcy</t>
  </si>
  <si>
    <t>A</t>
  </si>
  <si>
    <t>Z</t>
  </si>
  <si>
    <t>Matematyka stosowana</t>
  </si>
  <si>
    <t>E</t>
  </si>
  <si>
    <t xml:space="preserve">Metodologia badań naukowych </t>
  </si>
  <si>
    <t>B</t>
  </si>
  <si>
    <t>Modelowanie i optymalizacja systemów mechatroniczych</t>
  </si>
  <si>
    <t>Układy elektromechaniczne</t>
  </si>
  <si>
    <t>Obrabiarki sterowane numerycznie</t>
  </si>
  <si>
    <t>MES w konstruowaniu</t>
  </si>
  <si>
    <t>Zaawansowane systemy sterowania</t>
  </si>
  <si>
    <t>Programowanie w Matlab</t>
  </si>
  <si>
    <t>Ochrona własności intelektualnej</t>
  </si>
  <si>
    <t>S</t>
  </si>
  <si>
    <t>Łącznie obowiązkowe</t>
  </si>
  <si>
    <t>…</t>
  </si>
  <si>
    <t>Fakultatywne</t>
  </si>
  <si>
    <t>Łącznie fakultatywne</t>
  </si>
  <si>
    <t>C</t>
  </si>
  <si>
    <t>RAZEM W SEMESTRZE (A+B)</t>
  </si>
  <si>
    <t>Rok 2</t>
  </si>
  <si>
    <t>Semestr 2</t>
  </si>
  <si>
    <t>Ryzyko i bezpieczeństwo w systemach technicznych</t>
  </si>
  <si>
    <t>Metody analizy danych</t>
  </si>
  <si>
    <t>Mechatroniczne układy wykonawcze</t>
  </si>
  <si>
    <t>Mikrokontrolery</t>
  </si>
  <si>
    <t>Mechanizmy i manipulatory</t>
  </si>
  <si>
    <t>Sieci komunikacyjne w przemyśle</t>
  </si>
  <si>
    <t>Zagrożenie i bezpieczeństwo (Bezpieczeństwo narodowe, Bezpieczeństwo środowiska, Bezpieczeństwo cybernetyczne)</t>
  </si>
  <si>
    <t>Specjalność do wyboru - Systemy mechatroniczne w przemyśle (SMP), Mechatronika w pojazdach i maszynach (MPM)</t>
  </si>
  <si>
    <t>F</t>
  </si>
  <si>
    <t>Systemy mechatroniczne w przemyśle (SMP)</t>
  </si>
  <si>
    <t>Seminarium dyplomowe - magisterskie</t>
  </si>
  <si>
    <t>Komputerowe systemy wspomagania procesów</t>
  </si>
  <si>
    <t>Zaawansowane techniki diagnostyczne</t>
  </si>
  <si>
    <t>Systemy logistyczne</t>
  </si>
  <si>
    <t>Mechatronika w pojazdach i maszynach (MPM)</t>
  </si>
  <si>
    <t>GNSS w pojazdach i maszynach</t>
  </si>
  <si>
    <t>Komputery pokładowe</t>
  </si>
  <si>
    <t>Diagnostyka szeregowa i równoległa</t>
  </si>
  <si>
    <t>Semestr 3</t>
  </si>
  <si>
    <t>Inżynieria zarządzania</t>
  </si>
  <si>
    <t>Egzamin dyplomowy</t>
  </si>
  <si>
    <t>E/Z</t>
  </si>
  <si>
    <t>Praca magisterska</t>
  </si>
  <si>
    <t>Recenzje</t>
  </si>
  <si>
    <t>Roboty autonomiczne</t>
  </si>
  <si>
    <t>Systemy wizyjne w przemyśle</t>
  </si>
  <si>
    <t>Zintegrowane systemy wytwórcze</t>
  </si>
  <si>
    <t>Materiały i struktury inteligentne</t>
  </si>
  <si>
    <t>Telematyka</t>
  </si>
  <si>
    <t xml:space="preserve">Inteligentne systemy pomiarowe </t>
  </si>
  <si>
    <t>Hybrydowe układy napędowe</t>
  </si>
  <si>
    <t xml:space="preserve">Bezzałogowe statki powietrzne </t>
  </si>
  <si>
    <t>Razem dla cyklu kształcenia</t>
  </si>
  <si>
    <t>Wyszczególnienie</t>
  </si>
  <si>
    <t>Łączna liczba egzaminów</t>
  </si>
  <si>
    <t>w tym:  obowiązkowe</t>
  </si>
  <si>
    <t xml:space="preserve">            fakultatywne</t>
  </si>
  <si>
    <t>Udział zajęć fakultatywnych [%]</t>
  </si>
  <si>
    <t>przedmioty obowiązkowe podstawowe</t>
  </si>
  <si>
    <t>przedmioty obowiązkowe kierunkowe</t>
  </si>
  <si>
    <t>przedmioty humanistyczne i społeczne - obowiązkowe lub do wyboru</t>
  </si>
  <si>
    <t>przedmioty uzupełniające do wyboru - fakultatywne</t>
  </si>
  <si>
    <t>Bilans ECTS</t>
  </si>
  <si>
    <t>Zajęcia związane z prowadzoną w Uczelni działalnością naukową</t>
  </si>
  <si>
    <t>w dyscyplinie</t>
  </si>
  <si>
    <t>z bezpo-średnim udziałem</t>
  </si>
  <si>
    <r>
      <t>Łącznie fakultatywne</t>
    </r>
    <r>
      <rPr>
        <b/>
        <vertAlign val="superscript"/>
        <sz val="10"/>
        <color indexed="8"/>
        <rFont val="Arial Narrow"/>
        <family val="2"/>
        <charset val="238"/>
      </rPr>
      <t>**</t>
    </r>
  </si>
  <si>
    <t>Zagrożenie i bezpieczeństwo (Bezpieczeństwo narodowe, Cyberbezpieczeństwo, Bezpieczeństwo środowiska)</t>
  </si>
  <si>
    <t>z bezpośrednim udziałem</t>
  </si>
  <si>
    <t>Razem dla programu studiów</t>
  </si>
  <si>
    <t>IM -  systemy mechatroniczne w przemyśle (SMP)</t>
  </si>
  <si>
    <t>IM - mechatronika w pojazdach i maszynach (MPM)</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</si>
  <si>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</si>
  <si>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</si>
  <si>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</si>
  <si>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</si>
  <si>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</si>
  <si>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0"/>
        <color theme="1"/>
        <rFont val="Arial Narrow"/>
        <family val="2"/>
        <charset val="238"/>
      </rPr>
      <t>***</t>
    </r>
  </si>
  <si>
    <t>Zagrożenie i bezpieczeństwo</t>
  </si>
  <si>
    <t>)*</t>
  </si>
  <si>
    <t>)**</t>
  </si>
  <si>
    <t>)***</t>
  </si>
  <si>
    <t>Sylabus przedmiotu</t>
  </si>
  <si>
    <t>Przedmiot:</t>
  </si>
  <si>
    <t>przedmiot obowiązkowy podstawowy</t>
  </si>
  <si>
    <t>egzamin</t>
  </si>
  <si>
    <t>Wymagania wstępne</t>
  </si>
  <si>
    <t>wiedza z zakresu rachunku różniczkowego i całkowego jednej zmiennej</t>
  </si>
  <si>
    <t>Kod formy studiów oraz poziomu studiów</t>
  </si>
  <si>
    <t>SM</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</si>
  <si>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</si>
  <si>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</si>
  <si>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</si>
  <si>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</si>
  <si>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</si>
  <si>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</si>
  <si>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</si>
  <si>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</si>
  <si>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MST_W1</t>
  </si>
  <si>
    <t>pogłębione zagadnienia wybranych działów matematyki, niezbędne do formułowania i rozwiązywania złożonych zadań związanych z inżynierią mechatroniczną, takie jak metody numeryczne, elementy optymalizacji i zastosowanie rachunku różniczkowego i całkowego w problemach inżynierii</t>
  </si>
  <si>
    <t>MST_W2</t>
  </si>
  <si>
    <t>zadania inżynierskie dostosowane do kierunku studiów inżynieria mechatroniczna, w tym narzędzia do modelowania i optymalizacji</t>
  </si>
  <si>
    <t>MST_U1</t>
  </si>
  <si>
    <t>planować, przeprowadzać i oceniać poprawność wykonanego zadania praktycznego związanego z inżynierią mechatroniczną z zakresu metod numerycznych i rachunku różniczkowego funkcji wielu zmiennych, ocenić wynik finansowy analizowanych wariantów działania i dokonać optymalizacji zysków i kosztów.</t>
  </si>
  <si>
    <t>MST_U2</t>
  </si>
  <si>
    <t>dostrzegać aspekty systemowe i pozatechniczne zadań inżynierskich oraz dokonywać analizy ekonomicznej podejmowanych działań w oparciu o poznane elementy matematyki finansowej.</t>
  </si>
  <si>
    <t>KOMPETENCJE SPOŁECZNE - jest gotów do:</t>
  </si>
  <si>
    <t>MST_K1</t>
  </si>
  <si>
    <t>ciągłego dokształcania siebie i innych, w celu podnoszenia kompetencji zawodowych</t>
  </si>
  <si>
    <t>MST_K2</t>
  </si>
  <si>
    <t>pełnienia roli inżyniera i rozstrzygania problemów z zakresu zastosowań matematyki w technice w oparciu o zdobytą wiedzę</t>
  </si>
  <si>
    <t>Treści nauczania:</t>
  </si>
  <si>
    <t>Wykłady</t>
  </si>
  <si>
    <t>godz.</t>
  </si>
  <si>
    <t>Tematyka zajęć</t>
  </si>
  <si>
    <t>Elementy geometrii w przestrzeni trójwymiarowej A. Iloczyn skalarny, wektorowy i mieszany w układzie współrzędnych B. Współrzędne biegunowe, sferyczne i walcowe C. Prosta i płaszczyzna w przestrzeni D. Powierzchnie stopnia drugiego</t>
  </si>
  <si>
    <t xml:space="preserve">Rachunek różniczkowy i całkowy funkcji wielu zmiennych A. Pochodne cząstkowe funkcji B. Funkcja uwikłana C. Ekstremum funkcji D. Całka podwójna i potrójna E. Szereg Taylora F. Równania różniczkowe zwyczajne G. Transformata Laplace’a H. Równania różniczkowe cząstkowe </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</si>
  <si>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</si>
  <si>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Elementy matematyki finansowej A. Wartość pieniądza w czasie, stopy zwrotu, strumienie płatności B. Produkty oszczędnościowe: lokaty bankowe C. Kredyty i pożyczki</t>
  </si>
  <si>
    <t>Realizowane efekty uczenia się</t>
  </si>
  <si>
    <t>MST_W1, MST_W2, MST_K1</t>
  </si>
  <si>
    <t>Sposoby weryfikacji oraz zasady i kryteria oceny</t>
  </si>
  <si>
    <t>Ćwiczenia audytoryjne</t>
  </si>
  <si>
    <t>Elementy geometrii w przestrzeni trójwymiarowej. Wektory, prosta i płaszczyzna w przestrzeni.</t>
  </si>
  <si>
    <t>Rachunek różniczkowy i całkowy funkcji wielu zmiennych. Pochodne cząstkowe, ekstrema funkcji wielu zmiennych, zastosowanie analizy matematycznej do liczenia pól i objętości brył.</t>
  </si>
  <si>
    <t>Elementy analizy numerycznej i równań różniczkowych.</t>
  </si>
  <si>
    <t>Elementy aproksymacji i optymalizacji, programowanie liniowe.</t>
  </si>
  <si>
    <t>MST_U1, MST_U2, MST_K2</t>
  </si>
  <si>
    <t>Sprawdzian(y) weryfikujący(e) opanowanie pierwszej połowy materiału (udział w ocenie końcowej – 33,(3)%), arkusz zadań dotyczących drugiej połowy materiału (udział w ocenie końcowej – 33,(3)%).</t>
  </si>
  <si>
    <t>Literatura:</t>
  </si>
  <si>
    <t>Podstawowa</t>
  </si>
  <si>
    <t>Krysicki W., Włodarski L. 1997, Analiza matematyczna w zadaniach. cz. 2, Wyd. PWN</t>
  </si>
  <si>
    <t>Ptak M., Kopcińska J. 2015, Matematyka dla studentów kierunków technicznych i przyrodniczych, Wyd. Akapit</t>
  </si>
  <si>
    <t>Uzupełniająca</t>
  </si>
  <si>
    <t>Gdowski B., Pluciński E. 1982, Zadania z rachunku wektorowego i geometrii analitycznej, Państwowe Wydawnictwo Naukowe</t>
  </si>
  <si>
    <t>Struktura efektów uczenia się:</t>
  </si>
  <si>
    <t>Dziedzina - nauki inżynieryjno-techniczne, dyscyplina - inżynieria mechaniczna (TZ)</t>
  </si>
  <si>
    <r>
      <rPr>
        <sz val="11"/>
        <color rgb="FF000000"/>
        <rFont val="Arial Narrow"/>
        <family val="2"/>
        <charset val="238"/>
      </rPr>
      <t>ECTS</t>
    </r>
    <r>
      <rPr>
        <vertAlign val="superscript"/>
        <sz val="11"/>
        <color rgb="FF000000"/>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</si>
  <si>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</si>
  <si>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</si>
  <si>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</si>
  <si>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</si>
  <si>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</si>
  <si>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</si>
  <si>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</si>
  <si>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</si>
  <si>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</si>
  <si>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</si>
  <si>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kod dyscypliny: TZ - inżynieria mechaniczna, SZ - nauki o zarządzaniu i jakości</t>
  </si>
  <si>
    <t>Metodologia badań naukowych</t>
  </si>
  <si>
    <t>przedmiot obowiązkowy kierunkowy</t>
  </si>
  <si>
    <t>zaliczenie na ocenę</t>
  </si>
  <si>
    <t>brak</t>
  </si>
  <si>
    <t>Wydział Inżynierii Produkcji i Energetyki                                                                             Katedra Inżynierii Produkcji, Logistyki i Informatyki Stosowanej</t>
  </si>
  <si>
    <t>MBN_W1</t>
  </si>
  <si>
    <t xml:space="preserve">pojęcia z zakresu metodologii badań, rodzaje prac naukowych oraz zasady formułowania i uzasadniania problemów badawczych oraz stawiania hipotez </t>
  </si>
  <si>
    <t>MBN_W2</t>
  </si>
  <si>
    <t xml:space="preserve">strukturę procesu badawczego oraz kolejność zadań podczas eksperymentu naukowego, a także metody pozwalające przeprowadzić szczegółową analizę procesu i zaproponować zmiany </t>
  </si>
  <si>
    <t>MBN_U1</t>
  </si>
  <si>
    <t>wyszukać i twórczo wykorzystywać materiały do pracy dyplomowej zarówno w języku polskim jak i obcym</t>
  </si>
  <si>
    <t>MBN_U2</t>
  </si>
  <si>
    <t>wykorzystać informacje pochodzące z różnych źródeł do przygotowania włanych wystąpień w danym obszarze, samodzielnie przygotować wystąpienia ustne oraz  pisemne opracowania z obszaru inżynierii mechatronicznej</t>
  </si>
  <si>
    <t>MBN_U3</t>
  </si>
  <si>
    <t xml:space="preserve">zaplanować i przeprowadzić  eksperyment naukowy, postawić hipotezę roboczą, zebrać wyniki i je opracować zgodnie z podstawowymi zasadami mtodologii badań </t>
  </si>
  <si>
    <t>MBN_K1</t>
  </si>
  <si>
    <t>samodzielego rozwiązywania zadań badawczych w obszarze inżynierii mechatronicznej</t>
  </si>
  <si>
    <t>MBN_K2</t>
  </si>
  <si>
    <t>rzetelnego planowania i prowadzenia badań naukowych w obszarze inżynierii mechatronicznej</t>
  </si>
  <si>
    <t>Metodologia jako nauka. Metoda naukowa. Ogólna charakterystyka pracy naukowej. Rodzaje prac naukowych.</t>
  </si>
  <si>
    <t>Badania naukowe. Struktura procesu badawczego, etapy postępowania badawczego a rodzaje metod naukowych.</t>
  </si>
  <si>
    <t>Sytuacja problemowa we wstępnej fazie badań. Problemy naukowe - definiowanie. Formułowanie i uzasadnianie problemów badawczych. Kryteria poprawności problemów badawczych. Rodzaje problemów badawczych</t>
  </si>
  <si>
    <t>Hipotezy naukowe, ich związek z problemami. Warunki poprawnego formułowania hipotez.</t>
  </si>
  <si>
    <t>Zmienne i wskaźniki badawcze. Pojęcie zmiennych. Klasyfikacje zmiennych. Rodzaje wskaźników i ich uzasadnianie. Dobór próby i terenu badań.</t>
  </si>
  <si>
    <t>Zasady pisarstwa i piśmiennictwa naukowego.  Metodyka pisania prac naukowych.</t>
  </si>
  <si>
    <t>Etyka w nauce</t>
  </si>
  <si>
    <t>MBN_W1,  MBN_W2, MBN_K1, MBN_K2</t>
  </si>
  <si>
    <t>Seminaria</t>
  </si>
  <si>
    <t>Przygotowanie referatu na wybrany temat z zakresu inżynierii mechatronicznej przedstawiający aktualny stan wiedzy i kierunki rozwoju.</t>
  </si>
  <si>
    <t>Przygotowanie wyników badań do prezentacji.</t>
  </si>
  <si>
    <t>Metody i techniki badawcze. Dobór i konstruowanie narzędzi badawczych.</t>
  </si>
  <si>
    <t>Przebieg badań. Opracowanie wyników badań (analiza empiryczna i statystyczna, analiza ilościowa a analiza jakościowa).</t>
  </si>
  <si>
    <t>MBN_U1, MBN_U2, MBN_U3, MBN_K1, MBN_K2</t>
  </si>
  <si>
    <t>Zaliczenie na podstawie wystąpienia (ocena z prezentacji)                                              Udział w ocenie końcowej - 50%</t>
  </si>
  <si>
    <t>Rawa T. 1999. Metodyka wykonywania inżynierskich i magisterskich prac dyplomowych. Wyd. ART. Olsztyn.</t>
  </si>
  <si>
    <r>
      <t>ECTS</t>
    </r>
    <r>
      <rPr>
        <vertAlign val="superscript"/>
        <sz val="11"/>
        <color theme="1"/>
        <rFont val="Arial Narrow"/>
        <family val="2"/>
        <charset val="238"/>
      </rPr>
      <t>*</t>
    </r>
  </si>
  <si>
    <t>Wydział Inżynierii Produkcji i Energetyki                                                                             Katedra Inżynierii Produkcji, Logistyki i Informatyki stosowanej</t>
  </si>
  <si>
    <t>MOP_W1</t>
  </si>
  <si>
    <t>zagadnienia związane z modelowaniem, prognozowaniem i optymalizacją, niezbędne do formułowania i rozwiązywania złożonych zadań związanych z inżynierią mechatroniczną</t>
  </si>
  <si>
    <t>MOP_W2</t>
  </si>
  <si>
    <t>rozkłady statystyczne takie, jak jednostajny, normalny, chi^2 oraz techniki komputerowe wykorzystywane do symulacji systemów mechatronicznych</t>
  </si>
  <si>
    <t>MOP_W3</t>
  </si>
  <si>
    <t>metody analizy danych takie jak, korelacja zmiennych, obserwacje odstające, histogramy, waga zmiennej w modelu, globalna I lokalna wazność oraz problematykę modelowania układów mechatronicznych</t>
  </si>
  <si>
    <t>MOP_U1</t>
  </si>
  <si>
    <t>zastosować z wykorzystaniem narzędzi komputerowych poznane metody sztucznej inteligencji do budowania modeli mechatronicznych'</t>
  </si>
  <si>
    <t>MOP_U2</t>
  </si>
  <si>
    <t>potrafi wykorzystać wiedzę z zakresu globalnej i lokalnej ważności zmiennych na potrzeby modyfikacji istniejących systemów mechatronicznych w oparciu o nowoczesne techniki komputerowe</t>
  </si>
  <si>
    <t>MOP_U3</t>
  </si>
  <si>
    <t xml:space="preserve">posługiwać się różnymi metodami prognozowania (szeregów czasowych i sztucznej inteligencji), modelowania i symulacji procesów oraz optymalizować ich przebieg za pomocą poznanych algorytmów </t>
  </si>
  <si>
    <t>MOP_K1</t>
  </si>
  <si>
    <t>krytycznej analizy i oceny rozwiązań proponowanych przez algorytmy (problem dopuszczalności rozwiązań - minimalna zmiana - maksymalna korzyść)</t>
  </si>
  <si>
    <t>MOP_K2</t>
  </si>
  <si>
    <t>kreatywnego myślenia i działania w oparciu o wyniki przeprowadzonych symulacji komputerowych</t>
  </si>
  <si>
    <t>MOP_K3</t>
  </si>
  <si>
    <t>odpowiedzialnego pełnienia roli inżyniera w oparciu o wygenerowane prognozy</t>
  </si>
  <si>
    <t>Modelowanie i symulacja systemów produkcyjnych - pojęcia podstawowe.</t>
  </si>
  <si>
    <t>Aparat matematyczny i metody modelowania.</t>
  </si>
  <si>
    <t>Metody modelowania procesów ciągłych i dyskretnych.</t>
  </si>
  <si>
    <t>Weryfikacja i walidacja modelu.</t>
  </si>
  <si>
    <t>Proces modelowania, symulacji I optymalizacji.</t>
  </si>
  <si>
    <t>Narzędzia statystyczne w modelowaniu I optymalizacji.</t>
  </si>
  <si>
    <t>MOP_W1, MOP_W3, MOP_K1, MOP_K3</t>
  </si>
  <si>
    <t>Ćwiczenia laboratoryjne</t>
  </si>
  <si>
    <t>Obliczenia inżynierskie wybranych procesów mechatronicznych.</t>
  </si>
  <si>
    <t>Analiza procesów mechatronicznych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</si>
  <si>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Wizualizacja i modelowanie danych.</t>
  </si>
  <si>
    <t>Monitorowanie procesów mechatronicznych - wprowadzenie uczestników do zagadnień związanych z monitorowaniem i pomiarem procesów mechatronicznych.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</si>
  <si>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Modelowanie wyborów dyskretnych z wykorzystaniem metod sztucznej inteligencji, uczenia maszynowego, indukcji drzew.</t>
  </si>
  <si>
    <t>Optymalizacja procesów z wykorzystaniem metod sztucznej inteligencji, uczenia maszynowego - wyjaśnienie uczestnikom istoty optymalizacji procesów logistycznych.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</si>
  <si>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MOP_W2, MOP_U1, MOP_U2, MOP_U3, MOP_K2</t>
  </si>
  <si>
    <t>Kłos S., 2017, The simulation of manufacturing systems with Tecnomatix Plant Simulation, Wydawnictwo UZ</t>
  </si>
  <si>
    <t>Hromada J, Plinta D, 2000, Modelowanie i symulacja systemów produkcyjnych, Wydawnictwo Politechniki Łódzkiej, Bielsko-Biała, 2000</t>
  </si>
  <si>
    <t>Zdanowicz R., 2002, Modelowanie i symulacja procesów wytwarzania, Gliwice, WPŚ</t>
  </si>
  <si>
    <t>Woods R, Lawrence K, 1997, Modeling and simulation dynamic systems, Pearson Education</t>
  </si>
  <si>
    <t>Rojek R, 2007, Modelowanie I symulacja komputerowa złożonych zagadnień mechaniki nieliniowej metodami elementów skończonych I dyskretnych, Instytut Podstawowych Problemów Techniki PAN.</t>
  </si>
  <si>
    <t>wiedza z podstaw rachunku macierzowego i różniczkowego, mechaniki klasycznej i elektrotechniki</t>
  </si>
  <si>
    <t>UEM_W1</t>
  </si>
  <si>
    <t>budowę, zastosowane materiały oraz elementy konstrukcji układów mechatronicznych, zasadę działania układów elektromechanicznych oraz systemów sterowa</t>
  </si>
  <si>
    <t>IM2_W04           IM2_W06</t>
  </si>
  <si>
    <t>UEM_W2</t>
  </si>
  <si>
    <t>budowę oraz zasadę działania nowoczesnych układów mechatronicznych oraz stosowane w nich napędy</t>
  </si>
  <si>
    <t>UEM_U1</t>
  </si>
  <si>
    <t>wykorzystać przy analizie struktury mechatronicznej wiedzę z inżynierii mechanicznej oraz prawidłowo dobrać elementy wykonawcze i sterujące przy projektowaniu, modyfikacji, sterowaniu oraz diagnostyce</t>
  </si>
  <si>
    <t>IM2_U10 IM2_U11</t>
  </si>
  <si>
    <t>UEM_K1</t>
  </si>
  <si>
    <t>IM2_K01 IM2_K04 IM2_K05</t>
  </si>
  <si>
    <t>Definicja i przykłady przetworników elektromechanicznych, układów elektromechanicznych, systemów elektromechanicznych. Przykłady układów elektromechanicznych w skali makro i mikro.</t>
  </si>
  <si>
    <t>Generatory, przetwornik, magazyny energii, sterowniki energii.</t>
  </si>
  <si>
    <t>Manipulator jako układ mechatroniczny. Podstawy wibroizolacji w układach elektromechanicznych.</t>
  </si>
  <si>
    <t xml:space="preserve">Sprzęgła i hamulce z cieczą magnetoreologiczną. Budowa i zasady projektowania. </t>
  </si>
  <si>
    <t>Silniki i siłowniki stosowane w napędach. Pozycjonery elektromechaniczne, napęd zaworów elektromagnetycznych.</t>
  </si>
  <si>
    <t xml:space="preserve">HDD jako złożone urządzenie mechatroniczne. Układów elektromechaniczne w HDD. </t>
  </si>
  <si>
    <t>Układy napędowe w maszynach sterowanych numerycznie. Enkodery i inne sposoby pozycjonowania.</t>
  </si>
  <si>
    <t>UEM_W1, UEM_W2, UEM_K1</t>
  </si>
  <si>
    <t xml:space="preserve">Ćwiczenia laboratoryjne </t>
  </si>
  <si>
    <t>Sterowanie silników prądu stałego.</t>
  </si>
  <si>
    <t>Sterowanie silników prądu przemiennego.</t>
  </si>
  <si>
    <t>Elektromechaniczne czujniki i układy wykonawcze - sygnał, sterowanie, diagnostyka.</t>
  </si>
  <si>
    <t>Analiza struktury napędy pojazdu hybrydowego.</t>
  </si>
  <si>
    <t>UEM_U1,  UEM_K1</t>
  </si>
  <si>
    <t>Zaliczenie pisemne - ocena sprawozdań z laboratorium komputerowego                         Udział w ocenie końcowej - 30%</t>
  </si>
  <si>
    <t>Ćwiczenia projektowe</t>
  </si>
  <si>
    <t>Dobór silników do realizacji zadania projektowego</t>
  </si>
  <si>
    <t xml:space="preserve">Dobór źródła prądu do realizacji zadań układu elektromechanicznego </t>
  </si>
  <si>
    <t>Analiza oraz projekt układu przetwornika napięć do napędu układów elektromechanicznych</t>
  </si>
  <si>
    <t>UEM_U1, UEM_K1</t>
  </si>
  <si>
    <t>Zaliczenie ustne - ocena z projektów                                                                                Udział w ocenie końcowej - 30%</t>
  </si>
  <si>
    <t xml:space="preserve">brak </t>
  </si>
  <si>
    <t xml:space="preserve">Wydział Inżynierii Produkcji i Energetyki                                                                           Katedra Katedra Inżynierii Produkcji, Logistyki i Informatyki Stosowanej </t>
  </si>
  <si>
    <t>OBR_W1</t>
  </si>
  <si>
    <t>zasady dotyczące doboru materiałów oraz  techniki wytwarzania i obróbki elementów konstrukcji przy użyciu obrabiarek CNC</t>
  </si>
  <si>
    <t>OBR_W2</t>
  </si>
  <si>
    <t>zasady eksploatacji obrabiarek CNC, zaawansowane metody ich diagnostyki oraz oceny bezpieczeństwa ich użytkowania</t>
  </si>
  <si>
    <t>OBR_U1</t>
  </si>
  <si>
    <t>wykorzystać wiedzę z zakresu inżynierii mechatronicznej do projektowania nowych oraz modyfikacji istniejących części maszyn i urządzeń z użyciem nowoczesnych technik CAD/CAM</t>
  </si>
  <si>
    <t>OBR_U2</t>
  </si>
  <si>
    <t>wykorzystać  metody komputerowe do projektowania komponentów oraz do symulacji procesów związanych z obróbką sterowaną numerycznie</t>
  </si>
  <si>
    <t>OBR_U3</t>
  </si>
  <si>
    <t>ocenić przydatności i możliwości zastosowania nowych osiągnięć w obszarach wytwarzania, obróbki oraz systemów sterowania</t>
  </si>
  <si>
    <t>OBR_K1</t>
  </si>
  <si>
    <t>OBR_K2</t>
  </si>
  <si>
    <t>Trendy rozwoje nowoczesnych obrabiarek.</t>
  </si>
  <si>
    <t>Podstawowe własności obrabierek sterowanych numerycznie.</t>
  </si>
  <si>
    <t>Konstrukcja i budowa najważniejszych zespołów i komponentów obrabierek sterowanych numerycznie.</t>
  </si>
  <si>
    <t>Układy sterowania numerycznego.</t>
  </si>
  <si>
    <t>Charaktertystyka podstawowych grup obrabierek sterowanych numerycznie.</t>
  </si>
  <si>
    <t>Automatyzacja wytwarzania i elastyczne systemy obróbkowe.</t>
  </si>
  <si>
    <t>Dobór obrabiarek sterowanych numerycznie.</t>
  </si>
  <si>
    <t>Zasada działania i obsłługa wybranych obrabiarek sterowanych numerycznie.</t>
  </si>
  <si>
    <t>OBR_W1, OBR_W2, OBR_K1, OBR_K2</t>
  </si>
  <si>
    <t>Zaliczenie w formie testu                                                                                                 Udział w ocenie końcowej - 50%</t>
  </si>
  <si>
    <t>Podstawy programu CAD/CAM.</t>
  </si>
  <si>
    <t>Projektowanie obróbki procesu toczenia.</t>
  </si>
  <si>
    <t>Projektowanie obróbki procesu frezowania.</t>
  </si>
  <si>
    <t>Zasady BHP w obsłudze obrabiarek CNC.</t>
  </si>
  <si>
    <t>Pomiar narzędzia i przedmiotu obrabianego na obrabiarce CNC.</t>
  </si>
  <si>
    <t xml:space="preserve">Panel sterowniczy obrabiarki. </t>
  </si>
  <si>
    <t>OBR_U1, OBR_U2, OBR_U3</t>
  </si>
  <si>
    <t>wiedza z zakresu inżynierii materiałowej oraz obliczeń algebraicznych</t>
  </si>
  <si>
    <t>Wydział Inżynierii Produkcji i Energetyki
Katedra Inżynierii Mechanicznej i Agrofizyki</t>
  </si>
  <si>
    <t>MES_W1</t>
  </si>
  <si>
    <t>zasady i możliwości wykorzystania algebry i analizy matematycznej, w celu rozwiązania równań różniczkowych metodą elementów skończonych</t>
  </si>
  <si>
    <t>MES_W2</t>
  </si>
  <si>
    <t>metody zapisu podstawowych równań fizyki w postaci równań różniczkowych</t>
  </si>
  <si>
    <t>MES_W3</t>
  </si>
  <si>
    <t>zasady rozwiązywania równiań różniczkowch metodą elementów skończonych w kontekście wytrzymałości materiałowej</t>
  </si>
  <si>
    <t>MES_U1</t>
  </si>
  <si>
    <t>zaplanować i przeprowadzić symulację komputerową, pozwalającą na rozwiązanie równania różniczkowego opisującego dany problem fizyczny</t>
  </si>
  <si>
    <t>MES_U2</t>
  </si>
  <si>
    <t>zaprojektować w dedykowanym oprogramowaniu komputerowym problem fizyczny używając właściwych narzędzi programowych</t>
  </si>
  <si>
    <t>MES_U3</t>
  </si>
  <si>
    <t>przeprowadzić symulację MES w dedykowanym programie komupterowym oraz dokonać analizy wyników oparciu o rzeczywiste wyniki pomiarów</t>
  </si>
  <si>
    <t>MES_K1</t>
  </si>
  <si>
    <t>podnoszenia kompetencji celem dalszego dokształcania się w dziedzinie symulacji numerycznych, jako narzędzia w projektowaniu maszyn i urządzeń</t>
  </si>
  <si>
    <t>MES_K2</t>
  </si>
  <si>
    <t>prezentowania społeczeństwu informacji oraz opinii dotyczących osiągnięć techniki oraz najnowszych zdobyczy inżynierii</t>
  </si>
  <si>
    <t>MES_K3</t>
  </si>
  <si>
    <t>wykorzystywania metod MES, jako etapu procesu projektowania urządzeń i systemów mechatronicznych</t>
  </si>
  <si>
    <t>Wprowadzenie do numerycznego modelowania ośrodków ciągłych. Przegląd wybranych zjawisk fizycznych i ich modeli matematycznych. Warunki początkowe i brzegowe.</t>
  </si>
  <si>
    <t>Rozwiazywanie równań różniczkowych pierwszego i drugiego rzędy z wykorzystaniem metody różnic skończonych. Definicje I-szej i II-giej pochodnej.</t>
  </si>
  <si>
    <t xml:space="preserve">MES w zagadnieniach strukturalnych i termicznych. </t>
  </si>
  <si>
    <t>Uproszczenia w modelowaniu z wykorzystaniem MES.</t>
  </si>
  <si>
    <t>Ogólne zasady dyskretyzacji – element jednowymiarowy, element dwuwymiarowy.</t>
  </si>
  <si>
    <t>Problematyka dyskretyzacji kontinuum, rodzaje elementów skończonych, jakość dyskretyzacji.</t>
  </si>
  <si>
    <t>Problematyka prowadzenia obliczeń w środowisku Ansys. Typy analiz i nieliniowości w zagadnieniach strukturalnych i termicznych.</t>
  </si>
  <si>
    <t>Ocena jakości rozwiązania, prezentacja i analiza danych z obliczeń.</t>
  </si>
  <si>
    <t>MES_W1, MES_W2, MES_W3, MES_K1, MES_K2, MES_K3</t>
  </si>
  <si>
    <r>
      <t>Ćwiczenia laboratoryjne/audytoryjne -</t>
    </r>
    <r>
      <rPr>
        <b/>
        <sz val="11"/>
        <color rgb="FFFF0000"/>
        <rFont val="Arial Narrow"/>
        <family val="2"/>
        <charset val="238"/>
      </rPr>
      <t xml:space="preserve"> zostawić właściwe</t>
    </r>
  </si>
  <si>
    <t>umiejetności (wpisujemy kod przedmiotu np. MAT_U1; MAT_U2; ….)</t>
  </si>
  <si>
    <t>Problematyka przygotowania modelu geometrycznego, dyskretyzacja obszaru obliczeniowego i ocena jakości podziału w pakiecie ANSYS WB.</t>
  </si>
  <si>
    <t>Analizy strukturalne z wykorzystaniem elementów belkowych w pakiecie ANSYS WB.</t>
  </si>
  <si>
    <t>Analizy strukturalne i termiczne z wykorzystaniem elementów powłokowych, płaskich i bryłowych w pakiecie ANSYS WB.</t>
  </si>
  <si>
    <t>Zagadnienia kontaktowe w pakiecie ANSYS WB.</t>
  </si>
  <si>
    <t>Analizy dynamiczne struktur mechanicznych w pakiecie ANSYS WB.</t>
  </si>
  <si>
    <t>Optymalizacja topologiczna w analizach strukturalnych w pakiecie ANSYS WB.</t>
  </si>
  <si>
    <t xml:space="preserve">Określanie warunków brzegowych. </t>
  </si>
  <si>
    <t xml:space="preserve">Ogólne zasady dyskretyzacji: przykłady 1D i 2D. Funkcja kształtu. </t>
  </si>
  <si>
    <t>Przeprowadzeni symulacji numerycznych dla wybranych problemów fizycznych</t>
  </si>
  <si>
    <t xml:space="preserve">Optymalizacja kształtu elementów z wykorzystaniem obliczeń MES </t>
  </si>
  <si>
    <t>Weryfikacja poprawności symulacji elementu rzeczywistego</t>
  </si>
  <si>
    <t>MES_U1, MES_U2, MES_U3, MES_K1, MES_K2, MES_K3</t>
  </si>
  <si>
    <t xml:space="preserve">Zaliczenie dwóch projektów relizowanych indywidualnie.                                                Udział w ocenie końcowej - 50%   </t>
  </si>
  <si>
    <t>Wydział Inżynierii Produkcji i Energetyki                                                                           Katedra Inżynierii Bioprocesów, Energetyki i Automatyzacji</t>
  </si>
  <si>
    <t>ZSS_W1</t>
  </si>
  <si>
    <t>strukturę, algorytmy i sposoby analizy złożonych układów sterowania - ciągłych i dyskretnych</t>
  </si>
  <si>
    <t>IM2_W04 IM2_W05</t>
  </si>
  <si>
    <t>ZSS_W2</t>
  </si>
  <si>
    <t>zasady doboru elementów układów pomiarowych i wykonawczych do układów sterowania</t>
  </si>
  <si>
    <t>IM2_W08 IM2_W09</t>
  </si>
  <si>
    <t>ZSS_W3</t>
  </si>
  <si>
    <t>strukturę układu sterowania systemami napędowymi</t>
  </si>
  <si>
    <t>ZSS_U1</t>
  </si>
  <si>
    <t>programować systemy sterowania napędami z zastosowaniem falowników i serwonapędów</t>
  </si>
  <si>
    <t>IM2_U04 IM2_U10</t>
  </si>
  <si>
    <t>ZSS_U2</t>
  </si>
  <si>
    <t>programować systemy sterowania z zstosowaniem układów regulacji ciągłej</t>
  </si>
  <si>
    <t>IM2_U04 IM2_U13</t>
  </si>
  <si>
    <t>ZSS_U3</t>
  </si>
  <si>
    <t>programować systemy sterowania narzędnego na panelach operatorskich HMI</t>
  </si>
  <si>
    <t>IM2_U04 IM2_U14</t>
  </si>
  <si>
    <t>ZSS_K1</t>
  </si>
  <si>
    <t>ZSS_K2</t>
  </si>
  <si>
    <t>Struktura, algorytmy i sposoby analizy złożonych układów sterowania - ciągłych i dyskretnych.</t>
  </si>
  <si>
    <t>Zasady doboru elementów układów pomiarowych i wykonawczych.</t>
  </si>
  <si>
    <t xml:space="preserve">Metody doboru elementów do systemu sterownikowego, wpływ otoczenia (tor pomiarowy, przetworniki pomiarowe, dobór kart we/wy). </t>
  </si>
  <si>
    <t xml:space="preserve">Metodyka tworzenie złożonych struktur programów hybrydowych. </t>
  </si>
  <si>
    <t>Problematyka sterowania systemów napędowych.</t>
  </si>
  <si>
    <t>Konfiguracja toru analogowego</t>
  </si>
  <si>
    <t>Metodyka programowania układów sterowania silnikami elektrycznymi z zastosowaniem falowników.</t>
  </si>
  <si>
    <t>Metodyka programowania układów sterowania serwomechanizmami.</t>
  </si>
  <si>
    <t>ZSS_W1, ZSS_W2, ZSS_W3, ZSS_K1</t>
  </si>
  <si>
    <t>Podłączenie i przygotowanie Codesys do pracy ze sterownikiem PLC.</t>
  </si>
  <si>
    <t>Typy danych w Codesys, rodzaje zmiennych, sposoby ich tworzenia.</t>
  </si>
  <si>
    <t>Programowanie zawansowanych struktur sterowania w języku tekstu strukturalnego (ST).</t>
  </si>
  <si>
    <t>Programowanie zawansowanych, hybrydowych struktur sterowania (łączenie języków w projekcie).</t>
  </si>
  <si>
    <t>Konfiguracja maszyny CNC z wykorzystaniem sterownika PLC – obsługa G-Code.</t>
  </si>
  <si>
    <t>Softmotion – synchronizacja serwonapędów przy pomocy sterownika PLC.</t>
  </si>
  <si>
    <t>Komunikacja EtherCAT – konfiguracja i programowanie komunikacji.</t>
  </si>
  <si>
    <t>Tworzenie podstawowej wizualizacji HMI.</t>
  </si>
  <si>
    <t>Integracja sterownika PLC z systemem SCADA w Codesys.</t>
  </si>
  <si>
    <t>Tworzenie projektów w Codesys ze sterownikami bezpieczeństwa Safety: architektura systemu bezpieczeństwa.</t>
  </si>
  <si>
    <t>ZSS_U1, ZSS_U2, ZSS_U3, ZSS_K2</t>
  </si>
  <si>
    <t>Zaliczenie w formie zaprogramowania zadania na sterownik PLC (ocena z kolokwium, sprawozdania z ćwiczeń laboratorynych)                                                                          Udział w ocenie końcowej - 50%</t>
  </si>
  <si>
    <t>Kasprzyk J. 2007. Programowanie sterowników przemysłowych. Wydawnictwa Naukowo-Techniczne, Warszawa</t>
  </si>
  <si>
    <t>Flaga S. 2010. Programowanie sterowników PLC w języku drabinkowym. Wydawnictwo BTC. Legionowo</t>
  </si>
  <si>
    <t>Tomasik M., Juszka H., Lis S. 2013. Sterowanie i wizualizacja rolniczych procesów produkcyjnych : materiały naukowo-dydaktyczne. Wydawnictwo PTIR. Kraków</t>
  </si>
  <si>
    <t>Flaga S. 2006. Programowanie sterowników PLC w języku drabinkowym : przykłady dla serii CPM1/CPM2. Wydawnictwo ResNet. Skawina</t>
  </si>
  <si>
    <t>Gilewski T. 2021. Szkoła programisty PLC. Sterowniki przemysłowe. Wydawnictwo Helion. Gliwice</t>
  </si>
  <si>
    <t xml:space="preserve">wiedza z zakresu statystyki i modelowania </t>
  </si>
  <si>
    <t>Wydział Inżynierii Produkcji i Energetyki                                                                               Katedra Inżynierii Bioprocesów, Energetyki i Automatyzacji</t>
  </si>
  <si>
    <t>PMA_W1</t>
  </si>
  <si>
    <t>zagadnienia analiz statystycznych niezbędnych do rozwiązywania złożonych zadań związanych z inżynierią mechatroniczną</t>
  </si>
  <si>
    <t>PMA_W2</t>
  </si>
  <si>
    <t xml:space="preserve">metodykę projektowania systemów mechatronicznych z wykorzystaniem techniki komputerowych </t>
  </si>
  <si>
    <t>PMA_W3</t>
  </si>
  <si>
    <t>zagadnienia dotyczące wykorzystania technik informatycznych i systemów komunikacyjnych w programowaniu układów mechatronicznych</t>
  </si>
  <si>
    <t>PMA_U1</t>
  </si>
  <si>
    <t>zastosować wybrane metody matematyczne do budowy modeli, odpowiednio je modyfikując w zakresie projektowania, symulacji urządzeń i systemów mechatronicznych</t>
  </si>
  <si>
    <t>PMA_U2</t>
  </si>
  <si>
    <t>wykorzystywać narzędzia programistyczne do identyfikowania oraz rozwiązywania zadań i problemów w inżynierii mechtronicznej</t>
  </si>
  <si>
    <t>PMA_U3</t>
  </si>
  <si>
    <t xml:space="preserve">posługiwać się różnymi metodami modelowania i symulacji procesów technicznych oraz optymalizować ich przebieg </t>
  </si>
  <si>
    <t>PMA__K1</t>
  </si>
  <si>
    <t>PMA__K2</t>
  </si>
  <si>
    <t>Składnia i semantyka języka programowania.</t>
  </si>
  <si>
    <t>Analizy statystyczne danych pomiarowych.</t>
  </si>
  <si>
    <t>Podstawowe narzędzia programisty w programie MATLAB.</t>
  </si>
  <si>
    <t>Specjalistyczne narzędzia programistyczne w MATLAB.</t>
  </si>
  <si>
    <t>Modelowanie i symulacja układów i procesów dynamicznych.</t>
  </si>
  <si>
    <t>Alternatywne środowiska programistyczne.</t>
  </si>
  <si>
    <t>PMA_W1, PMA_W2, PMA_W3, PMA_K1</t>
  </si>
  <si>
    <t>Preprocesing danych.</t>
  </si>
  <si>
    <t>Wykonywanie obliczeń statystycznych na danych pomiarowych i ich prezentacja.</t>
  </si>
  <si>
    <t>Pisanie skryptów oraz tworzenie i wykorzystywanie funkcji.</t>
  </si>
  <si>
    <t xml:space="preserve">Formułowanie modeli układów i procesów dynamicznych, symulacja. </t>
  </si>
  <si>
    <t>Formułowanie modeli z logiką rozmytą - model Mamdaniego.</t>
  </si>
  <si>
    <t>Formułowanie modeli rozmytych z wykorzystaniem uczenia maszynowego (model Takagi – Sugeno).</t>
  </si>
  <si>
    <t>Modelowanie układu sterowania procesami dynamicznymi.</t>
  </si>
  <si>
    <t>Modelowanie regulatorów w układzie sterowania.</t>
  </si>
  <si>
    <t>PMA_U1, PMA_U2, PMA_U3,  PMA_K2</t>
  </si>
  <si>
    <t>Zaliczenie pisemne - ocena z kolokwium i projektów                                                            Udział w ocenie końcowej - 50%</t>
  </si>
  <si>
    <t xml:space="preserve">przedmiot humanistyczny i społeczny obowiązkowy </t>
  </si>
  <si>
    <t>Wydział Inżynierii Produkcji i Energetyki                                                                         Katedra Inżynierii Mechanicznej i Agrofizyki</t>
  </si>
  <si>
    <t>OWI_W1</t>
  </si>
  <si>
    <t>zagadnienia dotyczące podstawowych zasad ochrony własności intelektualnej i przemysłowej</t>
  </si>
  <si>
    <t>OWI_U1</t>
  </si>
  <si>
    <t>identyfikować różne aspekty dotyczące praw autorskich i ochrony patentowej w celu podejmowania właściwych decyzji w działalności zawodowej</t>
  </si>
  <si>
    <t>IM2_U01
IM2_U03</t>
  </si>
  <si>
    <t>OWI_K1</t>
  </si>
  <si>
    <t>propagowania i wdrażania działań etycznego postępowania w środowisku pracy i poza nim, dotyczącego poszanowania praw ochrony intelektualnej i własności przemysłowej</t>
  </si>
  <si>
    <t>IM2_K01
IM2_K02
IM2_K04</t>
  </si>
  <si>
    <t>Utwory, rodzaje utworów, prawa pokrewne.</t>
  </si>
  <si>
    <t xml:space="preserve">Autorskie prawa osobiste i majątkowe. Okres ochrony utworu.       </t>
  </si>
  <si>
    <t>Domena publiczna. Dozwolony użytek prywatny i publiczny. Prawo cytatu.</t>
  </si>
  <si>
    <t>Naruszenie cudzego utworu.</t>
  </si>
  <si>
    <t>Umowy o przekazanie praw i umowa licencyjna. Wolne licencje.</t>
  </si>
  <si>
    <t xml:space="preserve">Prawo własności przemysłowej (wynalazek, wzór użytkowy, wzór przemysłowy, znak towarowy)       </t>
  </si>
  <si>
    <t>Bazy danych.</t>
  </si>
  <si>
    <t>OWI_W01, OWI_K01</t>
  </si>
  <si>
    <t>Zaliczenie w formie testu                                                                                            
Udział w ocenie końcowej - 50%</t>
  </si>
  <si>
    <t xml:space="preserve">Ćwiczenia audytoryjne </t>
  </si>
  <si>
    <t xml:space="preserve">Opracowanie i prezentacja wybranych zagadnień z obszaru ochrony własności intelektualnej. </t>
  </si>
  <si>
    <t xml:space="preserve">Indywidualna dyskusja na temat rozdanych tematów w celu określenia zakresu i stopnia szczegółowości prezentowanych opracowań. </t>
  </si>
  <si>
    <t>OWI_U1, OWI_K01</t>
  </si>
  <si>
    <t>Zaliczenie na podstawie przygotowanej i wygłoszonej prezentacji na temat wybranego zagadnienia z obszaru ochrowy własności intelektualnej (praca w zespołach).
Udziału w ocenie końcowej modułu - 50%</t>
  </si>
  <si>
    <t>Krzysztof Siewicz, Marek Świerczyński, Marcin Wilkowski, Radosław Czajka, Jarosław Lipszyc, Piotr Czerniawski "Krótki kurs własności intelektualnej". Materiały dla uczelni; Fundacja Nowoczesna Polska, http://prawokultury.pl/kurs/</t>
  </si>
  <si>
    <t>Ślipek Z. 2010. Kształcenie w zakresie ochrony własności intelektualnej na kierunkach inżynierskich. Inż. Rolnicza 4(122), Kraków</t>
  </si>
  <si>
    <t>wiedza z zakresu organizacji i przebegu procesów produkcyjnych</t>
  </si>
  <si>
    <t>2</t>
  </si>
  <si>
    <t>Wydział Inżynierii Produkcji i Energetyki                                                                                 Katedra Inzynierii Produkcji, Logistyki i Informatyki Stosowanej</t>
  </si>
  <si>
    <t>RBT_W1</t>
  </si>
  <si>
    <t>zastosowanie sytemów pomiarowych, wizyjnych oraz telematycznych w ocenie zagrożeń związanych z eksploatacją systemów mechatronicznych</t>
  </si>
  <si>
    <t>RBT_W2</t>
  </si>
  <si>
    <t>metody oceny ryzyka i zagrożeń związanych z eksploatacją systemów mechatronicznych</t>
  </si>
  <si>
    <t>RBT_U1</t>
  </si>
  <si>
    <t>identyfikować problemy dostyczace zagrożeń związanych z eksploatacją systemów technicznych, wykorzystując proces samokształcenia w zakresie inżynierii mechatronicznej</t>
  </si>
  <si>
    <t>RBT_U2</t>
  </si>
  <si>
    <t>rozwiązywać zaawansowane problemy dostyczace bezpieczeństwa eksploatacji systemów technicznych</t>
  </si>
  <si>
    <t>RBT_U3</t>
  </si>
  <si>
    <t>projektować nowe i ulepszać istniejące systemy bezpieczeństwa w procesach produkcyjnych z wykorzystaniem nabytej wiedzy w zakresie inżynierii mechatronicznej</t>
  </si>
  <si>
    <t>RBT_K1</t>
  </si>
  <si>
    <t>uznawania znaczenia krytycznej analizy w rozstrzyganiu problemów z zakresu inżynierii mechatronicznej</t>
  </si>
  <si>
    <t>RBT_K2</t>
  </si>
  <si>
    <t>właściwego postępowania w środowisku pracy i poza nim</t>
  </si>
  <si>
    <t>RBT_K3</t>
  </si>
  <si>
    <t>aktywności na rzecz środowiska społecznego z uwzględnieniem potrzeb społecznych oraz postępu technicznego</t>
  </si>
  <si>
    <t xml:space="preserve">Podstawowe pojęcia związane z ryzykiem i kształtowaniem bezpieczeństwa systemów technicznych. Pojęcie barier i funkcji bezpieczeństwa w systemach technicznych. Identyfikacja i klasyfikacja zagrożeń systemów technicznych. </t>
  </si>
  <si>
    <t>Podstawowe miary niezawodności systemów technicznych. Źródła danych dotyczących częstości awarii i prawdopodobieństwa błędów ludzkich. Wskaźniki ilościowe charakteryzujące bariery bezpieczeństwa.</t>
  </si>
  <si>
    <t xml:space="preserve">Kultura bezpieczeństwa. Wskaźniki oceny kultury bezpieczeństwa. Pomiar i ocena sprawności systemu zarządzania bezpieczeństwem. </t>
  </si>
  <si>
    <t xml:space="preserve">Zarządzanie w sytuacjach awaryjnych i zagadnienie ochrony obiektów przemysłowych. System zarządzania awaryjnego. Środki techniczne wykorzystywane w sytuacjach awaryjnych. </t>
  </si>
  <si>
    <t>RBT_W1, RBT_W2, RBT_K1, RBT_K2, RBT_K3</t>
  </si>
  <si>
    <t>Pojęcie ryzyka. Źródła i receptory ryzyka. Miary ryzyka procesowego. Ilościowe wskaźniki ryzyka procesowego. Kryteria akceptacji ryzyka.</t>
  </si>
  <si>
    <t>Obliczanie wskaźników ryzyka. Wartościowe ujęcie ryzyka.</t>
  </si>
  <si>
    <t xml:space="preserve">Wybrane metody identyfikacji zagrożeń. Co będzie jeśli? Listy kontrolne. Wstępna Analiza Zagrożeń (PHA). </t>
  </si>
  <si>
    <t>Wybrane metody identyfikacji zagrożeń. Analiza Zagrożeń i Zdolności Operacyjnych HAZOP. Analiza rodzajów awarii i skutków (FMEA). Analiza drzewa zdarzeń. Analiza drzewa błędu.</t>
  </si>
  <si>
    <t>Regulacje prawne, instrukcje zakładowe itp. dotyczące kwestii bezpieczeństwa procesów produkcyjnych.</t>
  </si>
  <si>
    <t>RBT_U1, RBT_U2, RBT_U3, RBT_K1, RBT_K2, RBT_K3</t>
  </si>
  <si>
    <t>wiedza z zakresu matematyki</t>
  </si>
  <si>
    <t xml:space="preserve"> 2</t>
  </si>
  <si>
    <t>Wydział Inżynierii Produkcji i Energetyki                                                                              Katedra Inżynierii Bioprocesów, Energetyki i Automatyzacji</t>
  </si>
  <si>
    <t>MAD_W1</t>
  </si>
  <si>
    <t>metody pozyskiwania danych oraz sposoby analizy i modelowania układów</t>
  </si>
  <si>
    <t>IM2_W01 IM2_W10</t>
  </si>
  <si>
    <t>MAD_U1</t>
  </si>
  <si>
    <t>pozyskać, ocenić i interpretować dane z różnych źródeł do analiz i opracowań oraz formułować wnioski</t>
  </si>
  <si>
    <t>IM2_U01 IM2_U02</t>
  </si>
  <si>
    <t>MAD_U2</t>
  </si>
  <si>
    <t>wykorzystać zbiory danych oraz zastosować metody matematyczne do predykcji i symulacji jako wsparcie w zarządzaniu procesami</t>
  </si>
  <si>
    <t>IM2_U07 IM2_U12</t>
  </si>
  <si>
    <t>MAD_K1</t>
  </si>
  <si>
    <t>ciągłego zdobywania wiedzy w celu dosonalenia poznanych metod analizy danych, umożliwiających rozwiązywanie problemów praktycznych</t>
  </si>
  <si>
    <t>MAD_K2</t>
  </si>
  <si>
    <t>odpowiedzialnego rozstrzygania problemów technicznych i poszanowania etyki zawodowej</t>
  </si>
  <si>
    <t>Działanie w kategoriach analityki danych, sposoby pozyskiwania danych. Dane zastane.</t>
  </si>
  <si>
    <t>Nauka o danych, inżynieria i podejmowanie decyzji na podstawie zbioru danych. Przetwarzanie danych i Big Data.</t>
  </si>
  <si>
    <t>Problemy biznesowe przedsiębiorstwa, a rozwiązania z zakresu nauki o danych. Business Intelligence (BI), a decyzje biznesowe, w analizie danych (przykładowe programy BI: enova365; Qlik)</t>
  </si>
  <si>
    <t xml:space="preserve">Modelowanie predykcyjne. Klasyfikacja metod prognozowania. Nadmierne dopasowanie i jego unikanie. </t>
  </si>
  <si>
    <t>Wizualizacja skuteczności modelu przy różnych rodzajach niepewności; Rozważania odnośnie oczekiwań od wyników eksploracji danych.</t>
  </si>
  <si>
    <t>Pozyskiwanie badaczy danych i ich zespo􀃤ów oraz opieka nad nimi. Gotowość do przyjmowania kreatywnych pomysłów z każdego źródła.</t>
  </si>
  <si>
    <t>Nauka o danych i strategia biznesowa. Osiąganie przewagi konkurencyjnej przy pomocy nauki o danych.</t>
  </si>
  <si>
    <t>MAD_W1, MAD_K1, MAD_K2</t>
  </si>
  <si>
    <t>Użycie różnych metod pozyskiwania danych.</t>
  </si>
  <si>
    <t>Przetwarzanie danych pochodzących z różnych źródeł i ich interpretacja w oparciu o programy i algorytmy komputerowe, a także wiedzę opartą o działania matematyczne i statystyczne.</t>
  </si>
  <si>
    <t>Inżynieria i podejmowanie decyzji na podstawie zbioru danych, możliwości wykorzystania wielkich zbiorów danych przez współczesne przedsiębiorstwa.</t>
  </si>
  <si>
    <t>Przewidywanie potencjalnego odpływu klientów na podstawie analizy danych z wykorzystaniem narzędzi analitycznych identyfikujących wzorce zachowania.</t>
  </si>
  <si>
    <t>Przeprowadzenie analizy na przykładzie prognozy metodą średnich ruchomych.</t>
  </si>
  <si>
    <t xml:space="preserve">Dopasowywanie modelu do danych polegające na znajdowaniu optymalnych parametrów modelu na podstawie analizy danych. </t>
  </si>
  <si>
    <t>Analiza danych na przykładzie ogólnej koncepcji analizy systemów, gdzie podstawę stanowią modele analityczne związane z konkretnym sektorem działalności lub przedsiębiorstwem.</t>
  </si>
  <si>
    <t>MAD_U1, MAD_U2, MAD_K1, MAD_K2</t>
  </si>
  <si>
    <t>...</t>
  </si>
  <si>
    <t>Wydział Inżynierii Produkcji i Energetyki                                                                                 Katedra Inżynierii Bioprocesów, Energetyki i Automatyzacji</t>
  </si>
  <si>
    <t>MUW_W1</t>
  </si>
  <si>
    <t>budowę i zasadę działania mechatronicznych układów wykonawczych</t>
  </si>
  <si>
    <t>IM2_W04 IM2_W07</t>
  </si>
  <si>
    <t>MUW_W2</t>
  </si>
  <si>
    <t xml:space="preserve">budowę i zasadę działania zaworów rozdzielających wykorzystywanych do sterowania elementami wykonawczymi </t>
  </si>
  <si>
    <t>MUW_U1</t>
  </si>
  <si>
    <t>dobierać elementy układów wykonawczych zgodnie ze schematem</t>
  </si>
  <si>
    <t>MUW_U2</t>
  </si>
  <si>
    <t>konstruować układy wykonawcze do zadanych schematów układów sterowania</t>
  </si>
  <si>
    <t>IM2_U04 IM2_U11</t>
  </si>
  <si>
    <t>MUW_K1</t>
  </si>
  <si>
    <t>Ogólna charakterystyka układów wykonawczych. Podstawowe pojęcia.</t>
  </si>
  <si>
    <t>Układy wykonawcze w urządzeniach i systemach mechatronicznych.</t>
  </si>
  <si>
    <t>Dudowa i działania elektrycznych układów wykonawczych. Silnik krokowy. Elektromechaniczny napęd liniowy.</t>
  </si>
  <si>
    <t>Pneumatyczne układy wykonawcze.Struktura pneumatycznych układów wykonawczych. Układy zsilające. Elementy i podzespoły.</t>
  </si>
  <si>
    <t>Hydrauliczne układy wykonawcze. Budowa i struktura elementów oraz podzespołów układów.</t>
  </si>
  <si>
    <t>Struktura elektrycznych układów wykonawczych. Budowa elementów i podzespołów układów. Układy zasilające.  Regulacja położenia, prędkości i momentu w elektrycznych układach napędowych.</t>
  </si>
  <si>
    <t>MUW_W1, MUW_W2, MUW_K1</t>
  </si>
  <si>
    <t>Poznawanie funkcji i komponentów zestawów MecLab. Zapoznanie się z elementami, symbolami i
oznaczeniami.</t>
  </si>
  <si>
    <t>Wykorzystanie czujników do sterownaia systeemami mechtronicznymi</t>
  </si>
  <si>
    <t>Uruchamianie silników prądu stałego</t>
  </si>
  <si>
    <t>Realizacja funkcji logicznych dla układach wykonawczych. Realizacja układów sterowania w programie FluidSIM</t>
  </si>
  <si>
    <t>Konstruowanie i programowanie układów sortująch z siłownikami o napędzie elektrycznym oraz pneumatycznym</t>
  </si>
  <si>
    <t>Sterowanie siłownikiem jednostronnego działania i dwustronnego działania</t>
  </si>
  <si>
    <t xml:space="preserve">Sterowanie za pomocą przekaźników. </t>
  </si>
  <si>
    <t>Obsługa stacji manipulacyjnej i magazynu detali.</t>
  </si>
  <si>
    <t>Tworzenie układów sterowania elementami wykonawczymi za pomocą programów sekwencyjnych.</t>
  </si>
  <si>
    <t>Projektowanie i realizacja układów chwytających podciśnieniem.</t>
  </si>
  <si>
    <t>Konstruowania układów wykonawczych do obróbki detali.</t>
  </si>
  <si>
    <t>Zaliczenie w formie pisemnej oraz ocena praktycznych umiejętności budowy układów wykonawczych   (ocena z kolokwium, sprawozdania z ćwiczeń laboratorynych)           Udział w ocenie końcowej - 50%</t>
  </si>
  <si>
    <t>Kostro J. 2003. Elementy i urządzenia automatyki. Wydawnictwa Szkolne i Pedagogiczne, Warszawa</t>
  </si>
  <si>
    <t>Dąbrowski D. 2010. Automatyzacja pracy maszyn roboczych: metodyka i zastosowania. Praca zbiorowa. Wydawnictwa Komunikacji i łączności. Warszawa</t>
  </si>
  <si>
    <t>Szelerski M., W. 2022. Praktyczne podstawy  mechtroniki. Wydawnictwo KaBe. Krosno</t>
  </si>
  <si>
    <t>Juszka H., Lis S., Tomasik M. 2013. Robotyzacja rolniczych procesów produkcyjnych: materiały naukowo-dydaktyczne. Wydawnictwo PTIR. Kraków</t>
  </si>
  <si>
    <t>Szelerski M., W. 2018. Układy pneumatyczne w maszynach i urządzeniach Wydawnictwo KaBe. Krosno</t>
  </si>
  <si>
    <t>wiedza z zakresu elektroniki i podstaw programowania</t>
  </si>
  <si>
    <t>Wydział Inżynierii Produkcji i Energetyki                                                                                   Katedra Inżynierii Bioprocesów, Energetyki i Automatyzacji / 
Katedra Inżynierii Produkcji, Logistyki i Informatyki Stosowanej</t>
  </si>
  <si>
    <t>MIK_W1</t>
  </si>
  <si>
    <t>budowę, zasadę działania i metodykę programowania mikrokontrolerów wykorzystywanych w projektowaniu urządzeń i systemów mechatronicznych</t>
  </si>
  <si>
    <t xml:space="preserve">IM2_W03 </t>
  </si>
  <si>
    <t>MIK_W2</t>
  </si>
  <si>
    <t xml:space="preserve">zagadnienia dotyczące wykorzystania mikrokontrolerów w układach mechatronicznych i możliwości ich zastosowania do rozwiązywania problemów inżynierskich w mechatronice </t>
  </si>
  <si>
    <t>MIK_W3</t>
  </si>
  <si>
    <t xml:space="preserve">postęp w zakresie rozwiązań technicznych stosowanych w mikrokontrolerach oraz ich programowaniu </t>
  </si>
  <si>
    <t>MIK_U1</t>
  </si>
  <si>
    <t>zaprogramować mikrokontroler Raspberry PI do realizacji wybranych funkcji kontroli i sterowania</t>
  </si>
  <si>
    <t>MIK_U2</t>
  </si>
  <si>
    <t>napisać program obsługi we/wy, liczników, przerwania i transmisji szeregowej itp.</t>
  </si>
  <si>
    <t>MIK_U3</t>
  </si>
  <si>
    <t>zmodyfikować istniejący projekt systemu opartego na kontrolerze Rasbery Pi, dostosowując go do nowych wymagań</t>
  </si>
  <si>
    <t>MIK_K1</t>
  </si>
  <si>
    <t>odpowiedzialnego pełnienia roli inżyniera w rozstrzyganiu problemów z zakresu obsługi i programowania mikrokontrolerów oraz inżynierii mechatronicznej w poszanowaniu etyki zawodowej</t>
  </si>
  <si>
    <t>MIK_K2</t>
  </si>
  <si>
    <t xml:space="preserve">pełnienia różnych ról na rzecz środowiska społecznego z uwzględnieniem postępu technicznego i zmieniających się potrzeb społecznych </t>
  </si>
  <si>
    <t>Wprowadzenie do mikrokontrolerów.</t>
  </si>
  <si>
    <t>Architektura i generacje mikrokontrolerów.</t>
  </si>
  <si>
    <t>Wybrane rodziny mikrokontrolerów.</t>
  </si>
  <si>
    <t>Rodzaje i deklaracje zmiennych w mikrokontrolerach.</t>
  </si>
  <si>
    <t>Komparatory i przetworniki w mikrokontrolerach.</t>
  </si>
  <si>
    <t>Interfejsy mikrokontrolerów. Interfejsy synchroniczne i asynchroniczne.</t>
  </si>
  <si>
    <t>Urządzenia peryferyjne mikrokontrolerów.</t>
  </si>
  <si>
    <t>Moduły uruchomieniowe.</t>
  </si>
  <si>
    <t>Mikrokontroler jako sterownik - przykłady.</t>
  </si>
  <si>
    <t>MIK_W1, MIK_W2, MIK_W3, MIK_K1</t>
  </si>
  <si>
    <t>Specyfikacja i architektura Rasbery Pi 4, Rasbery Pi PICO.</t>
  </si>
  <si>
    <t>RPi - instalacja i konfiguracja oprogramowania systemowego.</t>
  </si>
  <si>
    <t>RPi - komunikacja z urządzeniem (via porty, WiFI, SSH). Zdalne zarządzanie.</t>
  </si>
  <si>
    <t>GPIO, programowanie pinów w bash.</t>
  </si>
  <si>
    <t>Sterowanie oświetleniem LED, symulator świateł drogowych.</t>
  </si>
  <si>
    <t>Symulatory programowe dla RPi, PICO (Microsoft Azure, Wokwi, Wyliodrin Studio, Proteus - Visual Designer…).</t>
  </si>
  <si>
    <t>Środowisko deweloperskie (języki: C, C#, microPython).</t>
  </si>
  <si>
    <t>Platforma .Net dla programowania IoT (.Net IoT Lib, Meadow, nanoFramework).</t>
  </si>
  <si>
    <t>Miniprojekt - Rpi, PICO - kontrolowanie sensorów (temperatura, wilgotność, ...) - projekt: Weather Station.</t>
  </si>
  <si>
    <t>Miniprojekt - Rpi, PICO - sterowanie i kontrolowanie serwomechanizmów.</t>
  </si>
  <si>
    <t>Miniprojekt - Rpi, Domoticz - kontroler automatyki domowej.</t>
  </si>
  <si>
    <t>Miniprojekt - Rpi - Computer Vision, AI.</t>
  </si>
  <si>
    <t>Rasbery Pi Documentaion (https://www.raspberrypi.com/documentation/)</t>
  </si>
  <si>
    <t xml:space="preserve">Ragen A.1990.  Leksykon języka C, Seria Mikrokomputery, Wydawnictwa Naukowo-Techniczne. Warszawa </t>
  </si>
  <si>
    <t>Raspberry Pi Pico and Pico W (https://www.raspberrypi.com/documentation/microcontrollers/raspberry-pi-pico.html)</t>
  </si>
  <si>
    <t>wiedza z zakresu grafiki inżynierskiej, podstaw konstrukcji maszym, teorii mechanizmów</t>
  </si>
  <si>
    <t>Wydział Inżynierii Produkcji i Energetyki                                                                          Katedra Inżynierii Mechanicznej i Agrofizyki</t>
  </si>
  <si>
    <t>MIM_W1</t>
  </si>
  <si>
    <t>w pogłębionym stopniu problematykę budowy, funkcjonowania i zastosowania mechanizmów i manipulatorów</t>
  </si>
  <si>
    <t>IM2_W04
IM2_W07</t>
  </si>
  <si>
    <t>MIM_W2</t>
  </si>
  <si>
    <t>zasady eksploatacji mechanizmów i manipulatorów</t>
  </si>
  <si>
    <t>MIM_U1</t>
  </si>
  <si>
    <t>IM2_U07
 IM2_U10</t>
  </si>
  <si>
    <t>MIM_U2</t>
  </si>
  <si>
    <t xml:space="preserve">zaprojektować mechanizm o wymaganym położeniu ogniw wykorzystując do tego metody komputerowe </t>
  </si>
  <si>
    <t>IM2_U11
IM2_U13</t>
  </si>
  <si>
    <t>MIM_K1</t>
  </si>
  <si>
    <t xml:space="preserve">uznawania znaczenia wiedzy dotyczącej mechanizmów i pełnienia w związku z tym odpowiedzialnej roli inżyniera </t>
  </si>
  <si>
    <t>IM2_K01
IM2_K04</t>
  </si>
  <si>
    <t>Analiza prędkości i przyspieszeń w pełnym zakresie ruchu mechanizmów.</t>
  </si>
  <si>
    <t>Zagadnienia syntezy mechanizmów.</t>
  </si>
  <si>
    <t>Mechanizmy z parami wyższymi (mechanizmy krzywkowe i zębate).</t>
  </si>
  <si>
    <t>Dynamika mechanizmów -- siły i ich przegląd, kinetostatyka.</t>
  </si>
  <si>
    <t>Tarcie w parach kinematycznych, wyważanie.</t>
  </si>
  <si>
    <t>Manipulatory - struktura: układy kinematyczne, układy napędowe, efektory.</t>
  </si>
  <si>
    <t>Cechy eksploatacyjne manipulatorów (manewrowość, strefa robocza, współczynnik serwisu).</t>
  </si>
  <si>
    <t>Zastosowanie manipulatorów.</t>
  </si>
  <si>
    <t>MIM_W1, MIM_W2, MIM_K1</t>
  </si>
  <si>
    <t>Trajektoria ruchu mechanizmu - projekt I.</t>
  </si>
  <si>
    <t>Prędkości i przyspieszenia w pełnym zakresie ruchu mechanizmu - projekt II.</t>
  </si>
  <si>
    <t>Projekt mechanizmu przy zadanych położeniach ogniw - projekt III.</t>
  </si>
  <si>
    <t>Analiza dynamiczna mechanizmu z projketu III - projekt IV.</t>
  </si>
  <si>
    <t>Manipulator o zadanej strefie roboczej - projekt V.</t>
  </si>
  <si>
    <t>MIM_U1, MIM_U2, MIM_K1</t>
  </si>
  <si>
    <t xml:space="preserve">Morecki i inni. 2002. Teoria maszyn i manipulatorów. WNT, Warszawa </t>
  </si>
  <si>
    <t>Miller S. 1996. Teoria Maszyn i Mechanizmów. Oficyna Wydawnicza Politechniki Wrocławskiej, Wrocław</t>
  </si>
  <si>
    <t>Nowosadzki M. i inni 2021 Przegląd rozwiązań konstrukcyjnych manipulatorów
i głównych obszarów ich zastosowa. WAT Warszawa DOI: 10.5604/01.3001.0015.8772</t>
  </si>
  <si>
    <t>Miller S. 1988. Układy kinematyczne: podstawy projektowania. WNT Warszawa</t>
  </si>
  <si>
    <t>SKP_W1</t>
  </si>
  <si>
    <t>zagadnienia transmisji informacji cyfrowej potrzebne do zrozumienia zasad działania, projektowania i konfigurowania współczesnych sieci komputerowych różnego typu</t>
  </si>
  <si>
    <t>IM2_W02 IM2_W05</t>
  </si>
  <si>
    <t>SKP_W2</t>
  </si>
  <si>
    <t>budowę i architekturę sieci komputerowych, sieci przemysłowych, zagadnienia technologii sieciowych, technologii mobilnych oraz zasady projektowania i implementacji sieci przemysłowych</t>
  </si>
  <si>
    <t>IM2_W02  IM2_W05</t>
  </si>
  <si>
    <t>SKP_U1</t>
  </si>
  <si>
    <t>przeprowadzić analizę właściwości komunikacyjnych przedstawionego systemu pomiarowo sterującego</t>
  </si>
  <si>
    <t>IM2_U14 IM2_U15</t>
  </si>
  <si>
    <t>SKP_U2</t>
  </si>
  <si>
    <t>skonfigurować i wykorzystać podstawowe szeregowe interfejsy cyfrowe w celu projektowania i programowania wymiany danych pomiędzy urządzeniami automatyki przemysłowej</t>
  </si>
  <si>
    <t>IM2_U10 IM2_U14</t>
  </si>
  <si>
    <t>SKP_K1</t>
  </si>
  <si>
    <t>SKP_K2</t>
  </si>
  <si>
    <t>SKP_W1, SKP_W2, SKP_K1</t>
  </si>
  <si>
    <t>Konfiguracja, uruchomienie i oprogramowanie wymiany danych z zastosowaniem protokołów Serial UART (RS232, RS485).</t>
  </si>
  <si>
    <t>Konfiguracja, uruchomienie i oprogramowanie wymiany danych z zastosowaniem protokołów CAN.</t>
  </si>
  <si>
    <t>Zastosowanie oprogramowania do analizy ruchu w sieciach bazujących na standardach grupy Ethernet przemysłowy.</t>
  </si>
  <si>
    <t>Konfiguracja, uruchomienie i oprogramowanie wymiany danych w sieci przemysłowej z zastosowaniem protokołów TCP/IP, TCP/UDP.</t>
  </si>
  <si>
    <t>Realizacja komunikacji pomiędzy sterownikami, komputerami oraz panelami operatorskimi HMI.</t>
  </si>
  <si>
    <t>Realizacja komunikacji pomiędzy sterownikami oraz komputerowymi systemami SCADA.</t>
  </si>
  <si>
    <t>SKP_U1, SKP_U2, SKP_K2</t>
  </si>
  <si>
    <t>Bezpieczeństwo narodowe</t>
  </si>
  <si>
    <t>przedmiot humanistyczny i społeczny - do wyboru</t>
  </si>
  <si>
    <t xml:space="preserve">Wydział Inżynierii Produkcji i Energetyki                                                                                                                 </t>
  </si>
  <si>
    <t>BZN_W1</t>
  </si>
  <si>
    <t>zagadnienia dotyczące terroryzmu, bezpieczeństwa i zagrożeń oraz podstawy prawne bezpieczeństwa i samoobrony</t>
  </si>
  <si>
    <t>IM2_W11 IM2_W12</t>
  </si>
  <si>
    <t>BZN_K1</t>
  </si>
  <si>
    <t>kreowania pozytywnego wizerunku Sił Zbrojnych RP wśród społeczeństwa oraz prezentowania obywatelskiej postawy w wypełnianiu zadań realizowanych w zakresie bezpieczeństwa narodowego</t>
  </si>
  <si>
    <t>IM2_K02 IM2_K04 IM2_K05</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</si>
  <si>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</si>
  <si>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</si>
  <si>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</si>
  <si>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</si>
  <si>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</si>
  <si>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</si>
  <si>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</si>
  <si>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</si>
  <si>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</si>
  <si>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</si>
  <si>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r>
      <t>ECTS</t>
    </r>
    <r>
      <rPr>
        <vertAlign val="superscript"/>
        <sz val="11"/>
        <rFont val="Arial Narrow"/>
        <family val="2"/>
        <charset val="238"/>
      </rPr>
      <t>*</t>
    </r>
  </si>
  <si>
    <t>Bezpieczeństwo środowiska</t>
  </si>
  <si>
    <t xml:space="preserve">Wydział Inżynierii Produkcji i Energetyki                                                                                                   </t>
  </si>
  <si>
    <t>BZS_W1</t>
  </si>
  <si>
    <t>zagadnienia dotyczące zarządzania bezpieczeństwem środowiska, problemów środowiskowych, a także wpływu rolnictwa i gospodarki na środowisko</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</si>
  <si>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</si>
  <si>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</si>
  <si>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</si>
  <si>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Państwowy Monitoring Środowiska.</t>
  </si>
  <si>
    <t>Problemy środowiskowe gospodarki odpadami oraz pozwolenia emisyjne.</t>
  </si>
  <si>
    <t>Wpływ rolnictwa i gospodarki żywnościowej na środowisko.</t>
  </si>
  <si>
    <t>BZS_W1, BZS_K1</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</si>
  <si>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</si>
  <si>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</si>
  <si>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</si>
  <si>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</si>
  <si>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</si>
  <si>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</si>
  <si>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</si>
  <si>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Bezpieczeństwo cybernetyczne</t>
  </si>
  <si>
    <t>BZC_W1</t>
  </si>
  <si>
    <t>zagadnienia dotyczące ochrony danych osobowych, bezpieczeństwa systemów i sieci teleinformatycznych, a także systemów cyberbezpieczeństwa</t>
  </si>
  <si>
    <t>IM2_W05 M2_W12</t>
  </si>
  <si>
    <t>BZC_K1</t>
  </si>
  <si>
    <t xml:space="preserve">rozstrzygania dylematów dotyczących zagrożeń ochrony danych osobowych i informacji, i w tym zakresie współorganizowania działalności na rzecz środowiska społecznego </t>
  </si>
  <si>
    <t>IM2_K03 IM2_K04 IM2_K05</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</si>
  <si>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</si>
  <si>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</si>
  <si>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</si>
  <si>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</si>
  <si>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</si>
  <si>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BZC_W1, BZC_K1</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</si>
  <si>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</si>
  <si>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</si>
  <si>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</si>
  <si>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</si>
  <si>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</si>
  <si>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</si>
  <si>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przedmiot uzupełniający do wyboru - fakultatywny</t>
  </si>
  <si>
    <t>zaliczenie bez oceny</t>
  </si>
  <si>
    <t xml:space="preserve">Wydział Inżynierii Produkcji i Energetyki                                                                                       </t>
  </si>
  <si>
    <t>SMS_W1</t>
  </si>
  <si>
    <t>metody prowadzenia badań naukowych i wdrożeniowych dotyczące inżynierii mechatronicznej procesów przemysłowych, w aspekcie ochrony własności przemysłowej i prawa autorskiego</t>
  </si>
  <si>
    <t>IM2_W02 IM2_W12</t>
  </si>
  <si>
    <t>SMS_U1</t>
  </si>
  <si>
    <t xml:space="preserve">pozyskiwać informacje z literatury i baz danych oraz innych źródeł z zakresu inżynierii mechatronicznej procesów przemysłowych w języku polskim oraz obcym i wykorzystywać je do własnych opracowań, z poszanowaniem praw autorskich </t>
  </si>
  <si>
    <t>SMS_U2</t>
  </si>
  <si>
    <t xml:space="preserve">formułować i testować hipotezy badawcze, planować i przeprowadzać eksperymenty naukowe z zakresu inżynierii mechatronicznej procesów przemysłowych oraz opracowywać i interpretować wyniki tych eksperymentów, wykorzystując podstawowe narzędzia analityczne </t>
  </si>
  <si>
    <t xml:space="preserve"> IM2_U08</t>
  </si>
  <si>
    <t>SMS_K1</t>
  </si>
  <si>
    <t xml:space="preserve">IM2_K01   </t>
  </si>
  <si>
    <t>Seminarium</t>
  </si>
  <si>
    <t>Forma oraz struktura pracy magisterskiej metodyka pisania pracy badawczej.</t>
  </si>
  <si>
    <t>Określanie celu i zakresu pracy oraz hipotez badawczych.</t>
  </si>
  <si>
    <t>Zasady doboru metodyki i prowadzenia badań naukowych.</t>
  </si>
  <si>
    <t>SMS_W1, SMS_U1, SMS_U2, SMS_K1</t>
  </si>
  <si>
    <t>Szkutnik Z. 2005. Metodyka pisania pracy dyplomowej. Wyd. Poznańskie.</t>
  </si>
  <si>
    <t>Opoka E. 2001. Uwagi o pisaniu i redagowaniu prac dyplomowych na studiach technicznych. Wydawnictwo Politechniki Śląskiej, Gliwice.</t>
  </si>
  <si>
    <t>podstawy programowania oraz podstawowe zagadnienia z inżynierii systemów</t>
  </si>
  <si>
    <t>Wydział Inżynierii Produkcji i Energetyki                                                                           Katedra Eksploatacji Maszyn, Ergonomii i Procesów Produkcyjnych</t>
  </si>
  <si>
    <t>KSW_W1</t>
  </si>
  <si>
    <t>oprogramowanie wykorzystywane w realizacji procesów przemysłowych i kontrolno-pomiarowych, strukturę i hierarchię poszczególnych składowych systemu</t>
  </si>
  <si>
    <t>KSW_W2</t>
  </si>
  <si>
    <t>zagadnienia związane z tworzeniem oprogramowania użytkowego z uwzględnieniem zadań inżynierskich oraz optymalizacyjnych, zasady i techniki interpretacji danych pozyskiwanych z różnych źródeł</t>
  </si>
  <si>
    <t>KSW_U1</t>
  </si>
  <si>
    <t>wykorzystać oprogramowanie do modelownia wybranych systemów przemysłowych, kontrolno-pomiarowych oraz zadań inżynierskich o zindywidualizowanym charakterze</t>
  </si>
  <si>
    <t>IM2_U07
IM2_U10</t>
  </si>
  <si>
    <t>KSW_U2</t>
  </si>
  <si>
    <t>tworzyć wybrane algorytmy oprogramowania do rozwiązywania zadań inżynierskich i produkcyjnych</t>
  </si>
  <si>
    <t>KSW_K1</t>
  </si>
  <si>
    <t>uznawania istotności wiedzy, rozstrzygania problemów w sposób naukowy i ponoszenia odpowiedzialności etycznej w obrębie realizowanych procesów oraz wartościowania aspektów środowiskowych</t>
  </si>
  <si>
    <t>IM2_K01
M2_K05</t>
  </si>
  <si>
    <t>Wprowadzenie do komputerowych systemów wspomagania procesów w mechatronice, analiza i ocena stosowanego oprogramowania do realizacji wybranych procesów technologicznych,  oraz obliczeń  inżynierskich i zadań optymalizacyjnych.</t>
  </si>
  <si>
    <t xml:space="preserve">Informacje ogólne, podstawy modelowania, prezentacja pakietu obliczeniowego ANSYS, Omówienie podstawowych modułów środowiska obliczeniowego ANSYS Workbench, możliwości łączenia komponentów i tworzenia zależności. Omówienie narzędzi do tworzenia geometrii 2D i 3D. </t>
  </si>
  <si>
    <t>Wykorzystanie  LabVIEW w zaawansowanych procesach przemysłowych i systemach kontrolno-pomiarowych, przykłady zastosowań w praktyce.</t>
  </si>
  <si>
    <t>Wykorzystanie symulacji komputerowych do opisu zjawisk o charakterze statycznym i dynamicznym pojazdów specjalistycznych, samochodów osobowych oraz samochodów ciężarowych, a także innych procesów przemysłowych.</t>
  </si>
  <si>
    <t>Struktura i możliwości oprogramowania  GRED HD BASIC,  Python,  przykłady wykorzystania w rzeczywistych problemach.</t>
  </si>
  <si>
    <t>KSW_W1, KSW_W2, KSW_K1</t>
  </si>
  <si>
    <r>
      <rPr>
        <sz val="10"/>
        <rFont val="Arial Narrow"/>
        <family val="2"/>
        <charset val="238"/>
      </rPr>
      <t xml:space="preserve">Zaliczenie pisemne w formie testu        </t>
    </r>
    <r>
      <rPr>
        <sz val="10"/>
        <color rgb="FF000000"/>
        <rFont val="Arial Narrow"/>
        <family val="2"/>
        <charset val="238"/>
      </rPr>
      <t xml:space="preserve">                                                                            Udział w ocenie końcowej 45%</t>
    </r>
  </si>
  <si>
    <t>Analiza CFD (Computational Fluid Dynamics), modelowanie przepływów płynów, symulacja przepływów laminarnych i turbulentnych, analiza sprzężona przepływowo-termiczna.</t>
  </si>
  <si>
    <t>Analiza elektromagnetyczna, podstawy analizy elektromagnetycznej, modelowanie i symulacja komponentów elektromagnetycznych.</t>
  </si>
  <si>
    <t>Przypadki zastosowania optymalizacji w ANSYS w wybranych procesach.</t>
  </si>
  <si>
    <t>Wykorzystanie oprogramowania LabVIEW do projektowania zadań inżynierskich.</t>
  </si>
  <si>
    <t>Wykorzystanie oprogramowania GRED HD BASIC do analizy danych geofizycznych.</t>
  </si>
  <si>
    <t>Wykorzystanie języka programowania Python do zadań inżynierskich.</t>
  </si>
  <si>
    <t>KSW_U1, KSW_U2, KSW_K1</t>
  </si>
  <si>
    <t>Zaliczenie pisemne (ocena z kolokwium i sprawozdań)                                                        Udział w ocenie końcowej - 55%</t>
  </si>
  <si>
    <t>wiedza z zakresu mechatroniki, sensoryki i przetwarzania sygnałów, elektrotechniki, pojazdów, układów mechatronicznych</t>
  </si>
  <si>
    <t>Wydział Inżynierii Produkcji i Energetyki                                                                         Katedra Inżynierii Mechanicznei i Agrofizyki</t>
  </si>
  <si>
    <t>ZTD_W1</t>
  </si>
  <si>
    <t>w pogłębionym stopniu problematykę budowy układów mechatronicznych i ich systemów sterowania, prowadzanie prawidłowej diagnostyki oraz wykorzystanie technik informacyjnych do projektowania wnioskowania diagnostycznego</t>
  </si>
  <si>
    <t>ZTD_W2</t>
  </si>
  <si>
    <t>systemy autonomiczne, strukturę układu mechatronicznego oraz nowe rozwiązania diagnostyczne</t>
  </si>
  <si>
    <t>ZTD_U1</t>
  </si>
  <si>
    <t>wykorzystywać wiedzę z zakresu inżynierii mechatronicznej do projektowania nowych lub modyfikacji istniejących systemów mechatronicznych zwiekszając ich podatność diagnostyczną, opracować szczegółową dokumentację wyników diagnostyki i projektów</t>
  </si>
  <si>
    <t>ZTD_U2</t>
  </si>
  <si>
    <t xml:space="preserve">określać prawidłowe parametry sterujące, analizować parametry bieżące wykorzystywać akualną wiedzę oraz narzędzia do prowadzenia diagnostyki systemów technicznych </t>
  </si>
  <si>
    <t>IM2_U13 IM2_U14</t>
  </si>
  <si>
    <t>ZTD_K1</t>
  </si>
  <si>
    <t>uznawania znaczenia wiedzy oraz jej krytycznej analizy przy obsłudze, diagnostyce oraz projektowaniu testów diagnostycznych, przestrzegania norm BHP oraz etyki zawodowej</t>
  </si>
  <si>
    <t>IM2_K01 IM2_K04</t>
  </si>
  <si>
    <t>Diagnostyka techniczna oraz metody stosowane w diagnostyce.</t>
  </si>
  <si>
    <t>Zasady diagnostyki typowych urzadzeń technicznych, wnioskowanie diagnostyczne.</t>
  </si>
  <si>
    <t>Typowe usterki oraz powody ich powstawania.</t>
  </si>
  <si>
    <t>Ograniczenia diagnostyki pokładowej oraz wynikające z niej niepewności.</t>
  </si>
  <si>
    <t>Diagnostyka równoległa oraz analiza symptomów.</t>
  </si>
  <si>
    <t>ZTD_W1, ZTD_W2, ZTD_K1</t>
  </si>
  <si>
    <t>Diagnostyka szeregowa i równoległa wybranego układu mechatronicznego - porównanie wyników.</t>
  </si>
  <si>
    <t>Diagnostryka równoległa elementu w układzie mechatronicznym.</t>
  </si>
  <si>
    <t>Diagnostryka równoległa elementu poza układem mechatronicznym.</t>
  </si>
  <si>
    <t xml:space="preserve">Symulacje sygnałów - dobór i obsługa generatorów. </t>
  </si>
  <si>
    <t>ZTD_U1,ZTD_U2, ZTD_K1</t>
  </si>
  <si>
    <t>Zaliczenie treści na podstawie prac pisemnych (sprawozdań, projektów, analiz) i/lub odpowiedzi ustnych (udzielane odpowiedzi w czasie zajęć).                                                  Udział w ocenie końcowej - 25%.</t>
  </si>
  <si>
    <t>Analiza struktury diagnozowanego układu.</t>
  </si>
  <si>
    <t>Określenie zakresu diagnostyki pokładowej układu.</t>
  </si>
  <si>
    <t xml:space="preserve">Określenie podatności diagnostycznej oraz możliwości rozszerzenia procedur diagnostycznych. </t>
  </si>
  <si>
    <t>ZTD_U1, ZTD_U2, ZTD_K1</t>
  </si>
  <si>
    <t>wiedza z zakresu podstaw działalności gospodarczej oraz zarządzania produkcją i usługami</t>
  </si>
  <si>
    <t>Wydział Inżynierii Produkcji i Energetyki                                                                          Katedra Inżynierii Produkcji, Logistyki i Informatyki Stosowanej</t>
  </si>
  <si>
    <t>SLG_W1</t>
  </si>
  <si>
    <t>różne rodzaje analiz systemów logistycznych, strukturę tych systemów, metody i narzędzia analizy oraz doskonalenia procesów i systemów</t>
  </si>
  <si>
    <t>SLG_W2</t>
  </si>
  <si>
    <t>narzędzia informatyczne do wizualizacji procesów i systemów, ich analizy oraz zarządzania</t>
  </si>
  <si>
    <t>SLG_U1</t>
  </si>
  <si>
    <t>zidentyfikować i opisać elementy systemów logistycznych pojedynczego przedsiębiorstwa oraz łańcucha dostaw</t>
  </si>
  <si>
    <t>SLG_U2</t>
  </si>
  <si>
    <t>dokonać analizy systemów logistycznych oraz ocenić ich przydatność dla funkcjonowania przedsiębiorstw oraz łańcuchów dostaw</t>
  </si>
  <si>
    <t>SLG_K1</t>
  </si>
  <si>
    <t xml:space="preserve">ciągłego kształcenia się w zakresie wykorzystania metod i narzędzi do przeprowadzenia analiz logistycznych </t>
  </si>
  <si>
    <t>SLG_K2</t>
  </si>
  <si>
    <t>podejmowania różnego rodzaju wyzwań w wykonywaniu zawodu analityka systemów logistycznych</t>
  </si>
  <si>
    <t>Istota analizy systemu. Rodzaje analiz a pomiar rezultatu w systemach logistycznych.</t>
  </si>
  <si>
    <t>Analiza strukturalna systemu logistycznego. Nakłady i efekty w systemach logistycznych.</t>
  </si>
  <si>
    <t>Metody i narzędzia zarządzania jakością w analizie i doskonaleniu systemów logistycznych.</t>
  </si>
  <si>
    <t>Strategiczne determinanty analizy systemów logistycznych. Zrównoważona karta wyników.</t>
  </si>
  <si>
    <t>Mierniki i wskaźniki oceny efektywności systemów logistycznch.</t>
  </si>
  <si>
    <t>Systemy raportowania oceny systemów logistycznych.</t>
  </si>
  <si>
    <t>SLG_W1,  SLG_W2, SLG_K1, SLG_K2</t>
  </si>
  <si>
    <t>Metody i narzędzia identyfikacji problemów występujących w systemie logistycznym oraz metody ich rozwiązywania.</t>
  </si>
  <si>
    <t>Analiza podsystemu zaopatrzenia, produkcji i dystrybucji przedsiębiorstwa.</t>
  </si>
  <si>
    <t>Analiza podsystemu transportu i magazynowania w przedsiębiorstwie.</t>
  </si>
  <si>
    <t>Analiza podsystemu obsługi klienta w przedsiębiorstwie.</t>
  </si>
  <si>
    <t>Modelowanie i analiza przepływów fizycznych i informacyjnych w systemach logistycznych.</t>
  </si>
  <si>
    <t>SLG_U1, SLG_U2, SLG_K1, SLG_K2</t>
  </si>
  <si>
    <t>Zaliczenie w formie projektów                                                                                           Udział w ocenie końcowej - 50%</t>
  </si>
  <si>
    <t>inżynieria mechatroniczna</t>
  </si>
  <si>
    <t>SMM_W1</t>
  </si>
  <si>
    <t>metody prowadzenia badań naukowych i wdrożeniowych dotyczące inżynierii mechatronicznej pojazdów i maszyn w aspekcie ochrony własności przemysłowej i prawa autorskiego</t>
  </si>
  <si>
    <t>SMM_U1</t>
  </si>
  <si>
    <t xml:space="preserve">pozyskiwać informacje z literatury i baz danych oraz innych źródeł z zakresu inżynierii mechatronicznej pojazdów i maszyn w języku polskim oraz obcym i wykorzystywać je do własnych opracowań z poszanowaniem praw autorskich </t>
  </si>
  <si>
    <t xml:space="preserve">IM2_U01    </t>
  </si>
  <si>
    <t>SMM_U2</t>
  </si>
  <si>
    <t xml:space="preserve">formułować i testować hipotezy badawcze, planować i przeprowadzać eksperymenty naukowe z zakresu inżynierii mechatronicznej pojazdów i maszyn oraz opracowywać i interpretować wyniki tych eksperymentów, wykorzystując podstawowe narzędzia analityczne </t>
  </si>
  <si>
    <t xml:space="preserve">  IM2_U08</t>
  </si>
  <si>
    <t>SMM_K1</t>
  </si>
  <si>
    <t>SMM_W1, SMM_U1, SMM_U2, SMM_K1</t>
  </si>
  <si>
    <t>Wydział Inżynierii Produkcji i Energetyki                                                                               Katedra Eksploatacji Maszyn, Ergonomii i Procesów Produkcyjnych</t>
  </si>
  <si>
    <t>GPM_W1</t>
  </si>
  <si>
    <t>postęp w zakresie dostosowania układów mechatronicznych i systemów informatycznych pojazdów i maszyn do współpracy z odbiornikami GNSS</t>
  </si>
  <si>
    <t>GPM_W2</t>
  </si>
  <si>
    <t>w pogłębionym stopniu systemy informacji przestrzennej wykorzystywane do gromadzenia i udostępniania danych dla pojazdów i maszyn</t>
  </si>
  <si>
    <t>GPM_W3</t>
  </si>
  <si>
    <t>metody analizy danych przestrzennych oraz problematykę przygotowania układów mechatronicznych do realizacji zadań technologicznych</t>
  </si>
  <si>
    <t>GPM_U1</t>
  </si>
  <si>
    <t xml:space="preserve">pozyskiwać informacje o systemach GNSS z literatury i innych źródeł w języku polskim oraz obcym i wykorzystywać je do konfiguracji komputerów w pojazdach i maszynach </t>
  </si>
  <si>
    <t>wykorzystywać zdobytą wiedzę i umiejętności z zakresu inżynierii mechtronicznej do identyfikowania oraz rozwiązywania zadań dotyczących pozycjonowania pojazdów i maszyn w sposób kompleksowy</t>
  </si>
  <si>
    <t>GPM_K1</t>
  </si>
  <si>
    <t>GPM_K2</t>
  </si>
  <si>
    <t>Geneza powstania globalnych i lokalnych systemów nawigacji satelitarnej.</t>
  </si>
  <si>
    <t>Budowa i zasada działania systemów GNSS.</t>
  </si>
  <si>
    <t>Zasady wyznaczania pozycji z obserwacji GNSS.</t>
  </si>
  <si>
    <t>Rodzaje sygnałów korekcyjnych i dokładności pozycjonowania odbiorników GNSS.</t>
  </si>
  <si>
    <t>Kierunki rozwoju systemów nawigacji satelitarnej.</t>
  </si>
  <si>
    <t>Formaty komunikatów nawigacyjnych GNSS.</t>
  </si>
  <si>
    <t>Przetwarzanie komunikatów nawigacji satelitarnej w formatach SBF, NMEA, RINEX.</t>
  </si>
  <si>
    <t>GPM_W1, GPM_W2, GPM_W3, GPM_K1, GPM_K2</t>
  </si>
  <si>
    <t>Konfigurowanie komputera polowego Trimble Nomad do połączenia z odbiornikiem GNSS.</t>
  </si>
  <si>
    <t>Konfigurowanie komputera polowego Trimble Juno do połączenia z odbiornikiem GNSS.</t>
  </si>
  <si>
    <t>Konfigurowanie połączenia odbiornika GNSS do odbioru sygnałów korekcyjnych.</t>
  </si>
  <si>
    <t>Pomiar dokładności pozycjonowania różnych odbiorników GPS i GNSS.</t>
  </si>
  <si>
    <t>Konfiguracja odbiornika GPS w rejestratorze ruchu Holux M1000C i rejestracja trasy przy różnych ustawieniach.</t>
  </si>
  <si>
    <t>Dobór odbiornika GNSS do systemów sterowania pojazdem lub maszyną z uwzględnieniem stawianych wymagań co do dokładności prowadzenia lub pozycjonowania.</t>
  </si>
  <si>
    <t>GPM_U1, GPM_U2, GPM_K2</t>
  </si>
  <si>
    <t>Zaliczenie ustne (ocena sprawozdań)                                                                             Udział w ocenie końcowej - 50%</t>
  </si>
  <si>
    <t>Wydział Inżynierii Produkcji i Energetyki                                                                         Katedra Eksploatacji Maszyn, Ergonomii i Procesów Produkcyjnych</t>
  </si>
  <si>
    <t>KPO_W1</t>
  </si>
  <si>
    <t xml:space="preserve">zagadnienia dotyczące wykorzystania technik informatycznych i systemów  komunikacyjnych w układach mechatronicznych przy transmisji danych pomiędzy pojazdem i maszyną   </t>
  </si>
  <si>
    <t>KPO_W2</t>
  </si>
  <si>
    <t>zasady doboru i konfiguracji elementów pomiarowych, wizyjnych i telematycznych komputerów pokładowych w układach mechatronicznych stosowanych w maszynach i pojazdach</t>
  </si>
  <si>
    <t>IM2_W05 IM2_W09</t>
  </si>
  <si>
    <t>KPO_W3</t>
  </si>
  <si>
    <t xml:space="preserve">zasady eksploatacji komputerów pokładowych i układów mechatronicznych oraz zaawansowane metody ich diagnostyki </t>
  </si>
  <si>
    <t>KPO_U1</t>
  </si>
  <si>
    <t>wykorzystywać wiedzę z zakresu inżynierii mechatronicznej do projektowania nowych i modyfikacji istniejących systemów informatycznych w pojazdach i maszynach przy rejestracji danych pomiarowych lub sterowaniu pracą maszyn</t>
  </si>
  <si>
    <t>KPO_K1</t>
  </si>
  <si>
    <t>Budowa i zasada działania uniwersalnych komputerów pokładowych.</t>
  </si>
  <si>
    <t>Budowa i zasada działania systemów monitoringu plonu różnych upraw.</t>
  </si>
  <si>
    <t>Systemy komputerowe do monitorowania chemicznych i mechanicznych właściwości gleby.</t>
  </si>
  <si>
    <t>Systemy komputerowe do sterowania maszynami w zakresie uprawy gleby, siewu, nawożenia, ochrony roślin, nawadniania. Standard ISOBUS.</t>
  </si>
  <si>
    <t>Systemy teledetekcji w maszynach rolniczych.</t>
  </si>
  <si>
    <t>Panele nawigacyjne agregatów ciągnikowych i maszyn samojezdnych.</t>
  </si>
  <si>
    <t>Budowa i funkcje komputerów pokładowych popularnych producentów ciągników i maszyn rolniczych.</t>
  </si>
  <si>
    <t>Systemy do bezprzewodowej komunikacji pomiędzy maszynami i komputerami pokładowymi.</t>
  </si>
  <si>
    <t>KPO_W1, KPO_W2, KPO_W3, KPO_K1</t>
  </si>
  <si>
    <t>Poznanie budowy i funkcji uniwersalnego komputera pokładowego ciągnika.</t>
  </si>
  <si>
    <t>Poznanie budowy i podstawowych funkcji komputera pokładowego do rejestracji plonów.</t>
  </si>
  <si>
    <t>Poznanie budowy i podstawowych funkcji komputerów Trimble Nomad.</t>
  </si>
  <si>
    <t>Poznanie budowy i podstawowych funkcji skanera GreenSeeker.</t>
  </si>
  <si>
    <t>Poznanie budowy i funkcji komputera opryskiwacza.</t>
  </si>
  <si>
    <t>Poznanie budowy i funkcji panelu nawigacyjnego Trimble CFX-750 oraz wprowadzenie ustawień do nawigacji równoległej ciągnika.</t>
  </si>
  <si>
    <t>Poznanie budowy i funkcji panelu nawigacyjnego Trimble GFX-750 oraz wprowadzenie ustawień do nawigacji równoległej ciągnika.</t>
  </si>
  <si>
    <t>Poznanie budowy i funkcji komputera pokładowego kombajnu zbożowego Claas.</t>
  </si>
  <si>
    <t>Poznanie budowy i funkcji komputerów pokładowych ciągników Fendt, John Deere, Claas.</t>
  </si>
  <si>
    <t>KPO_U1, KPO_K1</t>
  </si>
  <si>
    <t xml:space="preserve">wiedza z podstaw mechatroniki, sensoryki i przetwarzania sygnałów, elektrotechniki </t>
  </si>
  <si>
    <t>Wydział Inżynierii Produkcji i Energetyki                                                                               Katedra Inżynierii Mechanicznei i Agrofizyki</t>
  </si>
  <si>
    <t>DSR_W1</t>
  </si>
  <si>
    <t xml:space="preserve">zagadnienia dotyczące wykorzystania technik informatycznych i systemów  komunikacyjnych w diagnostyce szeregowej oraz w zaawansowanym stopniu zagadnienia diagnostyki równoległej </t>
  </si>
  <si>
    <t>DSR_W2</t>
  </si>
  <si>
    <t xml:space="preserve">w pogłębionym stopniu zasady diagnostyki oraz oceny ryzyka i niewłaściwej diagnozy </t>
  </si>
  <si>
    <t>DSR_U1</t>
  </si>
  <si>
    <t>opracować szczegółową dokumentację wyników z realizacji procesu diagnostycznego, przeprowadzić dyskusję wyników w celu postawienia prawidłowej diagnozy oraz kompleksowo wykorzystywać komputery diagnostyczne</t>
  </si>
  <si>
    <t>IM2_U04 IM2_U15</t>
  </si>
  <si>
    <t>DSR_U2</t>
  </si>
  <si>
    <t>wykorzystywać wiedzę i umiejętności z zakresu inżynierii mechtronicznej oraz dyscyplin pokrewnych do identyfikowania oraz rozwiązywania problemów z zakresu diagnostyki</t>
  </si>
  <si>
    <t>DSR_K1</t>
  </si>
  <si>
    <t>projektowania i diagnozowania układów mechatronicznych dla środowiska społecznego z naciskiem na przestrzeganie norm BHP oraz etyki zawodowej</t>
  </si>
  <si>
    <t>IM2_K04 IM2_K05</t>
  </si>
  <si>
    <t>Omówienie czynników wpływających na poprawną diagnozę.</t>
  </si>
  <si>
    <t>Diagnostyka szeregowa i równoległa w mechatronice - urządzenia pomiarowe.</t>
  </si>
  <si>
    <t>Obsługa interfejsów diagnostycznych np. TEXA TXT, CDIF/3, BOSCH, itp.</t>
  </si>
  <si>
    <t>Diagnostyka równoległa jako weryfikacjia diagnozy szeregowej.</t>
  </si>
  <si>
    <t>DSR_W1, DSR_W2, DSR_K1</t>
  </si>
  <si>
    <t>Diagnostyka z wykorzystaniem interfejsów diagnostycznych np. TEXA TXT, CDIF/3, BOSCH.</t>
  </si>
  <si>
    <t>Identyfikowanie kodów błędów oraz ustalenie usterki pierwotnej.</t>
  </si>
  <si>
    <t>Wykonywanie diagnostyki równoległej oraz prawidłowy dobór narzędzi kontrolno-pomiarowych.</t>
  </si>
  <si>
    <t>Wykrywanie usterek w systemach mechatronicznych.</t>
  </si>
  <si>
    <t>DSR_U1, DSR_U2, DSR_K1</t>
  </si>
  <si>
    <t>Zaliczenie treści na podstawie prac pisemnych (sprawozdań, projektów, analiz) i/lub odpowiedzi ustnych (udzielane odpowiedzi w czasie zajęć).                                           Udział w ocenie końcowej - 50%.</t>
  </si>
  <si>
    <t>wiedza z zakresu podstaw działalności gospodarczej</t>
  </si>
  <si>
    <t>3</t>
  </si>
  <si>
    <t>Wydział Inżynierii Produkcji i Energetyki                                                                                    Katedra Inżynierii Produkcji, Logistyki i Inforamtyki Stosowanej</t>
  </si>
  <si>
    <t>INZ_W1</t>
  </si>
  <si>
    <t>w pogłębionym stopniu zagadnienia z zakresu organizacyjnych i planistycznych działań na rzecz rozwoju działalności gospodarczej</t>
  </si>
  <si>
    <t>INZ_U1</t>
  </si>
  <si>
    <t>posługiwać się różnymi metodami i narzędziami w zakresie zarzadzania przedsiebiorstwem, w tym projektami i innowacjami</t>
  </si>
  <si>
    <t>INZ_U2</t>
  </si>
  <si>
    <t>wykorzystać wybrane systemy komputerowe jako narzędzia wspomagające  inżynierię zarządzania</t>
  </si>
  <si>
    <t>INZ_K1</t>
  </si>
  <si>
    <t>podejmowania inicjatyw oraz kreatywnego myślenia i działania w sposób przedsiębiorczy oraz przewodzenia grupie współpracowników rozwiązujących kompleksowe problemy z zakresu zarządzania</t>
  </si>
  <si>
    <t>Struktury organizacyjne przedsiebiorstw a zarządzanie zasobami ludzkimi.</t>
  </si>
  <si>
    <t>Zarządzanie projektami i innowacjami a rozwój przedsiębiorstw. Zarządzanie wiedzą oraz transfer wiedzy. Instytucjonalne wsparcie.</t>
  </si>
  <si>
    <t>Działania planistyczne na rzecz rozwozju techniczno-technologicznego przedsiebiorstw.</t>
  </si>
  <si>
    <t>Efektywność i produktywność procesów produkcyjnych.</t>
  </si>
  <si>
    <t>Społeczna odpowiedzialność biznesu.</t>
  </si>
  <si>
    <t>INZ_W1, INZ_K1</t>
  </si>
  <si>
    <t>Określenia celu i zakresu wdrożenia  innowacyjnego rozwiązania technologicznego w przedsiębiorstwie metodą mapy współzależności celi z zastosowaniem regóły SMART.</t>
  </si>
  <si>
    <t>Projekt biznes planu dla wdrażania innowacyjnego rozwiązania technologicznego w przedsiębiorstwie z zastosowaniem wybranego narzędzia IT wspomagającego zarządzanie.</t>
  </si>
  <si>
    <t xml:space="preserve">Projekt harmonogramu wdrażania  innowacyjnego rozwiązania technologicznego w przedsiębiorstwie. Zastosowanie w tym celu wybranego narzędzia IT wspomagającego zarządzanie projektami. Określenie zadań głównych i szczegółowych, czasu ich realizacji oraz niezbędnych zasobów. </t>
  </si>
  <si>
    <t>INZ_U1, INZ_U2, INZ_K1</t>
  </si>
  <si>
    <t>metody prowadzenia badań naukowych i wdrożeniowych dotyczące inżynierii mechatronicznej procesów przemysłowych, specjalistyczne pojęcia w zakresie ochrony własności przemysłowej i intelektualnej, prawa autorskiego oraz patentowego w inżynierii mechatronicznej</t>
  </si>
  <si>
    <t>wykorzystywać wiedzę i umiejętności z zakresu inżynierii mechatronicznej procesów przemysłowych i dyscyplin pokrewnych do identyfikowania oraz rozwiązywania zadań i problemów zawodowych w sposób kompleksowy i systemowy oraz wyznaczać trendy rozwojowe stosując podstawowe metody i narzędzia analityczne, symulacyjne i eksperymentalne</t>
  </si>
  <si>
    <t xml:space="preserve"> IM2_U09</t>
  </si>
  <si>
    <t>Opracowanie wyników badań - analiza opisowa i statystyczna.</t>
  </si>
  <si>
    <t>Testowanie hipotez badawczych i wnioskowanie.</t>
  </si>
  <si>
    <t xml:space="preserve">Dziedzina - nauki społeczne, dyscyplina - nauki o zarządzaniu i jakości (SZ)						</t>
  </si>
  <si>
    <t>recenzje</t>
  </si>
  <si>
    <t>wiedza z zakresu treści podstawowych i kierunkowych</t>
  </si>
  <si>
    <t>PMP_W1</t>
  </si>
  <si>
    <t>w stopniu pogłębionym zagadnienia dotyczące metod i technik wykorzystywanych do analizy i oceny zadań inżynierskich z zakresu inżynierii mechatronicznej pojazdów i maszyn</t>
  </si>
  <si>
    <t>PMP_W2</t>
  </si>
  <si>
    <t>metodykę badań naukowych oraz zasady dotyczące prawa autorskiego i komercjalizacji wyników badań</t>
  </si>
  <si>
    <t>PMP_U1</t>
  </si>
  <si>
    <t>na podstawie własnych badań przygotować opracowanie naukowe dotyczące szczegółowych zagadnień z zakresu inżynierii mechatronicznej pojazdów i maszyn, z wykorzystaniem narzędzi informatycznych do opracowania wyników badań</t>
  </si>
  <si>
    <t>IM2_U01 IM2_U02 IM2_U09</t>
  </si>
  <si>
    <t>PMP_U2</t>
  </si>
  <si>
    <t>określić kierunki dalszego uczenia się i zrealizować proces samokształcenia w zakresie przygotowania do egzaminu dyplomowego</t>
  </si>
  <si>
    <t>PMP_K1</t>
  </si>
  <si>
    <t>uznawania znaczenia wiedzy oraz jej krytycznej analizy i oceny w rozstrzyganiu problemów poznawczych i praktycznych z zakresu inżynierii mechatronicznej pojazdów i maszyn</t>
  </si>
  <si>
    <t>IM2_K01   IM2_K04</t>
  </si>
  <si>
    <t>Recenzja samodzielnego opracowania naukowego wyników badań dotyczących inżynierii mechatronicznej procesów przemysłowych i jego ocena z wykorzystaniem systemu JSA</t>
  </si>
  <si>
    <t>wiedza z podstaw robotyki</t>
  </si>
  <si>
    <t>Wydział Inżynierii Produkcji i Energetyki                                                                          Katedra Inżynierii Bioprocesów, Energetyki i Automatyzacji</t>
  </si>
  <si>
    <t>RAU_W1</t>
  </si>
  <si>
    <t>budowę i funkcjonowanie robotów autonomicznych AMR oraz wózków automatycznych AGV</t>
  </si>
  <si>
    <t>IM2_W04 IM2_W08</t>
  </si>
  <si>
    <t>RAU_W2</t>
  </si>
  <si>
    <t xml:space="preserve">budowę i działanie systemów bezpieczeństwa robotów autonomicznych oraz systemów ich lokalizacji przestrzennej </t>
  </si>
  <si>
    <t>IM2_W04 IM2_W09</t>
  </si>
  <si>
    <t>RAU_U1</t>
  </si>
  <si>
    <t xml:space="preserve">projektować systemy technologiczne z robotami autonomicznymi oraz programować dla nich misje </t>
  </si>
  <si>
    <t>RAU_U2</t>
  </si>
  <si>
    <t>eksploatować roboty autonomiczne z zachowaniem przepisów bezpieczeństwa</t>
  </si>
  <si>
    <t>IM2_U10 IM2_U15</t>
  </si>
  <si>
    <t>RAU_K1</t>
  </si>
  <si>
    <t>Wprowadzenie, definicja autonomii, poziomy autonomii.</t>
  </si>
  <si>
    <t>Sztuczna inteligencja w robotyce: sensoryka, działanie, planowanie i uczenie.</t>
  </si>
  <si>
    <t>Budowa i funkcjonowanie robotów AMR oraz wózków AGV.</t>
  </si>
  <si>
    <t>Systemy bezpieczeństwa w robotach autonomicznych.</t>
  </si>
  <si>
    <t>Techniki jednoczesnego mapowania i samolokalizacji (SLAM). Zaawansowane metody planowania ścieżki.</t>
  </si>
  <si>
    <t>Praca zespołowa robotów – komunikacja, planowanie i organizacja działań.</t>
  </si>
  <si>
    <t>Zastosowania robotów autonomicznych. Kierunki prac badawczych w robotyce mobilnej.</t>
  </si>
  <si>
    <t>Roboty kooperujące z człowiekiem.</t>
  </si>
  <si>
    <t>RAU_W1, RAU_W2, RAU_K1</t>
  </si>
  <si>
    <t>Analiza systemów bezpieczeństwa robotów autonomicznych. Normy. Podzespoły i elementy zewnętrzne robota. Integracja z elementami I/O.</t>
  </si>
  <si>
    <t>Analiza interfejsu wegowego. Łączenie urządzeń mobilnych z robotem. Programowanie misji robotów AMR.</t>
  </si>
  <si>
    <t>Programowanie robota - tworzenie nowej mapy. Lokalizacja robota na mapie. Konfiguracja markerów. optymalizacji misji robotów z uwzględnieniem stref w otoczeniu robota.</t>
  </si>
  <si>
    <t>Tworzenie przejść między mapami. Włączanie i wyłączanie funkcji robota. Obsługa funkcji automatycznego ładowania akumulatora robota.</t>
  </si>
  <si>
    <t>Analiza działania wózków AGV, problematyka programowania toru jazdy.</t>
  </si>
  <si>
    <t>Programowanie zadanych funkcji dla robotów AMR.</t>
  </si>
  <si>
    <t>Konfiguracja systemów bezpieczeństwa robotów autonomicznych.</t>
  </si>
  <si>
    <t>ETISOFT. Roboty mobilne AGV/AMR. Wprowadzenie dla menedżerów produkcji i logistyki. E-book</t>
  </si>
  <si>
    <t>Wydział Inżynierii Produkcji i Energetyki                                                                                   Katedra Inżynierii Bioprocesów, Energetyki i Automatyzacji</t>
  </si>
  <si>
    <t>SWP_W1</t>
  </si>
  <si>
    <t>zadania i struktury wizyjnych systemów sensorycznych oraz ich elementy funkcjonalne</t>
  </si>
  <si>
    <t>SWP_W2</t>
  </si>
  <si>
    <t>metody wykorzystywane w procesach identyfikacji obrazu oraz cyfrową analizę obrazu do wykrywania obiektów, zagadnienie stereowizji i obszary jej zastosowań w robotyce</t>
  </si>
  <si>
    <t>SWP_U1</t>
  </si>
  <si>
    <t>skonfigurować system przetwarzania informacji wizyjnej dla potrzeb realizacji konkretnego zastosowania oraz dopasować algorytm przetwarzania obrazu</t>
  </si>
  <si>
    <t>SWP_U2</t>
  </si>
  <si>
    <t>posługiwać się środowiskami programistycznymi (OpenCV, Matlab itp.) do implementacji algorytmów wizyjnych</t>
  </si>
  <si>
    <t>SWP_K1</t>
  </si>
  <si>
    <t>SWP_K2</t>
  </si>
  <si>
    <t>Przemyśle systemy wizyjne, machine vision systems (MVS), automatyczna weryfikacja stanu oparta na analizie obrazu.</t>
  </si>
  <si>
    <t>Elementy systemów wizyjnych. Kamery, komputery do analizy obrazu, oprogramowanie.</t>
  </si>
  <si>
    <t>Oprogramowanie i algorytmy stosowane w systemach wizyjnych. Problematyka widzenia maszynowego.</t>
  </si>
  <si>
    <t>Sensory obrazowe (liniowe i matrycowe, CCD i CMOS). Architektury sensorów CCD. Kamery monochromatyczne i kolorowe. Systemy wielokamerowe. Szybkie kamery (fps). Smart kamery i ich oprogramowanie. Kamery internetowe. Kamery 3CCD.</t>
  </si>
  <si>
    <t>Elementy techniki telewizyjnej. Interfejsy wizyjne (framegrabbery, IEEE 1394, USB, CameraLink, Ethernet etc.). Procesory obrazu.</t>
  </si>
  <si>
    <t xml:space="preserve">Proste przetwarzanie obrazu barwnych (zamiana barw i negacja obrazu). Kwantyzacja obrazów barwnych (metody podziałowe i klasteryzacyjne). Problem pustych klastrów. Kalibracja barwnych systemów wizyjnych. Obrazy binarne. Kodowanie obrazów binarnych. </t>
  </si>
  <si>
    <t xml:space="preserve">Cyfrowe przetwarzanie obrazów: operatory punktowe, lokalne i globalne. Segmentacja obrazu. Progowanie obrazu. Techniki segmentacji: obszarowe i krawędziowe. Cechy opisujące obszary: momenty geometryczne, współczynniki kształtu, charakterystyki topologiczne. </t>
  </si>
  <si>
    <t>Rozpoznawanie obiektów. Rozpoznawanie z wykorzystaniem modeli obiektów. Przegląd zastosowań wizyjnych systemów sensorycznych w automatyce i robotyce. Systemy uniwersalne i specjalizowane.</t>
  </si>
  <si>
    <t>SWP_W1, SWP_W2, SWP_K1</t>
  </si>
  <si>
    <t xml:space="preserve">Praktyczna realizacja systemów wizyjnych do identyfikacji elementów. </t>
  </si>
  <si>
    <t>Identyfikacja barwy, gabarytów oraz kodów graficznych.</t>
  </si>
  <si>
    <t>Programowanie systemów wizyjnych dla robotów przemysłowych.</t>
  </si>
  <si>
    <t>Analiza systemu wizyjnego współpracyjącego z robotem Astorino.</t>
  </si>
  <si>
    <t xml:space="preserve">Analiza systemu wizyjnego do prowadzenia robota wzdłuż linii. </t>
  </si>
  <si>
    <t>Odczytywanie kodów graficznych systemami wizyjnymi.</t>
  </si>
  <si>
    <t>Analiza systemu wizyjnego w kontekście rozpoznawania obiektów przez roboty przemysłowe.</t>
  </si>
  <si>
    <t>Identyfikacja detali  za pomocą skanerów 3D w celu realizacji pobierania chwytakiem robota przemysłowego.</t>
  </si>
  <si>
    <t xml:space="preserve">Analiza systemu wzyjnego w kontekście przetwarzania obrazu na współrzędne robota. </t>
  </si>
  <si>
    <t>SWP_U1, SWP_U2, SWP_K2</t>
  </si>
  <si>
    <t>Wydział Inżynierii Produkcji i Energetyki                                                                            Katedra Inżynierii Mechanicznej i Agrofizyki</t>
  </si>
  <si>
    <t>ZSW_W1</t>
  </si>
  <si>
    <t>strukturę i wzajemne powiązania w zintegrowanych systemach wytwórczych</t>
  </si>
  <si>
    <t>IM2_W03
IM2_W06</t>
  </si>
  <si>
    <t>ZSW_W2</t>
  </si>
  <si>
    <t>zagadnienia eksploatacji, metody diagnostyki i kontroli jakości w zintegrowanych systemach wytwórczych</t>
  </si>
  <si>
    <t>ZSW_U1</t>
  </si>
  <si>
    <t>określić koncepcję i zaprojektować strukturę zintegrowanego systemu wytwarzania uwzględniającego wybrane procesy technologiczne</t>
  </si>
  <si>
    <t>ZSW_K1</t>
  </si>
  <si>
    <t>wykorzystania wiedzy z obszaru inżynierii mechatronicznej i organizacji w celu projektowania zintegrowanych systemów wytwarzania w sposób szanujący etykę zawodową</t>
  </si>
  <si>
    <t>Charakterystyka systemów wytwórczych.</t>
  </si>
  <si>
    <t>Uwarunkowania dotyczące organizacji i projektowania zintegrowanych systemów wytwórczych.</t>
  </si>
  <si>
    <t>Rodzaje i rozwój systemów wytwórczych.</t>
  </si>
  <si>
    <t>Automatyzacja i robotyzacja systemów wytwarzania.</t>
  </si>
  <si>
    <t>Systemy informatyczne w zintegrowanych systemach wytwarzania.</t>
  </si>
  <si>
    <t>Zintegrowane systemy wytwarzania w kontekście przemysłu 4.0.</t>
  </si>
  <si>
    <t>Egzamin pisemny
Udział w ocenie końcowej - 50%</t>
  </si>
  <si>
    <t xml:space="preserve">Zajęcia terenowe (wyjazd studyjny) w celu zapoznania się z organizacją i funkcjonowaniem wybranych zintegrowanych systemów wytwórczych.  </t>
  </si>
  <si>
    <t>Wykonanie projektu koncepcji zintegrowanym systemu wytwarzania uwzględniającego wybrane procesy technologiczne.</t>
  </si>
  <si>
    <t>Ocena projektów
Udział w ocenie końcowej - 50%</t>
  </si>
  <si>
    <t xml:space="preserve">
</t>
  </si>
  <si>
    <t>wiedza z zakresu inżynierii materiałowej</t>
  </si>
  <si>
    <t>MSI_W1</t>
  </si>
  <si>
    <t>podstawowe mechanizmy i zjawiska pozwalające na projektowanie i wytwarzanie materiałów i struktur inteligentnych</t>
  </si>
  <si>
    <t>MSI_W2</t>
  </si>
  <si>
    <t>podział i rodzaje materiałów oraz struktur inteligentnych, w tym materiałów piezoelektrycznych, ternoelektrycznych z pamięcią kształtów i innych</t>
  </si>
  <si>
    <t>MSI_U1</t>
  </si>
  <si>
    <t>zamodelować układ z wybranymi typami materiałów i struktur inteligentych oraz przeprowadzić symulację i analizę wyników obliczeń</t>
  </si>
  <si>
    <t>MSI_U2</t>
  </si>
  <si>
    <t>opracować projekt urządzenia z wykorzystaniem materiałów i struktur inteligentnych</t>
  </si>
  <si>
    <t>MSI_K1</t>
  </si>
  <si>
    <t>rozszerzania swojej wiedzy i wykorzystania jej w rozwiązywaniu problemów inżynierskich</t>
  </si>
  <si>
    <t>MSI_K2</t>
  </si>
  <si>
    <t>prezentowania społeczeństwu informacji i opinii dotyczących osiągnięć techniki oraz najnowszych zdobyczy inżynierii</t>
  </si>
  <si>
    <t>Wprowadzenie do materiałów i struktur inteligentnych: definicje, historia, rodzaje, zastosowania.</t>
  </si>
  <si>
    <t>Podział materiałów inteligentnych, zjawiska i efekty w nich zachodzące i zastosowania.</t>
  </si>
  <si>
    <t xml:space="preserve">Zastosowanie materiałów inteligentnych. </t>
  </si>
  <si>
    <t xml:space="preserve">Struktury inteligentne. </t>
  </si>
  <si>
    <t xml:space="preserve">Wytwarzanie i produkcja materiałów i struktur inteligentnych. </t>
  </si>
  <si>
    <t>MSI_W1, MSI_W2, MSI_K1, MSI_K2</t>
  </si>
  <si>
    <t>Wprowadzenie do modelowania struktur inteligentych z wykorzystaniem nowoczenych narzędzi CAE.</t>
  </si>
  <si>
    <t>Modelowanie i symulacje układów wykorzystujących materiały i struktury inteligentne.</t>
  </si>
  <si>
    <t>Wykonanie autorskiego projektu urządzenia wykorzystującego materiały i strukutury inteligentne, 
wraz z prezentacją wyników.</t>
  </si>
  <si>
    <t>MSI_U1, MSI_U2, MSI_K1, MSI_K2</t>
  </si>
  <si>
    <t>Zaliczenie projektów relizowanych indywidualnie i w grupie
Udział w ocenie końcowej odpowiednio 20% i 40%</t>
  </si>
  <si>
    <t>metody prowadzenia badań naukowych i wdrożeniowych dotyczące inżynierii mechatronicznej pojazdów i maszyn, specjalistyczne pojęcia w zakresie ochrony własności przemysłowej i intelektualnej, prawa autorskiego oraz patentowego w inżynierii mechatronicznej</t>
  </si>
  <si>
    <t>wykorzystywać wiedzę i umiejętności z zakresu inżynierii mechatronicznej pojazdów i maszyn i dyscyplin pokrewnych do identyfikowania oraz rozwiązywania zadań i problemów zawodowych w sposób kompleksowy i systemowy oraz wyznaczać trendy rozwojowe stosując podstawowe metody i narzędzia analityczne, symulacyjne i eksperymentalne</t>
  </si>
  <si>
    <t xml:space="preserve">  IM2_U09</t>
  </si>
  <si>
    <t>Szkutnik Z. 2005. Metodyka pisania pracy dyplomowej. Wyd. Poznańskie</t>
  </si>
  <si>
    <t>Opoka E. 2001. Uwagi o pisaniu i redagowaniu prac dyplomowych na studiach technicznych. Wydawnictwo Politechniki Śląskiej, Gliwice</t>
  </si>
  <si>
    <t>PMM_W1</t>
  </si>
  <si>
    <t>w stopniu pogłębionym zagadnienia dotyczące metod i technik wykorzystywanych do analizy i oceny zadań inżynierskich z zakresu inżynierii mechatronicznej procesów przemysłowych</t>
  </si>
  <si>
    <t>PMM_W2</t>
  </si>
  <si>
    <t>PMM_U1</t>
  </si>
  <si>
    <t>na podstawie własnych badań przygotować opracowanie naukowe dotyczące szczegółowych zagadnień z zakresu inżynierii mechatronicznej procesów przemysłowych, z wykorzystaniem narzędzi informatycznych do opracowania wyników badań</t>
  </si>
  <si>
    <t>PMM_U2</t>
  </si>
  <si>
    <t>PMM_K1</t>
  </si>
  <si>
    <t>wiedza z zakresu sensorów, systemów nawigacji satelitarnej, informatyki i programowania</t>
  </si>
  <si>
    <t>Wydział Inżynierii Produkcji i Energetyki                                                                                 Katedra Eksploatacji Maszyn, Ergonomii i Procesów Produkcyjnych</t>
  </si>
  <si>
    <t>TEL_W1</t>
  </si>
  <si>
    <t>technologie wykorzystywane w systemach telematycznych, systemy komunikacji i oprogramowanie wybranych rzeczywistych rozwiązań telematycznych, możliwości wykorzystania telematyki w praktyce</t>
  </si>
  <si>
    <t>TEL_W2</t>
  </si>
  <si>
    <t>możliwości identyfikacji zmiennych koniecznych do funkcjonowania systemów telematycznych w różnych gałęziach gospodarki</t>
  </si>
  <si>
    <t>TEL_U1</t>
  </si>
  <si>
    <t xml:space="preserve">
parametryzować funkcjonalność wybranych systemów telematycznych, krytycznie analizować rozwiązania telematyczne również w odniesieniu do literatury branżowej oraz modyfikować wybrane rozwiązania telematyczne
</t>
  </si>
  <si>
    <t>TEL_U2</t>
  </si>
  <si>
    <t>projektować wybrane systemy telematyczne dla różnych procesów technologicznych, posługiwać się oprogramowaniem koniecznym do realizacji zadań w wybranych systemach telematycznych</t>
  </si>
  <si>
    <t>IM2_U09
IM2_U14</t>
  </si>
  <si>
    <t>TEL_K1</t>
  </si>
  <si>
    <t>uznawania istotności wiedzy, rozstrzygania problemów w sposób naukowy i ponoszenia odpowiedzialności etycznej w obrębie realizowanych zadań z zakresu telematyki</t>
  </si>
  <si>
    <t>Telematyka  - cel stosowania, technologia, elementy infrastruktury telematycznej, telematyka transportu, telematyka przemysłowa, systemy telematyczne w inteligentnej produkcji roślinnej. Funkcje i zadania systemów telematycznych. Telematyka w logistyce.</t>
  </si>
  <si>
    <t>Wykorzystanie systemów telematycznych w ITS ze szczególnym uwzględnieniem TMS. Telematyka w systemach serwisowych i diagnostycznych maszyn specjalistycznych. Telematyka w maszynach i pojazdach specjalistycznych wykorzystywanych w rolnictwie, przemyśle i budownictwie. Telematyka miejska.</t>
  </si>
  <si>
    <t xml:space="preserve">Budowa i działanie wybranych układów i systemów inteligentnej drogi. Sygnalizacja świetlna. Znaki zmiennej treści. Meteorologiczne stacje pogodowe. Podstawy działania wizyjnych metod identyfikacji pojazdów. Znaczenie pojęcia inteligentny pojazd z uwzględnieniem zaawansowanych systemów w rolnictwie. </t>
  </si>
  <si>
    <t>Systemy telematyczne w firmach transportowych i logistycznych. Sterowanie ruchem drogowym.  Sieci komputerowe w telematyce. Sieci telekomunikacyjne w telematyce. Systemy satelitarne w telematyce. Wybrane systemy i układy telematyczne zastosowane w praktyce.</t>
  </si>
  <si>
    <t>TEL_W1, TEL_W2, TEL_K1</t>
  </si>
  <si>
    <r>
      <t>Zaliczenie pi</t>
    </r>
    <r>
      <rPr>
        <sz val="10"/>
        <rFont val="Arial Narrow"/>
        <family val="2"/>
        <charset val="238"/>
      </rPr>
      <t xml:space="preserve">semne w formie testu, pytań otwartych i zamkniętych   </t>
    </r>
    <r>
      <rPr>
        <sz val="10"/>
        <color rgb="FF000000"/>
        <rFont val="Arial Narrow"/>
        <family val="2"/>
        <charset val="238"/>
      </rPr>
      <t xml:space="preserve">                                   Udział w ocenie końcowej - 45%</t>
    </r>
  </si>
  <si>
    <t>Opracowanie modelu ITS dla wybranego miasta lub regionu, obejmującego zarządzanie ruchem, systemy nawigacyjne, informacje dla kierowców w czasie rzeczywistym oraz systemy kontroli prędkości, systemy GPS, technologie komunikacyjne (DSRC, LTE), oprogramowanie do modelowania ruchu.</t>
  </si>
  <si>
    <t>Zaprojektowanie systemu zarządzania flotą pojazdów, który obejmuje monitorowanie pojazdów, optymalizację tras, zarządzanie paliwem i harmonogramami serwisowymi. Telematyka pojazdowa, algorytmy optymalizacji tras, bazy danych (SQL, NoSQL), aplikacje webowe i mobilne.</t>
  </si>
  <si>
    <t>Projekt systemu zarządzania transportem publicznym, który integruje monitorowanie pojazdów, informacje dla pasażerów w czasie rzeczywistym oraz optymalizację rozkładów jazdy. Systemy GPS, aplikacje mobilne, bazy danych, analiza danych (Big Data).</t>
  </si>
  <si>
    <t>Opracowanie systemu wykorzystującego drony i czujniki IoT do monitorowania zdrowia roślin i identyfikowania obszarów wymagających interwencji, takich jak nawadnianie czy nawożenie. Drony, czujniki wilgotności i pH gleby, systemy GIS, aplikacje mobilne.</t>
  </si>
  <si>
    <t>Projekt systemu analizy danych pogodowych i plonów. Big Data, uczenie maszynowe, bazy danych, aplikacje webowe.</t>
  </si>
  <si>
    <t>Zaliczenie ustne i ocena projektu                                                                                             Udział w ocenie końcowej - 55%</t>
  </si>
  <si>
    <t>Adamski A. 2003. Inteligentne systemy transportowe: sterowanie, nadzór i zarządzanie, AGH, Kraków.</t>
  </si>
  <si>
    <t>Sumit Ghosh, Tony S. Lee. 2010. Intelligent Transportation Systems, Taylor &amp; Francis Inc; ISBN-13‏  978-1439835180</t>
  </si>
  <si>
    <t>Inteligentne systemy pomiarowe</t>
  </si>
  <si>
    <t>Wydział Inżynierii Produkcji i Energetyki                                                                                  Katedra Eksploatacji Maszyn, Ergonomii i Procesów Produkcyjnych</t>
  </si>
  <si>
    <t>ISP_W1</t>
  </si>
  <si>
    <t>zagadnienia dotyczące możliwości wykorzystania technik informatycznych w systemach pomiarowych oraz architekturę wybranych inteligentnych systemów pomiarowych</t>
  </si>
  <si>
    <t>ISP_W2</t>
  </si>
  <si>
    <t>zaawansowane systemy wizyjne o zróżnicowanej charakterystyce widmowej oraz systemy pomiarowe oparte na tomografii i analizie fotonowej, a także układy EEG i GPR</t>
  </si>
  <si>
    <t>ISP_U1</t>
  </si>
  <si>
    <t>przeprowadzić szczegółowe pomiary różnych wielkości fizycznych, analizować uzyskane dane, wyciągać odpowiednie wnioski, opracować szczegółową dokumentację wyników pomiarów</t>
  </si>
  <si>
    <t>IM2_U04
IM2_U09</t>
  </si>
  <si>
    <t>ISP_U2</t>
  </si>
  <si>
    <t xml:space="preserve">modelować wybrane zjawiska w środowisku oprogramowania użytkowego, optymalizować ich przebieg, a także kontrolować wybrane parametry pracy systemu mechatronicznego </t>
  </si>
  <si>
    <t>IM2_U12
IM2_U14</t>
  </si>
  <si>
    <t>ISP_K1</t>
  </si>
  <si>
    <t>uznawania istotności wiedzy, rozstrzygania problemów w sposób naukowy i ponoszenia odpowiedzialności etycznej w obrębie realizowanych zadań w technice pomiarowej</t>
  </si>
  <si>
    <t>Ogólna architektura zaawansowanych systemów kontrolno-pomiarowych, i ich współpraca z
otoczeniem.</t>
  </si>
  <si>
    <t>Systemy pomiarowe wykorzystywane do identyfikacji struktur podpowierzchniowych gruntu, dróg i innych obiektów, czujniki GPR, czujniki konduktometryczne.</t>
  </si>
  <si>
    <t>Systemy pomiarowe wykorzystywane do identyfikacji parametrów biofizycznych substancji organicznych w oparciu o metody spektrofotometryczne, multispektralne oraz termowizyjne.</t>
  </si>
  <si>
    <t>Systemy tomografii akustycznej do identyfikacji wewnętrznych uszkodzeń materii biologicznej.</t>
  </si>
  <si>
    <t>Systemy pomiarowe zintegrowane z GPS i wykorzystujące czujniki tensometryczne, piezoelektryczne do określania charakterystyk użytkowych pojazdów kołowych w przestrzeni ich pracy.</t>
  </si>
  <si>
    <t xml:space="preserve">Systemy monitorujące aktywność biologiczną róznych obszarów mózgu stosowane do identyfikacji zmeczenia, stopnia koncentracji uwagi oraz sterowania. </t>
  </si>
  <si>
    <t>Przykłady wykorzystania inteligetnych systemów pomiarowych w przemyśle.</t>
  </si>
  <si>
    <t>ISP_W1, ISP_W2, ISP_K1</t>
  </si>
  <si>
    <t>Pomiar struktur podpowierzchniowych wybranych ciągów komunikacyjnych georadarem, analiza uzyskanych amplitud sygnału,  oraz wykorzystanie specjalistycznego oprogramowania do metod przetwarzania sygnału  tworzenie echogramów do tworzenie echogramów</t>
  </si>
  <si>
    <t>Wyznaczanie wybranych charakterystyk pojazdu kołowego zintegrowanym z GPS systemem pomiarowym, integracja czujników, analiza i archiwizacja danych przestrzennych oraz ich wykorzystanie do sterowania, optymalizacja pracy maszyny</t>
  </si>
  <si>
    <t>Wyznaczanie wybranych charakterystyk widmowych substancji biologicznej przy wykorzystaniu systemów pomiarowych opartych na sygnałach z kamer multispektralnych, termowizyjnych oraz spektrofotometru a także liczby fotonów przy wykorzystaniu fotopowielacza, przetwarzanie i analiza danch</t>
  </si>
  <si>
    <t>Wyznaczanie stopnia zmeczenia użytkownika wybranych interfejsów komputerowych na podstawie pomiaru prądów czynnosciowych mózgu, prognozowanie zmęczenia</t>
  </si>
  <si>
    <t>Programowanie wybranego procesu w środowisku LabVIEW</t>
  </si>
  <si>
    <t>ISP_U1, ISP_U2, ISP_K1</t>
  </si>
  <si>
    <t xml:space="preserve">egzamin </t>
  </si>
  <si>
    <t>wiedza z zakresu elektrotechniki oraz pojazdów i systemów transportowych</t>
  </si>
  <si>
    <t>HUN_W1</t>
  </si>
  <si>
    <t>w pogłębionym stopniu budowę, rodzaje i przeznaczenie układów hybrydowych</t>
  </si>
  <si>
    <t>HUN_W2</t>
  </si>
  <si>
    <t>problematykę eksploatacji układów hybrydowych oraz zaawansowane metody ich diagnostyki</t>
  </si>
  <si>
    <t>HUN_U1</t>
  </si>
  <si>
    <t>zaprojektować system napędu hybrydowego oraz jego uklad diagnostyczny</t>
  </si>
  <si>
    <t>HUN_U2</t>
  </si>
  <si>
    <t xml:space="preserve">dokonać analizy układu napędu hybrydowego w aspekcie sterowania i diagnostyki mechatronicznej, zaproponować rozwiązania poszerzające podatność diagnostyczną lub zwiększające jego funkcjonalność </t>
  </si>
  <si>
    <t>HUN_K1</t>
  </si>
  <si>
    <t>uznawania znaczenia wiedzy oraz jej krytycznej analizy przy obsłudze, diagnostyce oraz projektowaniu układów hybrydowych z uwzględnieniem przepisów BHP oraz etyki zawodowej</t>
  </si>
  <si>
    <t xml:space="preserve">Napęd hybrydowy, rodzaje układów hybrydowych: szeregowy, równoległy oraz mieszany. </t>
  </si>
  <si>
    <t>Przegląd hybrydowych pojazdów transportowych.</t>
  </si>
  <si>
    <t>Strategia zarzadząnia energią pojazdu hybrydowego. Akumulatory i superkondensatory.</t>
  </si>
  <si>
    <t>Obsługa i diagnostyka hybrydowych układów napędowych - procedury oraz aspekty prawne.</t>
  </si>
  <si>
    <t>Silniki stosowane w napędzie hybrydowym.</t>
  </si>
  <si>
    <t>HUN_W1, HUN_W2, HUN_K1</t>
  </si>
  <si>
    <t>Diagnostyka hybrydowych układów napędowych.</t>
  </si>
  <si>
    <t>Analiza układu sterownia systemem mechatronicznym.</t>
  </si>
  <si>
    <t>HUN_U1; HUN_U2; HUN_K1</t>
  </si>
  <si>
    <t>Analiza charakterystyk dynamicznych na podstawie wykresu mocy i oporów ruchu.</t>
  </si>
  <si>
    <t>Konfiguracja napędu spalinowo-elektrycznego.</t>
  </si>
  <si>
    <t>Dobór rodzaju napędu w zależności od uwarunkowań trasy przejazdowej i częstotliwości manewrowania.</t>
  </si>
  <si>
    <t>Obliczenie i dobór pojemności układów zasilania.</t>
  </si>
  <si>
    <t>HUN_U1, HUN_U2, HUN_K1</t>
  </si>
  <si>
    <t>Lejda K. Wojewoda P. 2014. Analiza konstrukcyjna współczesnych hybrydowych układów napędowych w pojazdach samochodowych, Wyd. Politechniki Rzeszowskiej</t>
  </si>
  <si>
    <t xml:space="preserve">Prochowski L., Żuchowski A. 2009. Samochody ciężarowe i autobusy. WKŁ, Warszawa PW, Warszawa </t>
  </si>
  <si>
    <t>Wydział Inżynierii Produkcji i Energetyki                                                                             Katedra Eksploatacji Maszyn, Ergonomii i Procesów Produkcyjnych</t>
  </si>
  <si>
    <t>BSP_W1</t>
  </si>
  <si>
    <t>problematykę budowy bezzałogowych statków powietrznych i ich systemów sterowania</t>
  </si>
  <si>
    <t>BSP_W2</t>
  </si>
  <si>
    <t xml:space="preserve">zasady doboru i eksploatacji bezzałogowych statków powietrznych wraz z systemami pomiarowymi, wizyjnymi i telematycznymi </t>
  </si>
  <si>
    <t>BSP_W3</t>
  </si>
  <si>
    <t>postęp w zakresie rozwoju systemów technicznych stosowanych w bezzałogowych statkach powietrznych</t>
  </si>
  <si>
    <t>BSP_U1</t>
  </si>
  <si>
    <t>opracować szczegółową dokumentację dotyczącą planowanych misji bezzałogowych statków powietrznych oraz przeprowadzić dyskusję wyników z przeprowadzonych pomiarów</t>
  </si>
  <si>
    <t>BSP_U2</t>
  </si>
  <si>
    <t>posługiwać się różnymi metodami symulacji lotów bezzałogowych statków powietrznych oraz optymalizować ich przebieg w aspekcie pilotażu</t>
  </si>
  <si>
    <t>BSP_K1</t>
  </si>
  <si>
    <t>Budowa i eksploatacja bezzałogowych statków powietrznych.</t>
  </si>
  <si>
    <t>Klasyfikacja bezzałogowych statków powietrznych.</t>
  </si>
  <si>
    <t>Zespoły napędowe bezzałogowych statków powietrznych.</t>
  </si>
  <si>
    <t>Wybrane obszary zastosowań cywilnych bezzałogowych systemów powietrznych, zdolności i ograniczenia bezzałogowych statków powietrznych w zastosowaniach cywilnych, zapobieganie katastrofom i zarządzanie kryzysowe, ochrona infrastruktury krytycznej.</t>
  </si>
  <si>
    <t>Systemy teledetekcji w bezzałogowych statkach powietrznych.</t>
  </si>
  <si>
    <t>Europejskie i polskie przepisy dronowe, uwarunkowania prawne dla bezzałogowych statków powietrznych.</t>
  </si>
  <si>
    <t>Kompetencje dla kategorii otwartej i szczegółowej operatorów bezzałogowych statków powietrznych.</t>
  </si>
  <si>
    <t>Strefy geograficzne i aplikacje do zgłaszania lotów.</t>
  </si>
  <si>
    <t>Analiza budowy bezzałogowych statków powietrznych na przykładach płatowców.</t>
  </si>
  <si>
    <t>Analiza budowy bezzałogowych statków powietrznych na przykładach wielowirnikowców.</t>
  </si>
  <si>
    <t>Dobór bezzałogowych statków powietrznych do planowanej misji z uwzględnieniem czasu i jakości wykonania zadania.</t>
  </si>
  <si>
    <t>Analiza możliwości wykonania lotu dla wybranej lokalizacji i przygotowanie planu misji.</t>
  </si>
  <si>
    <t>Wyznaczanie stref buforowych dla różnych bezzałogowych statków powietrznych.</t>
  </si>
  <si>
    <t>Przygotowanie bezzałogowych statków powietrznych do lotu.</t>
  </si>
  <si>
    <t>Pilotaż dronów w zadanych misjach.</t>
  </si>
  <si>
    <t>Opracowanie wyników z przeprowadzonej misji w oprogramowaniu Pix4D.</t>
  </si>
  <si>
    <t>Uzupełniające elementy programu studiów</t>
  </si>
  <si>
    <t xml:space="preserve">Forma studiów: stacjonarne (SM)      </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</si>
  <si>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</si>
  <si>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</si>
  <si>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</si>
  <si>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</si>
  <si>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 xml:space="preserve">Na studiach II stopnia na kierunku inżynieria mechatroniczna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okresla Regulamin Studiów.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</si>
  <si>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Kierunek studiów: zarządzanie i inżynieria produkcji</t>
  </si>
  <si>
    <t>Komunikacja społeczna w biznesie</t>
  </si>
  <si>
    <t>Zintegrowane systemy zarządzania</t>
  </si>
  <si>
    <t>Zarządzanie strategiczne</t>
  </si>
  <si>
    <t>Techniki wytwarzania</t>
  </si>
  <si>
    <t>Inżynieria produkcji i przetwórstwa surowców żywnościowych</t>
  </si>
  <si>
    <t>Inżynieria produkcji i przetwórstwa surowców nieżywnościowych</t>
  </si>
  <si>
    <t>Agrofizyka stosowana</t>
  </si>
  <si>
    <t>Negocjacje menadżerskie i zarządzanie kadrami</t>
  </si>
  <si>
    <t>Zarządzanie projektem i innowacjami</t>
  </si>
  <si>
    <t>Prognozowanie i symulacja w przedsiębiorstwie</t>
  </si>
  <si>
    <t>Systemy zarządzania bazami danych</t>
  </si>
  <si>
    <t>Organizacja i ekonomika systemów produkcyjnych</t>
  </si>
  <si>
    <t>Specjalność do wyboru - Organizacja systemów produkcyjnych (OSP), Inżynieria systemów produkcyjnych (ISP) lub Agrotronika (AGR)</t>
  </si>
  <si>
    <t>Organizacja systemów produkcyjnych (OSP)</t>
  </si>
  <si>
    <t>Systemy kontroli produkcji</t>
  </si>
  <si>
    <t>Logistyka i zarządzanie zaopatrzeniem</t>
  </si>
  <si>
    <t>Sterowanie w systemach logistycznych</t>
  </si>
  <si>
    <t>Inżynieria systemów produkcyjnych (ISP)</t>
  </si>
  <si>
    <t>Projektowanie systemów i linii produkcyjnych</t>
  </si>
  <si>
    <t>Systemy sterowania na liniach produkcyjnych</t>
  </si>
  <si>
    <t>Agrotronika (AGR)</t>
  </si>
  <si>
    <t>Mechatronika pojazdów i maszyn rolniczych</t>
  </si>
  <si>
    <t>Sterowanie i wizualizacja procesów mechatronicznych</t>
  </si>
  <si>
    <t>Systemy wspomagania decyzji i zarządzania wiedzą</t>
  </si>
  <si>
    <t>Gospodarka energetyczna</t>
  </si>
  <si>
    <t>Organizacja i ekonomika usług</t>
  </si>
  <si>
    <t>Infrastruktura logistyczna</t>
  </si>
  <si>
    <t>Normalizacja, certyfikacja i informacja techniczna</t>
  </si>
  <si>
    <t>Wielofunkcyjny rozwój regionu</t>
  </si>
  <si>
    <t>Optymalizacja i modelowanie procesów biznesowych</t>
  </si>
  <si>
    <t>Systemy utrzymania ruchu na liniach technologicznych</t>
  </si>
  <si>
    <t>Techniki zabezpieczenia surowców i produktów</t>
  </si>
  <si>
    <t>Metody i systemy w przechowalnictwie</t>
  </si>
  <si>
    <t>Modelowanie procesów mechatronicznych</t>
  </si>
  <si>
    <t>Cyfrowa analiza obrazu</t>
  </si>
  <si>
    <t>Niezawodność układów mechatronicznych</t>
  </si>
  <si>
    <t>Programowanie i symulacja systemów  czasu rzeczywistego</t>
  </si>
  <si>
    <t>Mikrokomputery pokładowe</t>
  </si>
  <si>
    <t>ZiIP -  organizacja systemów produkcyjnych (OSP)</t>
  </si>
  <si>
    <t>ZiIP - inżynieria systemów produkcyjnych (ISP)</t>
  </si>
  <si>
    <t>ZiIP - agrotronika (AGR)</t>
  </si>
  <si>
    <t>Udział zajęć związanych z prowadzoną w Uczelni działalnością naukową [%]</t>
  </si>
  <si>
    <t>Przedmioty z dziedzin nauki humanistyczne i społeczne</t>
  </si>
  <si>
    <t>Ochrona własności intelektualnych</t>
  </si>
  <si>
    <t>przedmiot humanistyczny i społeczny - obowiązkowy</t>
  </si>
  <si>
    <t>zarządzanie i inżynieria produkcji</t>
  </si>
  <si>
    <t>Wydział Inżynierii Produkcji i Energetyki                                                                                                                      Katedra inżynierii Mechanicznej i Agrofizyki</t>
  </si>
  <si>
    <t>zagadnienia z zakresu ochrony dóbr niematerialnych, w szczególności dotyczącą prawa autorskiego oraz prawa własności przemysłowej oraz zna zasady korzystania z dóbr chronionych</t>
  </si>
  <si>
    <t>ZIP2_W12</t>
  </si>
  <si>
    <t>podjąć dyskusję oraz dokonać oceny podejmowanych działań pod kątem ich zgodności z prawem dotyczącym dóbr niematerialnych</t>
  </si>
  <si>
    <t>ZIP2_U01
ZIP2_U04</t>
  </si>
  <si>
    <t>oddziaływania na otoczenie w celu promowania dobrych praktyk dotyczących ochrony dóbr niematerialnych</t>
  </si>
  <si>
    <t>ZIP2_K01
ZIP2_K02</t>
  </si>
  <si>
    <t xml:space="preserve">Utwory, rodzaje utworów, prawa pokrewne.       </t>
  </si>
  <si>
    <t xml:space="preserve">Domena publiczna. Dozwolony użytek prywatny i publiczny. Prawo cytatu.       </t>
  </si>
  <si>
    <t xml:space="preserve">Naruszenie cudzego utworu.      </t>
  </si>
  <si>
    <t xml:space="preserve">Umowy o przekazanie praw i umowa licencyjna. Wolne licencje.       </t>
  </si>
  <si>
    <t xml:space="preserve">Prawo własności przemysłowej (wynalazek, wzór użytkowy, wzór przemysłowy, znak towarowy).   </t>
  </si>
  <si>
    <t>Ochrona baz danych.</t>
  </si>
  <si>
    <t xml:space="preserve">OWI_W1; OWI_K1 </t>
  </si>
  <si>
    <t>Zaliczenie pisemne (w formie testu)
Udział w ocenie końcowej - 50%</t>
  </si>
  <si>
    <t xml:space="preserve">Opracowanie i prezentacja wybranych zaganień z obszaru ochrony właności intelektualnej. Indywidualna dyskusja na temat przydzielonych tematów w celu określenia zakresu i stopnia szczegółowości prezentowanych opracowań. </t>
  </si>
  <si>
    <t>OWI_U1; OWI_K1</t>
  </si>
  <si>
    <t>Zaliczenie pisemne (ocena z projektu)
Udział w ocenie końcowej - 50%</t>
  </si>
  <si>
    <t>Siewicz K., Świerczyński M., Wilkowski M., Czajka R., Lipszyc J., Czerniawski P. 2014. Krótki kurs własności intelektualnej. Materiały dla uczelni. Fundacja Nowoczesna Polska, Warszawa http://prawokultury.pl/kurs/</t>
  </si>
  <si>
    <t xml:space="preserve">Ustawy: o prawie autorskim i prawach pokrewnych; Prawo własności przemysłowej </t>
  </si>
  <si>
    <t>Stankiewicz W. 2001, Zadania z matematyki dla wyższych uczelni technicznych część A B, Wyd. PWN</t>
  </si>
  <si>
    <t>Zaliczenie pisemne w formie pytań otwartych                                                                    Udział w ocenie końcowej - 50%</t>
  </si>
  <si>
    <t>uznawania znaczenia wiedzy oraz jej krytycznej analizy przy obsłudze, diagnostyce oraz projektowaniu układów mechatronicznych z uwzględnieniem postępu technicznego, a także przestrzeganie norm BHP i etyki zawodowej</t>
  </si>
  <si>
    <t xml:space="preserve">krytycznej analizy  zastosowania zdobytej wiedzy w rozwiązywaniu problemów inżynierii mechatronicznej, umożliwiającej podejmowanie decyzji </t>
  </si>
  <si>
    <t>odpowiedzialnego rozwiązywania problemów z poszanowaniem etyki zawodowej, pozwalającej pełnić rolę inżyniera w sposób zgodny z normami etycznymi i społecznymi</t>
  </si>
  <si>
    <t xml:space="preserve">Zaliczenie pisemne (w formie testu, pytań otwartych, zamkniętych)                                       Udział w ocenie końcowej - 50%                        </t>
  </si>
  <si>
    <t>uznawania znaczenia wiedzy oraz jej krytycznej analizy w rozstrzyganiu problemów dotyczących systemów sterowania</t>
  </si>
  <si>
    <t>odpowiedzialnego pełnienia roli inżyniera w rozstrzyganiu problemów z zakresu układów sterowania, w poszanowaniu etyki zawodowej</t>
  </si>
  <si>
    <t>uznawania znaczenia wiedzy oraz jej krytycznej analizy i oceny w rozstrzyganiu problemów praktycznych występujących przy projektowaniu i programowaniu systemów mechatronicznych</t>
  </si>
  <si>
    <t>odpowiedzialnego rozstrzygania problemów związanych z modelowaniem procesów technicznych w inżynierii mechatronicznej, w poszanowaniu etyki zawodowej</t>
  </si>
  <si>
    <t>Zieliński J. 2012. Metodologia pracy naukowej. Wyd. ASPRA_JR. Warszawa</t>
  </si>
  <si>
    <t>Silverman D. 2012. Prowadzenie badań jakościowych. PWN. Warszawa</t>
  </si>
  <si>
    <t>Kuboń M. 2009. Metodologia badań naukowych z elementami statystyki. Skrypt dla studentów. Wyd. DRUKROL. Kraków</t>
  </si>
  <si>
    <t>Czakon W. 2020. Podstawy metodologii badań w naukach o zarządzaniu. Wyd. NIEoCzywiste. Piaseczno</t>
  </si>
  <si>
    <t>Szklarski L., Zarudzki J. 1998, Elektryczne maszyny wyciągowe., Kraków, Wydawnictwo PWN</t>
  </si>
  <si>
    <t>Morel J. 1992, Drgania maszyn i diagnostyka ich stanu technicznego. Warszawa, Polskie Towarzystwo Diagnostyki Technicznej</t>
  </si>
  <si>
    <t>Grzesik W., Niesłony P., Kiszka P.  2016. Programowanie obrabiarek CNC. Wydawnictwo Naukowe PWN. Warszawa</t>
  </si>
  <si>
    <t>Honczarenko J. 2008. Obrabiarki sterowane numerycznie. Wydawnictwa Naukowo-Techniczne. Warszawa</t>
  </si>
  <si>
    <t>Obróbka metali skrawaniem - Naddatki na obróbkę szlifowaniem wałków PN-70/M-06100 / Polski Komitet Normalizacyjny. Wydawnictwa Normalizacyjne</t>
  </si>
  <si>
    <t>Habart W. 2015. Obsługa i programowanie obrabiarek CNC. Podręcznik operatora. Wyd. Kabe. Krosno</t>
  </si>
  <si>
    <t>Cichosz P. 2022. Nowoczesne procesy obróbki skrawaniem. Wydawnictwo Naukowe PWN. Warszawa</t>
  </si>
  <si>
    <t>G. Rakowski. 1996. Metoda elementów skończonych: wybrane problemy, Oficyna Wydawnicza Politechniki Warszawskiej, Warszawa</t>
  </si>
  <si>
    <t>Bijak-Żochowski M., Jaworski A., Krzesiński G, Zagrajek T, 2006. Mechanika materiałów i konstrukcji. T. II, Oficyna Wyd. Politechniki Warszawskiej, Warszawa</t>
  </si>
  <si>
    <t>Rakowski G., Kacprzyk Z, 2016. Metoda elementów skończonych w mechanice konstrukcji, Oficyna Wyd. Politechniki Warszawskiej, Warszawa</t>
  </si>
  <si>
    <t>Zienkiewicz, O. C., Taylor, R. L., &amp; Fox, D. 2013. The Finite Element Method for Solid and Structural Mechanics. Butterworth-Heinemann</t>
  </si>
  <si>
    <t>Erdogan Madenci, Ibrahim Guven, 2015. The Finite Element Method and Applications in Engineering Using ANSYS®, Springer New York, NY</t>
  </si>
  <si>
    <t>Mrozek B, Mrozek Z. 2014. Matlab i Simulink. Podręcznik użytkownika. Helion, Gliwice</t>
  </si>
  <si>
    <t>Zalewski A, Cegieła R. 2002. Matlab - obliczenia numeryczne i ich zastosowanie. Nakom, Poznań</t>
  </si>
  <si>
    <t>Sradomski W. 2021. MATLAB. Praktyczny podręcznik modelowania. Helion, Gliwice</t>
  </si>
  <si>
    <t>Osowski S., Ciechocki A., Siwek K. 2006. MATLAB. Matlab w zastosowaniu do obliczeń i przetwarzania sygnałów. Oficyna Wydawnicza Politechniki Warszawskiej, Warszawa</t>
  </si>
  <si>
    <t>Tatarczak A. 2021. MATLAB. Programowanie w Matlabie. Wydawnictwo Naukowe Wyższej Szkoły Ekonomii i Innowacji, Lublin</t>
  </si>
  <si>
    <t>Ustawa o prawie autorskim i prawach pokrewnych (z późn, zm.). 1994. BAP, Warszawa</t>
  </si>
  <si>
    <t>Burduk A. 2022. Ryzyko systemów produkcyjnych: ocena, kategoryzacja i wartościowanie strat. Warszawa, PWN</t>
  </si>
  <si>
    <t>Markowski A.S. (red.), 2006. Zapobieganie stratom w przemyśle cz.II., Zarządzanie bezpieczeństwem procesowym, Wyd.Politechnika Łódzka, Łódź</t>
  </si>
  <si>
    <t>Cierniak-Emerych A. i in. 2017. Aspekty bezpieczeństwa pracy-procesu-produktu. Oficyna Wydawnicza Stowarzyszenia Menedżerów Jakości i Produkcji; Częstochowa</t>
  </si>
  <si>
    <t>Badurek J. 2010. Metodyczne aspekty modelowania i projektowania systemów gospodarczych : jakość, ryzyko, aplikacje. Wydawnictwo Politechniki Gdańskiej</t>
  </si>
  <si>
    <t>Radomska J.  2017. Ryzyko operacyjne w procesie realizacji strategii przedsiębiorstw. Wydawnictwo Naukowe PWN. Warszawa</t>
  </si>
  <si>
    <t>Kulawik J.  2017. Wybrane problemy zarządzania ryzykiem w łańcuchach dostaw i łańcuchach żywnościowych. Instytut Ekonomiki Rolnictwa i Gospodarki Żywnościowej - Państwowy Instytut Badawczy. Warszawa</t>
  </si>
  <si>
    <t>Provost F., Fawcett T. 2014. Analiza danych w biznesie. Sztuka podejmowania skutecznych decyzji. Helion S.A., Gliwice</t>
  </si>
  <si>
    <t>Jemialniak D. (red.). 2012. Badania jakościowe. Metody i narzędzia. Tom 2, Warszawa</t>
  </si>
  <si>
    <t>Makowska M. 2013. Analiza Danych Zastanych. Przewodnik dla studentów, Wydawnictwo Scholar, Warszawa</t>
  </si>
  <si>
    <t>Egzamin pisemny w formie pytań otwartych.                                                                    Udział w ocenie końcowej - 50%</t>
  </si>
  <si>
    <t>uznawania znaczenia wiedzy oraz jej krytycznej analizy w zakresie problematyki obejmującej mechatroniczne układy wykonawcze, z poszanowaniem etyki zawodowej</t>
  </si>
  <si>
    <t>MUW_U1, MUW_U2, MUW_K1</t>
  </si>
  <si>
    <t>Bradford  R. 2009.Podstawy sieci komputerowych.tł. Krzysztof Gracki. Wydawnictwa Komunikacji i Łączności. Warszawa</t>
  </si>
  <si>
    <t>Solnik W., Zajda Z. 2018.  Sieci przemysłowe PROFIBUS DP, PROFINET, AS-I I EGD. Przykłady zastosowań. Wydawnictwo BTC. Warszawa</t>
  </si>
  <si>
    <t>Szelerski M. 2022. Praktyczne podstawy  mechtroniki. Wydawnictwo KaBe. Krosno</t>
  </si>
  <si>
    <t>Chruściel M. 2013. Programowalne moduły Ethernetowe w przykładach. Wydawnictwo BTC. Legionowo</t>
  </si>
  <si>
    <t>Kwiecień R. 2012. Komputerowe systemy automatyki przemysłowej. Wydawnictwo Helion. Gliwice</t>
  </si>
  <si>
    <t>wykorzystywania możliwości cyfrowej wymiany danych przy rozstrzyganiu problemów poznawczych i praktycznych z zakresu inżynierii mechatronicznej</t>
  </si>
  <si>
    <t>upowszechniania postępu z zakresu sieci komunikacyjnych w poszanowaniu etyki zawodowej</t>
  </si>
  <si>
    <t>Gwoździewicz S., Tomaszycki K. 2017. Prawne i społeczne aspekty cyberbezpieczeństwa. Wydawca Publisher, Warszawa</t>
  </si>
  <si>
    <t>Dębowski T. (red.). 2018. Cyberbezpieczeństwo wyzwaniem XXI wieku. ARCHAEGRAPH. Łódź - Wrocław. ISBN: 978-83-66035-03-4 (Ebook)</t>
  </si>
  <si>
    <t>System bezpieczeństwa cyberprzestrzeni RP. Ekspertyza wykonana na zlecenie Ministerstwa Administracji i Cyfryzacji, Warszawa 2015</t>
  </si>
  <si>
    <t>Zaliczenie w formie pisemnej treści wykładów i ćwiczeń. Na ocenę pozytywną należy udzielić co najmniej 60% prawidłowych odpowiedzi na zadane pytania.                      Udział w ocenie końcowej -100%</t>
  </si>
  <si>
    <t>Kitler W. 2016. Bezpieczeństwo narodowe RP. Wydawnictwo AON, Warszawa</t>
  </si>
  <si>
    <t>Kubiński M. (red.) 2010. Taktyka wojsk lądowych. Wydawnictwo AON, Warszawa</t>
  </si>
  <si>
    <t>Wołejszo J. 2013. System dowodzenia. Wydawnictwo AON, Warszawa</t>
  </si>
  <si>
    <t>Majchrzak D. 2015. Bezpieczeństwo militarne Polski. Wydawnictwo AON, Warszawa</t>
  </si>
  <si>
    <t>Wojnarowski J. 2013. System obronności państwa. Wydawnictwo AON, Warszawa</t>
  </si>
  <si>
    <t>Zaliczenie w formie pisemnej treści wykładów i ćwiczeń. Na ocenę pozytywną należy udzielić co najmniej 60% prawidłowych odpowiedzi na zadane pytania.              Udział w ocenie końcowej -100%</t>
  </si>
  <si>
    <t>uznawania znaczenia wiedzy oraz jej krytycznej analizy i oceny w rozstrzyganiu problemów poznawczych i praktycznych z zakresu systemów mechatronicznych w przemyśle</t>
  </si>
  <si>
    <t>John E. Matsson. 2022. An Introduction to ANSYS Fluent 2022. SDC Publications, ISBN-13: ‎ 978-1630575694</t>
  </si>
  <si>
    <t>Inyong Ham, Stephen C.-Y. Lu. 1988. Computer-Aided Process Planning: The Present and the Future,CIRP Annals, 37(2). ISSN 0007-8506</t>
  </si>
  <si>
    <t>Aqeel, A. B., uz Zaman, U. K., Aziz, S., &amp; Baqai, A. A. 2024. Computer-Aided Design, Computer-Aided Process Planning, and Computer-Aided Manufacturing. In Handbook of Manufacturing Systems and Design (pp. 11-30). CRC Press</t>
  </si>
  <si>
    <t>Kiełbasa P., Miernik A., &amp; Rad, M. 2023. Computer program for quantitative identification of microscope images of cells in biological suspension of selected strains of microorganisms. Przeglad Elektrotechniczny, 99 (2)</t>
  </si>
  <si>
    <t>Kiełbasa P., Juliszewski T., Kurpaska S., Special Issue Reprint on the Engineering of Smart Agriculture. Appl. Sci. MDPI 2023, ISBN 978-3-0365-9496-5 (Hbk), ISBN 978-3-0365-9497-2 (PDF), doi.org/10.3390/books978-3-0365-9497-2</t>
  </si>
  <si>
    <t>Bucyaj M., Sumorek A. 2023. Podstawy monitorowania i diagnostyki układów mechatronicznych. Wydawnictwo Politechnika Lubelska</t>
  </si>
  <si>
    <t xml:space="preserve"> Potrykus J. i in. 2013. Poradnik mechatronika Wydawnictwo REA, Warszawa</t>
  </si>
  <si>
    <t>Merkisz J. Mazurek S. 2022. Pokładowe Systemy Diagnostyczne Pojazdów Samochodowych. WKŁ. Warszawa</t>
  </si>
  <si>
    <t>Poninski M. i in. 2009. Metrologia Elektryczna. WNT, Warszawa</t>
  </si>
  <si>
    <t>Zaliczenie treści na podstawie prac pisemnych (sprawozdań, projektów, analiz) i/lub odpowiedzi ustnych (udzielane odpowiedzi w czasie zajęć).                                              Udział w ocenie końcowej -15%.</t>
  </si>
  <si>
    <t>Bendkowski J., Kramarz M. 2006. Logistyka stosowana. Metody, techniki, analizy. (Tom 1 i 2)., Wydawnictwo Politechniki Śląskiej</t>
  </si>
  <si>
    <t>Gawin B., Marcinkowski B. 2013. Symulacja procesów biznesowych., One Press</t>
  </si>
  <si>
    <t>Bernard Marr. 2022. KPI, czyli kluczowe wskaźniki efektywności. 75 mierników ważnych dla każdego menedżera</t>
  </si>
  <si>
    <t>Drejewicz Sz. 2012. Zrozumieć BPMN. Modelowanie procesów biznesowych., Helion</t>
  </si>
  <si>
    <t>Twaróg T. 2005. Mierniki i wskaźniki logistyczne. ILiM, Poznań</t>
  </si>
  <si>
    <t>uznawania znaczenia wiedzy oraz jej krytycznej analizy i oceny w rozstrzyganiu problemów poznawczych i praktycznych z zakresu mechatroniki w maszynach i pojazdach</t>
  </si>
  <si>
    <t>Januszewski J. 2006. Systemy satelitarne GPS, Galileo i inne; Warszawa : Wydawnictwo Naukowe PWN</t>
  </si>
  <si>
    <t>Narkiewicz J.2007. GPS i inne satelitarne systemy nawigacyjne; Wydanie 1, Warszawa, Wydawnictwa Komunikacji i Łączności. ISBN. 978-83-206-1642-2</t>
  </si>
  <si>
    <t>Kruszewski P. 2016. Nawigacja satelitarna w praktyce. Krosno, Wydawnictwo i Handel Książkami "KaBe"</t>
  </si>
  <si>
    <t>Walczykova M, Kiełbasa P., Zagórda M. 2016. Pozyskanie i wykorzystanie informacji w rolnictwie precyzyjnym. Monografia.  Polskie Towarzystwo Inżynierii Rolniczej. ISBN 978-83-64377-03-7</t>
  </si>
  <si>
    <t>uznawania znaczenia wiedzy oraz jej krytycznej analizy i oceny w rozstrzyganiu problemów poznawczych z zakresu systemów GNSS i praktycznego ich zastosowania w pojazdach i maszynach</t>
  </si>
  <si>
    <t>kreatywnego myślenia przy rozwiązywaniu problemów dotyczących wykorzystywania systemów GNSS w pojazdach i maszynach</t>
  </si>
  <si>
    <t>Nisan N., Schocken S. 2009. Elementy systemów komputerowych. Budowa nowoczesnego komputera od podstaw. Warszawa, WNT</t>
  </si>
  <si>
    <t>Gozdowski D., Samborski S., Sioma S. 2007. Rolnictwo precyzyjne. Wydawnictwo SGGW, Warszawa</t>
  </si>
  <si>
    <t xml:space="preserve">Kiełbasa P. i in. 2019. Wykorzystanie tensometrii oporowej do przestrzennej identyfikacji zróżnicowania wybranych właściwości gruntu. Przegląd Elektrotechniczny, vol. 95, nr 1, ss. 53-56, DOI:10.15199/48.2019.01.14 </t>
  </si>
  <si>
    <t>Walczykova M, Kiełbasa P., Zagórda M. 2016. Pozyskanie i wykorzystanie informacji w rolnictwie precyzyjnym. Monografia. Polskie Towarzystwo Inżynierii Rolniczej. ISBN 978-83-64377-03-7</t>
  </si>
  <si>
    <t>wykorzystywania wiedzy i umiejetności w rozstrzyganiu problemów poznawczych i praktycznych z zakresu  układów mechatronicznych stosowanych w maszynach i pojazdach</t>
  </si>
  <si>
    <t xml:space="preserve"> Potrykus J. i in. 2013. Poradnik mechatronika. Wydawnictwo REA, Warszawa</t>
  </si>
  <si>
    <t>Merkisz J. Mazurek S. 2007 Pokładowe Systemy Diagnostyczne Pojazdów Samochodowych. Wydawnictwa Komunikacji i Łączności, Warszawa</t>
  </si>
  <si>
    <t>White C., Randall M. 2008. Kody Usterek. Wydawnictwa Komunikacji i Łączności, Warszawa</t>
  </si>
  <si>
    <t>Poninski M. i in.2009. Metrologia Elektryczna WNT, Warszawa</t>
  </si>
  <si>
    <t>Zaliczenie treści na podstawie prac pisemnych i/lub odpowiedzi ustnych - pytania otwarte oraz zamknięte.                                                                                                              Udział w ocenie końcowej - 50%</t>
  </si>
  <si>
    <t>Knosala R. i in. 2022. Inżynieria Zarządzania. Cyfryzacja produkcji. Polskie Wydawnictwo Ekonomiczne, Warszawa</t>
  </si>
  <si>
    <t>Czerniachowicz B. 2024. Zarządzanie organizacją. Współczense perspektywy  badawcze.  Wyd.  CeDeWu, Warszwa</t>
  </si>
  <si>
    <t>Durlik I. 2019. Inżynieria zarządzania. Strategie organizacji produkcji. Nowe koncepcje zarządzania. Wyd. Placet, Warszawa</t>
  </si>
  <si>
    <t>Flak O. 2022. Wykorzystaia układu wielkości organizacyjnych w automatyzacji pracy menadżera zespołu.Inżynieria Zarządzania. Cyfryzacja produkcji (red.Knosala). Polskie Wydawnictwo Ekonomiczne, Warszawa</t>
  </si>
  <si>
    <t>Durlik I. i in. 2016. Inżynieria zarządzania. Naukowe, techniczne i inwestycyjne przygotowanie produkcji wyrobów wysokiej techniki.Warszawa, Wyd. C.H. Beck, Warszawa</t>
  </si>
  <si>
    <t>tworzenia, rozwijania i upowszechniania wzorów właściwego postępowania w środowisku pracy związanym z systemami mechatronicznymi w przemyśle</t>
  </si>
  <si>
    <t>Zielińska T. 2003. Maszyny Kroczące. Wydawnictwo PWN. Warszawa</t>
  </si>
  <si>
    <t>Juszka H., Lis S., Tomasik M. 2013. Robotyzacja rolniczych procesów produkcyjnych. Materiały naukowo-dydaktyczne. Wydawnictwo PTIR. Kraków</t>
  </si>
  <si>
    <t>Michałek M., Pazderski D. 2012. Sterowanie robotów mobilnych. Laboratorium. Wydawnictwo Politechniki Poznańskiej. Poznań</t>
  </si>
  <si>
    <t>Krzysztof Tchoñ K., i in. 2021. Manipulatory i roboty mobilne. Modele, planowanie ruchu, sterowanie. Akademicka oficyna wydawnicza PLJ. Warszawa</t>
  </si>
  <si>
    <t xml:space="preserve">rozpowszechniania postępu z zakresu budowy i eksploatacji robotów autonomicznych oraz do rozstrzygania problemów w tym obszarze, zgodnie z etyką zawodową i wiedzą inzynierską </t>
  </si>
  <si>
    <t>RAU_U1, RAU_U2, RAU_K1</t>
  </si>
  <si>
    <t>Kaehler A., Bradski G., R. 2018. Open 3. Komputerowe rozpoznawanie obrazu. Wydawnictwo Helion. Gliwice</t>
  </si>
  <si>
    <t>Wiatr K. 2003. Akceleracja obliczeń w systemach wizyjnych. WNT. Warszawa</t>
  </si>
  <si>
    <t>Tadeusiewicz R., Korohoda P. 1997. Komputerowa analiza i przetwarzanie obrazów. Wyd. FPT. Kraków</t>
  </si>
  <si>
    <t>Tadeusiewicz R. 1992. Systemy wizyjne robotów przemysłowych. WNT. Warszawa</t>
  </si>
  <si>
    <t>Hulten G. 2019. Budowanie systemów inteligentnych. Wyd. PWN. Warszawa</t>
  </si>
  <si>
    <t xml:space="preserve">wdrażania systemów wizyjnych w obszarze inżynierii mechatronicznej na podstawie zdobytej wiedzy, jej krytycznej analizy i rzetelnej oceny </t>
  </si>
  <si>
    <t>przyjęcia postawy inżyniera przy rozstrzyganiu problemów z zakresu systemów wizyjnych, dbając o etykę zawodową</t>
  </si>
  <si>
    <t>Gola A., Kost G., Zając J. 2022. Integracja zautomatyzowanych i zrobotyzowanych systemów wytwarzania, Polskie Wydawnictwo Ekonomiczne, Warszawa</t>
  </si>
  <si>
    <t>Hamrol A. 2022. Zarządzanie i inżynieria jakości, Wydawnictwo Naukowe PWN</t>
  </si>
  <si>
    <t>Feld M. 2018. Podstawy projektowania procesów technologicznych typowych części maszyn, Wydawnictwo Naukowe PWN</t>
  </si>
  <si>
    <t>Kaleta J. 2013. Materiały magnetyczne SMART Budowa, wytwarzanie, badanie właściwości, zastosowanie, Oficyna wydawnicza Politechniki Wrocławskiej</t>
  </si>
  <si>
    <t>Dobrzański L. 2006. Materiały inżynierskie i projektowanie materiałowe Podstawy nauki o materiałach i metaloznawstwo, WNT Warszawa</t>
  </si>
  <si>
    <t>Soluch W. 1980. Wstęp do piezoelektryki, WKŁ Warszawa</t>
  </si>
  <si>
    <t>Abramovich H. 2021. Intelligent Materials and Structures. Walter de Gruyter GmbH &amp; Co KG</t>
  </si>
  <si>
    <t>tworzenia, rozwijania i upowszechniania wzorów właściwego postępowania w środowisku pracy w obszarze mechatoniki w pojazdach i maszynach</t>
  </si>
  <si>
    <t>Walczykova M., Kiełbasa P., Zagórda M. 2016. Pozyskanie i wykorzystanie informacji w rolnictwie precyzyjnym. Polskie Towarzystwo Inzynierii Rolniczej – Monografia. ISBN 978-83-64377-03-7</t>
  </si>
  <si>
    <t>Kiełbasa P., Juliszewski T., Kurpaska S., 2023. Special Issue Reprint on the Engineering of Smart Agriculture. Appl. Sci. MDPI, ISBN 978-3-0365-9496-5 (Hbk), ISBN 978-3-0365-9497-2 (PDF), doi.org/10.3390/books978-3-0365-9497-2</t>
  </si>
  <si>
    <t>Zagórda M., Kiełbasa P. 2023. The use of telematics systems to optimize the operation of agricultural machinery. Przegląd Elektrotechniczny, 99(2)</t>
  </si>
  <si>
    <t>Kiełbasa P., Juliszewski T., Kurpaska S., 2023. Special Issue Reprint on the Engineering of Smart Agriculture. Appl. Sci. MDPI. ISBN 978-3-0365-9496-5 (Hbk), ISBN 978-3-0365-9497-2 (PDF), doi.org/10.3390/books978-3-0365-9497-2</t>
  </si>
  <si>
    <t>Frank R. 2000. Understanding Smart Sensors. ARTECH HOUSE, INC. ISBN 1-58053-398-1</t>
  </si>
  <si>
    <t>Kiełbasa P., Dróżdż T., Korenko M. 2023. The use of photon emission for identify the type of coniferous trees. Przegląd Elektrotechniczny, ISSN 0033-2097, R. 99 Nr 3</t>
  </si>
  <si>
    <t>Kiełbasa P., Zagórda M., Juliszewski T., Akinsunmade A., Tomecka-Suchoń S., Karczewski J., Pysz P. 2022. Identification of the resistive force of the tool on the basis  of georadar measurements. Przegląd Elektrotechniczny, ISSN 0033-2097, R. 98 NR 12/2022, s. 213-216</t>
  </si>
  <si>
    <t>Pielecha M. 2015 Układy mechaniczne pojazdów hybrydowych. Wyd. Politechniki Poznańskiej</t>
  </si>
  <si>
    <t>Fijałkowski J. 2008. Transport wewnętrzny w systemach logistycznych. Wybrane zagadnienia, Oficyna Wydawnicza Politechniki Warszawskiej</t>
  </si>
  <si>
    <t>Ocena projektu.                                                                                                                Udział w ocenie końcowej - 35%</t>
  </si>
  <si>
    <t>Zaliczenie treści na podstawie prac pisemnych i sprawozdań.                                       Udział w ocenie końcowej - 15%.</t>
  </si>
  <si>
    <t>Egzamin pisemny lub ustny - pytania otwarte oraz zamknięte.                                           Udział w ocenie końcowej - 50%</t>
  </si>
  <si>
    <t>wykorzystania wiedzy i przyjęcia postawy inżyniera przy rozstrzyganiu problemów poznawczych i praktycznych z zakresu zastosowania bezzałogowych statków powietrznych, z zachowaniem etyki zawodowej</t>
  </si>
  <si>
    <t>BSP_W1, BSP_W2, BSP_W3, BSP_K1</t>
  </si>
  <si>
    <t>BSP_U1,  BSP_U2, BSP_K1</t>
  </si>
  <si>
    <t>Kreps, Sarah E., 2019. Drony - wprowadzenie, technologie, zastosowaniaTłum. A. Adamczyk.Warszawa, Wydawnictwo Naukowe PWN</t>
  </si>
  <si>
    <t>Jankowicz B., 2011. System wielkoseryjnej rejestracji obrazów w fotogrametrycznych bezzałogowych nalotach niskopułapowych. Kraków, Wydawnictwo Uniwersytetu Rolniczego</t>
  </si>
  <si>
    <t xml:space="preserve">dziedzina nauk inżynieryjno-technicznych:                                   dyscyplina inżynieria mechaniczna (TZ) - 92%                                                                                       </t>
  </si>
  <si>
    <t>P7U_U; PRK P7S_UW</t>
  </si>
  <si>
    <t>określić kierunki dalszego uczenia się i realizować proces samokształcenia, a także współpracować w grupie przyjmując w niej różne role przy realizacji zadań w zakresie inżynierii mechatronicznej</t>
  </si>
  <si>
    <t>P7U_U; P7S_UU; P7S_UO</t>
  </si>
  <si>
    <t>Oznaczenia:</t>
  </si>
  <si>
    <t>Ćwiczenia specjalistyczne obejmują ćwiczenia laboratoryjne i projektowe</t>
  </si>
  <si>
    <t>E/Z/ZAL</t>
  </si>
  <si>
    <t>ZAL</t>
  </si>
  <si>
    <t xml:space="preserve">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otrzymuje 2 ECTS.                                                                                                                                                                                                                                                                                                   </t>
  </si>
  <si>
    <t>zastosować metody matematyczno-gaficzne do projektowania mechanizmów i manipulatorów</t>
  </si>
  <si>
    <t>GPM_U2</t>
  </si>
  <si>
    <t>ZSW_U1, ZSW_K1</t>
  </si>
  <si>
    <t>ZSW_W1, ZSW_W2, ZSW_K1</t>
  </si>
  <si>
    <t>TEL_U1, TEL_U2, TEL_K1</t>
  </si>
  <si>
    <t>wiedza z zakresu sensoryki sygnałów, interpretacji danych przestrzennych, podstaw LabVIEW</t>
  </si>
  <si>
    <t>MIK_U1, MIK_U2, MIK_U3, MIK_K1, MIK_K2</t>
  </si>
  <si>
    <t xml:space="preserve">Egzamin w formie testu z pytaniami zamkniętymi lub zadaniami krótkiej odpowiedzi.          Udział w ocenie końcowej – 33,(3)%. </t>
  </si>
  <si>
    <t>wiedza z zakresu podstaw mechatroniki</t>
  </si>
  <si>
    <t>Projekt zaliczeniowy.                                                                                                        Udział w ocenie końcowej - 50%</t>
  </si>
  <si>
    <t>Egzamin pisemny w formie testu i pytań otwartych                                                            Udział w ocenie końcowej - 40%</t>
  </si>
  <si>
    <t>Snamina, J. Sapiński, B. 2011. Energy balance in self-powered MR damper-based vibration reduction system. Bulletin of the Polish Academy of Sciences Technical Sciences. Vol. 59. DOI: 10.2478/v10175-011-0011-4</t>
  </si>
  <si>
    <t>Kluszczyński, K.; Pilch, Z. 2021. The Choice of the Optimal Number of Discs in an MR Clutch from the Viewpoint of Different Criteria and Constraints. Energies, 14, 6888. https://doi.org/10.3390/en14216888</t>
  </si>
  <si>
    <t>wiedza z zakresu podstaw programowania</t>
  </si>
  <si>
    <t>Zaliczenie na ocenę dwóch projektów                                                                               Udział w ocenie końcowej - 50%</t>
  </si>
  <si>
    <t>wiedza z zakresu podstaw programowania systemów sterowania PLC</t>
  </si>
  <si>
    <t>Egzamin pisemny w formie pytań otwartych                                                                  Udział w ocenie końcowej - 50%</t>
  </si>
  <si>
    <t>IM2_U09 IM2_U10</t>
  </si>
  <si>
    <t>IM2_U07 IM2_U15</t>
  </si>
  <si>
    <r>
      <rPr>
        <sz val="10"/>
        <rFont val="Arial Narrow"/>
        <family val="2"/>
        <charset val="238"/>
      </rPr>
      <t xml:space="preserve">Zaliczenie pisemne w formie testu.    </t>
    </r>
    <r>
      <rPr>
        <sz val="10"/>
        <color rgb="FF000000"/>
        <rFont val="Arial Narrow"/>
        <family val="2"/>
        <charset val="238"/>
      </rPr>
      <t xml:space="preserve">                                                                               Udział w ocenie końcowej - 50%</t>
    </r>
  </si>
  <si>
    <t>Zaliczenie pisemne.                                                                                                    Udział w ocenie końcowej - 50%</t>
  </si>
  <si>
    <t>Zaliczenie ustne (na ocenę) projektu wykonywanego na ćwiczeniach.                                  Udział w ocenie końcowej  - 50%</t>
  </si>
  <si>
    <t>Zaliczenie ćwiczeń na podstawie indywidualnych sprawozdań z prac laboratoryjnych.   Udział w ocenie końcowej - 50%</t>
  </si>
  <si>
    <t>Zaliczenie pisemne w formie pytań otwartych                                                             Udział w ocenie końcowej - 50%</t>
  </si>
  <si>
    <t>Egzamin pisemny w formie testu.                                                                                      Udział w ocenie końcowej - 50%</t>
  </si>
  <si>
    <t>Zaliczenie na podstawie sprawozdań z realizacji zadań/miniprojektów.                              Udział w ocenie końcowej - 50%</t>
  </si>
  <si>
    <t>Janiczek J., Stępień A. 2015. Systemy mikroprocesorowe. Mikrokontrolery. http://mariuszrurarz.cba.pl/wp-content/uploads/2015/12/Systemy-Mikroprocesorowe-Mikrokontrolery-Janusz-Janiczek.pdf</t>
  </si>
  <si>
    <r>
      <rPr>
        <sz val="10"/>
        <rFont val="Arial Narrow"/>
        <family val="2"/>
        <charset val="238"/>
      </rPr>
      <t xml:space="preserve">Zaliczenie w formie testu    </t>
    </r>
    <r>
      <rPr>
        <sz val="10"/>
        <color rgb="FF000000"/>
        <rFont val="Arial Narrow"/>
        <family val="2"/>
        <charset val="238"/>
      </rPr>
      <t xml:space="preserve">                                                                                      Udział w ocenie końcowej - 40%</t>
    </r>
  </si>
  <si>
    <t>Zaliczenie projektów                                                                                                         Udział w ocenie końcowej - 60%</t>
  </si>
  <si>
    <t>wiedza z zakresu automatyki</t>
  </si>
  <si>
    <t>Zaliczenie pisemne w formie pytań otwartych                                                                Udział w ocenie końcowej - 50%</t>
  </si>
  <si>
    <t>Egzamin pisemny w formie testu oraz pytań otwartych i zamkniętych                           Udział w ocenie końcowej - 60%</t>
  </si>
  <si>
    <t xml:space="preserve">wiedza z zakresu budowy i eksploatacji maszyn i pojazdów </t>
  </si>
  <si>
    <r>
      <t>Zaliczenie pisemn</t>
    </r>
    <r>
      <rPr>
        <sz val="10"/>
        <rFont val="Arial Narrow"/>
        <family val="2"/>
        <charset val="238"/>
      </rPr>
      <t xml:space="preserve">e w formie testu        </t>
    </r>
    <r>
      <rPr>
        <sz val="10"/>
        <color rgb="FF000000"/>
        <rFont val="Arial Narrow"/>
        <family val="2"/>
        <charset val="238"/>
      </rPr>
      <t xml:space="preserve">                                                                      Udział w ocenie końcowej - 50%</t>
    </r>
  </si>
  <si>
    <r>
      <t>Egzamin pisemn</t>
    </r>
    <r>
      <rPr>
        <sz val="10"/>
        <rFont val="Arial Narrow"/>
        <family val="2"/>
        <charset val="238"/>
      </rPr>
      <t xml:space="preserve">y w formie testu. </t>
    </r>
    <r>
      <rPr>
        <sz val="10"/>
        <color rgb="FFFF0000"/>
        <rFont val="Arial Narrow"/>
        <family val="2"/>
        <charset val="238"/>
      </rPr>
      <t xml:space="preserve"> </t>
    </r>
    <r>
      <rPr>
        <sz val="10"/>
        <color rgb="FF000000"/>
        <rFont val="Arial Narrow"/>
        <family val="2"/>
        <charset val="238"/>
      </rPr>
      <t xml:space="preserve">                                                                               Udział w ocenie końcowej - 50%</t>
    </r>
  </si>
  <si>
    <t>Ocena projektu z ćwiczeń i odpowiedzi ustnej.                                                                   Udział w ocenie końcowej - 50%</t>
  </si>
  <si>
    <t>wiedza z podstaw automatyki</t>
  </si>
  <si>
    <t>Zaliczenie pisemne w formie pytań otwartych                                                                  Udział w ocenie końcowej - 50%</t>
  </si>
  <si>
    <t>Zaliczenie w formie pisemnej oraz ocena praktycznych umiejętności eksploatacji systemów sieciowych  (ocena z kolokwium, sprawozdania z ćwiczeń laboratorynych)                    Udział w ocenie końcowej - 50%</t>
  </si>
  <si>
    <t>Zaliczenie pisemne w formie testu.                                                                             Udział w ocenie końcowej - 40%</t>
  </si>
  <si>
    <r>
      <rPr>
        <sz val="10"/>
        <rFont val="Arial Narrow"/>
        <family val="2"/>
        <charset val="238"/>
      </rPr>
      <t xml:space="preserve">Egzamin pisemny w formie testu, pytań otwartych i zamkniętych    </t>
    </r>
    <r>
      <rPr>
        <sz val="10"/>
        <color rgb="FF000000"/>
        <rFont val="Arial Narrow"/>
        <family val="2"/>
        <charset val="238"/>
      </rPr>
      <t xml:space="preserve">                                  Udział w ocenie końcowej - 45%</t>
    </r>
  </si>
  <si>
    <t>Zaliczenie ustne.                                                                                                               Udział w ocenie końcowej - 55%</t>
  </si>
  <si>
    <t>Zaliczenie na ocenę w formie testu.                                                                                  Udział w ocenie końcowej - 50%</t>
  </si>
  <si>
    <t>Ocena z projektu z ćwiczeń i odpowiedzi ustnej.                                                                Udział w ocenie końcowej - 50%</t>
  </si>
  <si>
    <t>Zaliczenie pisemne - ocena z  projektów                                                                             Udział w ocenie końcowej -50%</t>
  </si>
  <si>
    <t>Zaliczenie w formie testu z pytaniami zamkniętymi                                                          Udział w ocenie końcowej - 50%</t>
  </si>
  <si>
    <t>Zaliczenie w formie pisemnej treści wykładów i ćwiczeń.                                         Udział w ocenie końcowej -100%</t>
  </si>
  <si>
    <t>Zaliczenie w formie pisemnej oraz ocena praktycznych umiejętności eksploatacji systemów sieciowych  (ocena z kolokwium, sprawozdania z ćwiczeń laboratorynych)                      Udział w ocenie końcowej - 50%</t>
  </si>
  <si>
    <t>dyscyplina dodatkowa:</t>
  </si>
  <si>
    <t>Budowa i działania elektrycznych układów wykonawczych. Silnik krokowy. Elektromechaniczny napęd liniowy.</t>
  </si>
  <si>
    <t xml:space="preserve">Przygotowanie i przedstawienie opracowań z zakresu opracowania wyników badań oraz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	      </t>
  </si>
  <si>
    <t xml:space="preserve">Przygotowanie i przedstawienie opracowań z zakresu opracowania wyników badań oraz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	      </t>
  </si>
  <si>
    <t xml:space="preserve">Przygotowanie i przedstawienie opracowań dotyczących uzasadnienia problematyki badawczej oraz celu i zakresu pracy, a także metodyki i planu badań.                                                  Aktywność i zaprezentowanie własnego stanowiska na temat analizowanych zagadnień. </t>
  </si>
  <si>
    <t xml:space="preserve">Przygotowanie i przedstawienie opracowań dotyczących uzasadnienia problematyki badawczej oraz celu i zakresu pracy, a także metodyki i planu badań.                                   Aktywność i zaprezentowanie własnego stanowiska na temat analizowanych zagadnień. </t>
  </si>
  <si>
    <t>Egzamin pisemny w formie pytań otwartych                                                              Udział w ocenie końcowej - 50%</t>
  </si>
  <si>
    <t>Zaliczenie pisemne oraz ocena praktycznych umiejętności eksploatacji systemów sieciowych  (ocena z kolokwium, sprawozdania z ćwiczeń laboratorynych).                                      Udział w ocenie końcowej - 50%</t>
  </si>
  <si>
    <t>dziedzina nauk społecznych:                                                         dyscyplina nauki o zarządzaniu i jakości (SZ) -  8%</t>
  </si>
  <si>
    <t xml:space="preserve">071 Podgrupa inżynieryjno-techniczna                                               0715 Mechanika i metalurgia                                                     </t>
  </si>
  <si>
    <t>TZ - dziedzina nauk inżynieryjno-technicznych, dyscyplina: inżynieria mechaniczna</t>
  </si>
  <si>
    <t>SZ - dziedzina nauk społecznych, dyscyplina: nauki o zarządzaniu i jakości</t>
  </si>
  <si>
    <t xml:space="preserve">W odniesieniu efektu kierunkowego do PRK zastosowano kody wynikające z ustawy i rozporządzenia dla studiów drugiego stopnia </t>
  </si>
  <si>
    <t xml:space="preserve">E </t>
  </si>
  <si>
    <t>dla profilu  ogólnoakademickiego – „związane z prowadzoną w Uczelni działalnością naukową”</t>
  </si>
  <si>
    <t>podawane w wymiarze realizowanym przez studenta</t>
  </si>
  <si>
    <t xml:space="preserve">podawane w wymiarze realizowanym przez studenta </t>
  </si>
  <si>
    <t>Kod formy studiów oraz poziomu studiów: SM - stacjonarne magisterskie</t>
  </si>
  <si>
    <t>Politechnika Krakowska / Wydział Inżynierii Produkcji i Energetyki                                             Katedra Inżynierii Mechanicznej i Agrofizyki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</si>
</sst>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charset val="238"/>
      <scheme val="minor"/>
    </font>
    <font>
      <sz val="10"/>
      <name val="Arial Narrow"/>
      <family val="2"/>
      <charset val="238"/>
    </font>
    <font>
      <b/>
      <sz val="10"/>
      <name val="Arial Narrow"/>
      <family val="2"/>
      <charset val="238"/>
    </font>
    <font>
      <b/>
      <sz val="10"/>
      <color rgb="FF000000"/>
      <name val="Arial Narrow"/>
      <family val="2"/>
      <charset val="238"/>
    </font>
    <font>
      <sz val="10"/>
      <color rgb="FF000000"/>
      <name val="Arial Narrow"/>
      <family val="2"/>
      <charset val="238"/>
    </font>
    <font>
      <sz val="10"/>
      <color theme="1"/>
      <name val="Arial Narrow"/>
      <family val="2"/>
      <charset val="238"/>
    </font>
    <font>
      <sz val="8"/>
      <color theme="1"/>
      <name val="Arial Narrow"/>
      <family val="2"/>
      <charset val="238"/>
    </font>
    <font>
      <b/>
      <sz val="10"/>
      <color theme="1"/>
      <name val="Arial Narrow"/>
      <family val="2"/>
      <charset val="238"/>
    </font>
    <font>
      <sz val="11"/>
      <color rgb="FF000000"/>
      <name val="Arial Narrow"/>
      <family val="2"/>
      <charset val="238"/>
    </font>
    <font>
      <sz val="11"/>
      <name val="Arial Narrow"/>
      <family val="2"/>
      <charset val="238"/>
    </font>
    <font>
      <sz val="11"/>
      <color theme="1"/>
      <name val="Arial Narrow"/>
      <family val="2"/>
      <charset val="238"/>
    </font>
    <font>
      <b/>
      <sz val="11"/>
      <color theme="1"/>
      <name val="Arial Narrow"/>
      <family val="2"/>
      <charset val="238"/>
    </font>
    <font>
      <b/>
      <sz val="11"/>
      <name val="Arial Narrow"/>
      <family val="2"/>
      <charset val="238"/>
    </font>
    <font>
      <sz val="11"/>
      <color rgb="FF000000"/>
      <name val="Calibri"/>
      <family val="2"/>
      <charset val="238"/>
    </font>
    <font>
      <vertAlign val="superscript"/>
      <sz val="11"/>
      <name val="Arial Narrow"/>
      <family val="2"/>
      <charset val="238"/>
    </font>
    <font>
      <sz val="10"/>
      <color rgb="FFFF0000"/>
      <name val="Arial Narrow"/>
      <family val="2"/>
      <charset val="238"/>
    </font>
    <font>
      <sz val="8"/>
      <name val="Calibri"/>
      <family val="2"/>
      <charset val="238"/>
      <scheme val="minor"/>
    </font>
    <font>
      <b/>
      <sz val="11"/>
      <color rgb="FF000000"/>
      <name val="Arial Narrow"/>
      <family val="2"/>
      <charset val="238"/>
    </font>
    <font>
      <sz val="11"/>
      <color rgb="FF002060"/>
      <name val="Arial Narrow"/>
      <family val="2"/>
      <charset val="238"/>
    </font>
    <font>
      <sz val="11"/>
      <color rgb="FFFF0000"/>
      <name val="Arial Narrow"/>
      <family val="2"/>
      <charset val="238"/>
    </font>
    <font>
      <b/>
      <i/>
      <sz val="11"/>
      <color rgb="FF000000"/>
      <name val="Arial Narrow"/>
      <family val="2"/>
      <charset val="238"/>
    </font>
    <font>
      <vertAlign val="superscript"/>
      <sz val="11"/>
      <color rgb="FF000000"/>
      <name val="Arial Narrow"/>
      <family val="2"/>
      <charset val="238"/>
    </font>
    <font>
      <i/>
      <sz val="11"/>
      <color rgb="FF000000"/>
      <name val="Arial Narrow"/>
      <family val="2"/>
      <charset val="238"/>
    </font>
    <font>
      <b/>
      <sz val="11"/>
      <color rgb="FFFF0000"/>
      <name val="Arial Narrow"/>
      <family val="2"/>
      <charset val="238"/>
    </font>
    <font>
      <i/>
      <sz val="11"/>
      <color rgb="FF002060"/>
      <name val="Arial Narrow"/>
      <family val="2"/>
      <charset val="238"/>
    </font>
    <font>
      <b/>
      <i/>
      <sz val="11"/>
      <color theme="1"/>
      <name val="Arial Narrow"/>
      <family val="2"/>
      <charset val="238"/>
    </font>
    <font>
      <vertAlign val="superscript"/>
      <sz val="11"/>
      <color theme="1"/>
      <name val="Arial Narrow"/>
      <family val="2"/>
      <charset val="238"/>
    </font>
    <font>
      <i/>
      <sz val="11"/>
      <color theme="1"/>
      <name val="Arial Narrow"/>
      <family val="2"/>
      <charset val="238"/>
    </font>
    <font>
      <sz val="11"/>
      <color theme="0"/>
      <name val="Arial Narrow"/>
      <family val="2"/>
      <charset val="238"/>
    </font>
    <font>
      <sz val="10"/>
      <color rgb="FF000000"/>
      <name val="Arial Narrow"/>
      <family val="2"/>
    </font>
    <font>
      <b/>
      <vertAlign val="superscript"/>
      <sz val="10"/>
      <color indexed="8"/>
      <name val="Arial Narrow"/>
      <family val="2"/>
      <charset val="238"/>
    </font>
    <font>
      <b/>
      <vertAlign val="superscript"/>
      <sz val="10"/>
      <color theme="1"/>
      <name val="Arial Narrow"/>
      <family val="2"/>
      <charset val="238"/>
    </font>
    <font>
      <sz val="9"/>
      <color theme="1"/>
      <name val="Arial Narrow"/>
      <family val="2"/>
      <charset val="238"/>
    </font>
    <font>
      <sz val="4"/>
      <color rgb="FF2C363A"/>
      <name val="Verdana"/>
      <family val="2"/>
      <charset val="238"/>
    </font>
    <font>
      <i/>
      <sz val="10"/>
      <name val="Arial Narrow"/>
      <family val="2"/>
      <charset val="238"/>
    </font>
    <font>
      <sz val="12"/>
      <color theme="1"/>
      <name val="Times New Roman"/>
      <family val="1"/>
      <charset val="238"/>
    </font>
    <font>
      <sz val="8"/>
      <color rgb="FF06022E"/>
      <name val="Arial"/>
      <family val="2"/>
      <charset val="238"/>
    </font>
    <font>
      <vertAlign val="superscript"/>
      <sz val="10"/>
      <color rgb="FF000000"/>
      <name val="Arial Narrow"/>
      <family val="2"/>
      <charset val="238"/>
    </font>
    <font>
      <sz val="9"/>
      <color rgb="FF000000"/>
      <name val="Arial Narrow"/>
      <family val="2"/>
      <charset val="238"/>
    </font>
    <font>
      <sz val="11"/>
      <color theme="1"/>
      <name val="Arial Narrow"/>
      <family val="2"/>
      <charset val="238"/>
    </font>
    <font>
      <sz val="9"/>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
      <left/>
      <right style="thin">
        <color auto="1"/>
      </right>
      <top/>
      <bottom style="thin">
        <color rgb="FF000000"/>
      </bottom>
      <diagonal/>
    </border>
    <border>
      <left/>
      <right/>
      <top style="thin">
        <color rgb="FF000000"/>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bottom/>
      <diagonal/>
    </border>
    <border>
      <left style="thin">
        <color rgb="FF000000"/>
      </left>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indexed="64"/>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auto="1"/>
      </top>
      <bottom style="thin">
        <color auto="1"/>
      </bottom>
      <diagonal/>
    </border>
    <border>
      <left/>
      <right/>
      <top style="thin">
        <color rgb="FF000000"/>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13" fillId="0" borderId="0"/>
  </cellStyleXfs>
  <cellXfs count="66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4" fillId="0" borderId="0" xfId="0" applyFont="1" applyAlignment="1">
      <alignment vertical="center"/>
    </xf>
    <xf numFmtId="0" fontId="4" fillId="0" borderId="5" xfId="0" applyFont="1" applyBorder="1" applyAlignment="1">
      <alignment vertical="center"/>
    </xf>
    <xf numFmtId="0" fontId="3"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right"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8" xfId="0" applyFont="1" applyBorder="1" applyAlignment="1">
      <alignment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center" vertical="center"/>
    </xf>
    <xf numFmtId="0" fontId="3" fillId="0" borderId="12"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4" fillId="0" borderId="8" xfId="0" applyFont="1" applyBorder="1" applyAlignment="1">
      <alignment horizontal="left" vertical="center" wrapText="1"/>
    </xf>
    <xf numFmtId="1" fontId="5" fillId="0" borderId="0" xfId="0" applyNumberFormat="1" applyFont="1"/>
    <xf numFmtId="0" fontId="5"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wrapText="1"/>
    </xf>
    <xf numFmtId="0" fontId="1" fillId="0" borderId="9" xfId="0" applyFont="1" applyBorder="1" applyAlignment="1">
      <alignment vertical="center" wrapText="1"/>
    </xf>
    <xf numFmtId="0" fontId="4" fillId="0" borderId="9" xfId="0" applyFont="1" applyBorder="1" applyAlignment="1">
      <alignment horizontal="left" vertical="center" wrapText="1"/>
    </xf>
    <xf numFmtId="0" fontId="1" fillId="0" borderId="8" xfId="0" applyFont="1" applyBorder="1" applyAlignment="1">
      <alignment horizontal="left" vertical="center" wrapText="1"/>
    </xf>
    <xf numFmtId="0" fontId="5" fillId="0" borderId="0" xfId="0" applyFont="1" applyAlignment="1">
      <alignment horizontal="right" indent="5"/>
    </xf>
    <xf numFmtId="0" fontId="5" fillId="0" borderId="5" xfId="0" applyFont="1" applyBorder="1" applyAlignment="1">
      <alignment horizontal="center" vertical="center" wrapText="1"/>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 fillId="0" borderId="3" xfId="0" applyFont="1" applyBorder="1" applyAlignment="1">
      <alignment horizontal="left"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3" fillId="0" borderId="1" xfId="0" applyFont="1" applyBorder="1" applyAlignment="1">
      <alignment horizontal="center" vertical="center"/>
    </xf>
    <xf numFmtId="164" fontId="2" fillId="0" borderId="15"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2" fillId="0" borderId="0" xfId="0" applyNumberFormat="1" applyFont="1" applyAlignment="1">
      <alignment horizontal="center" vertical="center"/>
    </xf>
    <xf numFmtId="164" fontId="4" fillId="0" borderId="15"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13" xfId="0" applyFont="1" applyBorder="1" applyAlignment="1">
      <alignment horizontal="left" vertical="center"/>
    </xf>
    <xf numFmtId="164" fontId="7" fillId="0" borderId="13" xfId="0" applyNumberFormat="1" applyFont="1" applyBorder="1" applyAlignment="1">
      <alignment horizontal="center" vertical="center"/>
    </xf>
    <xf numFmtId="164" fontId="7" fillId="0" borderId="14" xfId="0" applyNumberFormat="1" applyFont="1" applyBorder="1" applyAlignment="1">
      <alignment horizontal="center" vertical="center"/>
    </xf>
    <xf numFmtId="0" fontId="7" fillId="0" borderId="10" xfId="0" applyFont="1" applyBorder="1" applyAlignment="1">
      <alignment horizontal="center" vertical="center"/>
    </xf>
    <xf numFmtId="164" fontId="5" fillId="0" borderId="8"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7" fillId="0" borderId="14" xfId="0" applyFont="1" applyBorder="1" applyAlignment="1">
      <alignment vertical="center"/>
    </xf>
    <xf numFmtId="0" fontId="7" fillId="0" borderId="6" xfId="0" applyFont="1" applyBorder="1" applyAlignment="1">
      <alignment vertical="center"/>
    </xf>
    <xf numFmtId="164" fontId="5" fillId="0" borderId="13"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xf>
    <xf numFmtId="0" fontId="1" fillId="0" borderId="10" xfId="0" applyFont="1" applyBorder="1" applyAlignment="1">
      <alignment horizontal="center" vertical="center"/>
    </xf>
    <xf numFmtId="164" fontId="1" fillId="0" borderId="0" xfId="0" applyNumberFormat="1" applyFont="1" applyAlignment="1">
      <alignment horizontal="center" vertical="center"/>
    </xf>
    <xf numFmtId="0" fontId="3" fillId="0" borderId="4" xfId="0" applyFont="1" applyBorder="1" applyAlignment="1">
      <alignment horizontal="center" vertical="center"/>
    </xf>
    <xf numFmtId="164" fontId="7" fillId="0" borderId="4" xfId="0" applyNumberFormat="1" applyFont="1" applyBorder="1" applyAlignment="1">
      <alignment horizontal="center"/>
    </xf>
    <xf numFmtId="0" fontId="7" fillId="0" borderId="6" xfId="0" applyFont="1" applyBorder="1" applyAlignment="1">
      <alignment horizontal="center" vertical="center"/>
    </xf>
    <xf numFmtId="164" fontId="7" fillId="0" borderId="7"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5" fillId="0" borderId="8" xfId="0" applyFont="1" applyBorder="1" applyAlignment="1">
      <alignment horizontal="left" vertical="center"/>
    </xf>
    <xf numFmtId="164" fontId="5" fillId="0" borderId="0" xfId="0" applyNumberFormat="1" applyFont="1" applyAlignment="1">
      <alignment horizontal="center" vertical="center"/>
    </xf>
    <xf numFmtId="164" fontId="5" fillId="0" borderId="15" xfId="0" applyNumberFormat="1" applyFont="1" applyBorder="1" applyAlignment="1">
      <alignment horizontal="center"/>
    </xf>
    <xf numFmtId="164" fontId="5" fillId="0" borderId="0" xfId="0" applyNumberFormat="1" applyFont="1" applyAlignment="1">
      <alignment horizontal="center"/>
    </xf>
    <xf numFmtId="0" fontId="7" fillId="0" borderId="13" xfId="0" applyFont="1" applyBorder="1" applyAlignment="1">
      <alignment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7" fillId="0" borderId="14" xfId="0" applyFont="1" applyBorder="1" applyAlignment="1">
      <alignment horizontal="left" vertical="center"/>
    </xf>
    <xf numFmtId="164" fontId="5" fillId="0" borderId="6" xfId="0" applyNumberFormat="1" applyFont="1" applyBorder="1" applyAlignment="1">
      <alignment horizontal="center" vertical="center"/>
    </xf>
    <xf numFmtId="0" fontId="5" fillId="0" borderId="9" xfId="0" applyFont="1" applyBorder="1"/>
    <xf numFmtId="164" fontId="5" fillId="0" borderId="1" xfId="0" applyNumberFormat="1" applyFont="1" applyBorder="1" applyAlignment="1">
      <alignment horizontal="center" vertical="center"/>
    </xf>
    <xf numFmtId="0" fontId="5" fillId="0" borderId="1" xfId="0" applyFont="1" applyBorder="1" applyAlignment="1">
      <alignment horizontal="center"/>
    </xf>
    <xf numFmtId="0" fontId="1" fillId="0" borderId="11" xfId="0" applyFont="1" applyBorder="1" applyAlignment="1">
      <alignment vertical="center"/>
    </xf>
    <xf numFmtId="164" fontId="5" fillId="0" borderId="11" xfId="0" applyNumberFormat="1" applyFont="1" applyBorder="1" applyAlignment="1">
      <alignment horizontal="center"/>
    </xf>
    <xf numFmtId="164" fontId="4" fillId="0" borderId="10" xfId="0" applyNumberFormat="1" applyFont="1" applyBorder="1" applyAlignment="1">
      <alignment horizontal="center" vertical="center"/>
    </xf>
    <xf numFmtId="0" fontId="10" fillId="0" borderId="4" xfId="0" applyFont="1" applyBorder="1" applyAlignment="1">
      <alignment horizontal="center" vertical="center"/>
    </xf>
    <xf numFmtId="164" fontId="9" fillId="0" borderId="5" xfId="0" applyNumberFormat="1" applyFont="1" applyBorder="1" applyAlignment="1">
      <alignment horizontal="center" vertical="center" wrapText="1"/>
    </xf>
    <xf numFmtId="164" fontId="4" fillId="0" borderId="9" xfId="0" applyNumberFormat="1" applyFont="1" applyBorder="1" applyAlignment="1">
      <alignment horizontal="center" vertical="center"/>
    </xf>
    <xf numFmtId="164" fontId="4"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xf>
    <xf numFmtId="0" fontId="10" fillId="0" borderId="0" xfId="0" applyFont="1"/>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5" xfId="0" applyFont="1" applyBorder="1" applyAlignment="1">
      <alignment horizontal="center" vertical="center" wrapText="1"/>
    </xf>
    <xf numFmtId="164" fontId="1" fillId="0" borderId="0" xfId="0" applyNumberFormat="1" applyFont="1" applyAlignment="1">
      <alignment vertical="center"/>
    </xf>
    <xf numFmtId="0" fontId="10" fillId="0" borderId="0" xfId="0" applyFont="1" applyAlignment="1">
      <alignment wrapText="1"/>
    </xf>
    <xf numFmtId="0" fontId="12" fillId="0" borderId="0" xfId="0" applyFont="1" applyAlignment="1">
      <alignment horizontal="center" vertical="center"/>
    </xf>
    <xf numFmtId="0" fontId="9"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vertical="center"/>
    </xf>
    <xf numFmtId="0" fontId="3" fillId="0" borderId="5"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left" vertical="center"/>
    </xf>
    <xf numFmtId="0" fontId="9" fillId="0" borderId="2" xfId="0" applyFont="1" applyBorder="1" applyAlignment="1">
      <alignment horizontal="center" vertical="center" wrapText="1"/>
    </xf>
    <xf numFmtId="0" fontId="12" fillId="0" borderId="5" xfId="0" applyFont="1" applyBorder="1" applyAlignment="1">
      <alignment vertical="center"/>
    </xf>
    <xf numFmtId="0" fontId="9" fillId="0" borderId="10" xfId="0" applyFont="1" applyBorder="1" applyAlignment="1">
      <alignment vertical="center" wrapText="1"/>
    </xf>
    <xf numFmtId="0" fontId="9" fillId="0" borderId="28" xfId="0" applyFont="1" applyBorder="1" applyAlignment="1">
      <alignment horizontal="center" vertical="center" wrapText="1"/>
    </xf>
    <xf numFmtId="0" fontId="4" fillId="0" borderId="29" xfId="0" applyFont="1" applyBorder="1" applyAlignment="1">
      <alignment horizontal="left" vertical="center" wrapText="1"/>
    </xf>
    <xf numFmtId="0" fontId="15" fillId="0" borderId="0" xfId="0" applyFont="1" applyAlignment="1">
      <alignment vertical="center"/>
    </xf>
    <xf numFmtId="1" fontId="4" fillId="0" borderId="0" xfId="0" applyNumberFormat="1" applyFont="1" applyAlignment="1">
      <alignment horizontal="center" vertical="center"/>
    </xf>
    <xf numFmtId="0" fontId="9" fillId="0" borderId="0" xfId="0" applyFont="1"/>
    <xf numFmtId="0" fontId="9" fillId="0" borderId="0" xfId="0" applyFont="1" applyAlignment="1">
      <alignment wrapText="1"/>
    </xf>
    <xf numFmtId="0" fontId="4" fillId="0" borderId="31" xfId="0" applyFont="1" applyBorder="1" applyAlignment="1">
      <alignment vertical="center" wrapText="1"/>
    </xf>
    <xf numFmtId="0" fontId="3" fillId="0" borderId="0" xfId="0" applyFont="1" applyAlignment="1">
      <alignment horizontal="right"/>
    </xf>
    <xf numFmtId="0" fontId="4" fillId="0" borderId="0" xfId="0" applyFont="1" applyAlignment="1">
      <alignment horizontal="center" vertical="center" wrapText="1"/>
    </xf>
    <xf numFmtId="1" fontId="2" fillId="0" borderId="0" xfId="0" applyNumberFormat="1" applyFont="1" applyAlignment="1">
      <alignment horizontal="center" vertical="center"/>
    </xf>
    <xf numFmtId="1" fontId="3" fillId="0" borderId="0" xfId="0" applyNumberFormat="1" applyFont="1" applyAlignment="1">
      <alignment horizontal="center" vertical="center"/>
    </xf>
    <xf numFmtId="0" fontId="10" fillId="0" borderId="5" xfId="0" applyFont="1" applyBorder="1" applyAlignment="1">
      <alignment horizontal="left" vertical="center"/>
    </xf>
    <xf numFmtId="0" fontId="1" fillId="0" borderId="4" xfId="0" applyFont="1" applyBorder="1" applyAlignment="1">
      <alignment horizontal="center" vertical="center"/>
    </xf>
    <xf numFmtId="0" fontId="8"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8"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164"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left" vertical="center"/>
    </xf>
    <xf numFmtId="0" fontId="2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164" fontId="8" fillId="0" borderId="5" xfId="0" applyNumberFormat="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4" borderId="0" xfId="0" applyFont="1" applyFill="1" applyAlignment="1">
      <alignment vertical="center"/>
    </xf>
    <xf numFmtId="0" fontId="25" fillId="0" borderId="0" xfId="0" applyFont="1" applyAlignment="1">
      <alignment vertical="center"/>
    </xf>
    <xf numFmtId="164" fontId="10"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27" fillId="0" borderId="5" xfId="0"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17" fillId="2" borderId="5" xfId="0" applyFont="1" applyFill="1" applyBorder="1" applyAlignment="1">
      <alignment horizontal="center" vertical="center"/>
    </xf>
    <xf numFmtId="0" fontId="28" fillId="0" borderId="0" xfId="0" applyFont="1" applyAlignment="1">
      <alignment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xf>
    <xf numFmtId="0" fontId="8" fillId="4" borderId="5" xfId="0" applyFont="1" applyFill="1" applyBorder="1" applyAlignment="1">
      <alignment horizontal="center" vertical="center" wrapText="1"/>
    </xf>
    <xf numFmtId="0" fontId="17" fillId="4" borderId="5" xfId="0" applyFont="1" applyFill="1" applyBorder="1" applyAlignment="1">
      <alignment horizontal="center" vertical="center"/>
    </xf>
    <xf numFmtId="164" fontId="5" fillId="0" borderId="0" xfId="0" applyNumberFormat="1" applyFont="1"/>
    <xf numFmtId="164" fontId="4" fillId="0" borderId="14" xfId="0" applyNumberFormat="1" applyFont="1" applyBorder="1" applyAlignment="1">
      <alignment horizontal="center" vertical="center"/>
    </xf>
    <xf numFmtId="164" fontId="1" fillId="0" borderId="11" xfId="0" applyNumberFormat="1" applyFont="1" applyBorder="1" applyAlignment="1">
      <alignment horizontal="center" vertical="center"/>
    </xf>
    <xf numFmtId="0" fontId="4" fillId="0" borderId="0" xfId="0" applyFont="1" applyAlignment="1">
      <alignment vertical="center" wrapText="1"/>
    </xf>
    <xf numFmtId="0" fontId="7" fillId="0" borderId="8" xfId="0" applyFont="1" applyBorder="1" applyAlignment="1">
      <alignment horizontal="left" vertical="center"/>
    </xf>
    <xf numFmtId="0" fontId="7" fillId="0" borderId="12" xfId="0" applyFont="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164" fontId="5" fillId="0" borderId="14" xfId="0" applyNumberFormat="1" applyFont="1" applyBorder="1" applyAlignment="1">
      <alignment horizontal="center" vertical="center"/>
    </xf>
    <xf numFmtId="164" fontId="7" fillId="0" borderId="8" xfId="0" applyNumberFormat="1" applyFont="1" applyBorder="1" applyAlignment="1">
      <alignment horizontal="center" vertical="center"/>
    </xf>
    <xf numFmtId="164" fontId="7" fillId="0" borderId="15" xfId="0" applyNumberFormat="1" applyFont="1" applyBorder="1" applyAlignment="1">
      <alignment horizontal="center" vertical="center"/>
    </xf>
    <xf numFmtId="0" fontId="5" fillId="0" borderId="11" xfId="0" applyFont="1" applyBorder="1" applyAlignment="1">
      <alignment vertical="center"/>
    </xf>
    <xf numFmtId="0" fontId="5" fillId="0" borderId="0" xfId="0" applyFont="1" applyAlignment="1">
      <alignment vertical="top"/>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wrapText="1"/>
    </xf>
    <xf numFmtId="0" fontId="4" fillId="0" borderId="3"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left"/>
    </xf>
    <xf numFmtId="0" fontId="1" fillId="0" borderId="4" xfId="0" applyFont="1" applyBorder="1" applyAlignment="1">
      <alignment horizontal="center" vertical="center" wrapText="1"/>
    </xf>
    <xf numFmtId="0" fontId="33" fillId="0" borderId="0" xfId="0" applyFont="1" applyAlignment="1">
      <alignment horizontal="left" vertical="center" wrapText="1"/>
    </xf>
    <xf numFmtId="0" fontId="1" fillId="0" borderId="3" xfId="0" applyFont="1" applyBorder="1" applyAlignment="1">
      <alignment horizontal="center" vertical="center" wrapText="1"/>
    </xf>
    <xf numFmtId="0" fontId="24" fillId="0" borderId="0" xfId="0" applyFont="1" applyAlignment="1">
      <alignment vertical="center" wrapText="1"/>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5" fillId="0" borderId="0" xfId="0" applyFont="1" applyAlignment="1">
      <alignment vertical="center"/>
    </xf>
    <xf numFmtId="0" fontId="35" fillId="0" borderId="0" xfId="0" applyFont="1"/>
    <xf numFmtId="0" fontId="36" fillId="0" borderId="0" xfId="0" applyFont="1" applyAlignment="1">
      <alignment vertical="center" wrapText="1"/>
    </xf>
    <xf numFmtId="0" fontId="5" fillId="0" borderId="0" xfId="0" applyFont="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5" xfId="0" applyFont="1" applyBorder="1" applyAlignment="1">
      <alignment horizontal="center" vertical="center" wrapText="1"/>
    </xf>
    <xf numFmtId="0" fontId="4" fillId="0" borderId="9" xfId="0" applyFont="1" applyBorder="1" applyAlignment="1">
      <alignment horizontal="center" vertical="center"/>
    </xf>
    <xf numFmtId="1" fontId="2"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1" fontId="2" fillId="0" borderId="15" xfId="0" applyNumberFormat="1" applyFont="1" applyBorder="1" applyAlignment="1">
      <alignment horizontal="center" vertical="center"/>
    </xf>
    <xf numFmtId="0" fontId="2" fillId="0" borderId="11" xfId="0" applyFont="1" applyBorder="1" applyAlignment="1">
      <alignment horizontal="center" vertical="center"/>
    </xf>
    <xf numFmtId="0" fontId="3" fillId="0" borderId="15" xfId="0" applyFont="1" applyBorder="1" applyAlignment="1">
      <alignment horizontal="center" vertical="center" wrapText="1"/>
    </xf>
    <xf numFmtId="0" fontId="5" fillId="0" borderId="0" xfId="0" applyFont="1" applyAlignment="1">
      <alignment wrapText="1"/>
    </xf>
    <xf numFmtId="1" fontId="1" fillId="0" borderId="8" xfId="0" applyNumberFormat="1" applyFont="1" applyBorder="1" applyAlignment="1">
      <alignment horizontal="center" vertical="center"/>
    </xf>
    <xf numFmtId="1" fontId="2" fillId="0" borderId="4" xfId="0" applyNumberFormat="1" applyFont="1" applyBorder="1" applyAlignment="1">
      <alignment horizontal="center" vertical="center"/>
    </xf>
    <xf numFmtId="0" fontId="4" fillId="0" borderId="13" xfId="0" applyFont="1" applyBorder="1" applyAlignment="1">
      <alignment horizontal="center" vertical="center"/>
    </xf>
    <xf numFmtId="0" fontId="3" fillId="0" borderId="5" xfId="0" applyFont="1" applyBorder="1" applyAlignment="1">
      <alignment horizontal="center"/>
    </xf>
    <xf numFmtId="1" fontId="3" fillId="0" borderId="5" xfId="0" applyNumberFormat="1"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0" fontId="5" fillId="0" borderId="10" xfId="0" applyFont="1" applyBorder="1"/>
    <xf numFmtId="0" fontId="4" fillId="0" borderId="14" xfId="0" applyFont="1" applyBorder="1" applyAlignment="1">
      <alignment vertical="center" wrapText="1"/>
    </xf>
    <xf numFmtId="0" fontId="4" fillId="0" borderId="7" xfId="0" applyFont="1" applyBorder="1" applyAlignment="1">
      <alignment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0" fontId="5" fillId="0" borderId="11" xfId="0" applyFont="1" applyBorder="1" applyAlignment="1">
      <alignment vertical="center" wrapText="1"/>
    </xf>
    <xf numFmtId="0" fontId="4" fillId="0" borderId="12" xfId="0" applyFont="1" applyBorder="1" applyAlignment="1">
      <alignment vertical="center"/>
    </xf>
    <xf numFmtId="1" fontId="4" fillId="0" borderId="15" xfId="0" applyNumberFormat="1" applyFont="1" applyBorder="1" applyAlignment="1">
      <alignment horizontal="center" vertical="center"/>
    </xf>
    <xf numFmtId="1" fontId="4" fillId="0" borderId="1"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3" fillId="0" borderId="2" xfId="0" applyFont="1" applyBorder="1" applyAlignment="1">
      <alignment horizontal="center"/>
    </xf>
    <xf numFmtId="0" fontId="6" fillId="0" borderId="0" xfId="0" applyFont="1" applyAlignment="1">
      <alignment horizontal="left" vertical="center" wrapText="1"/>
    </xf>
    <xf numFmtId="0" fontId="1" fillId="0" borderId="2" xfId="0" applyFont="1" applyBorder="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center" wrapText="1"/>
    </xf>
    <xf numFmtId="0" fontId="34" fillId="0" borderId="4" xfId="0" applyFont="1" applyBorder="1" applyAlignment="1">
      <alignment horizontal="center" vertical="center"/>
    </xf>
    <xf numFmtId="164" fontId="34" fillId="0" borderId="4" xfId="0" applyNumberFormat="1" applyFont="1" applyBorder="1" applyAlignment="1">
      <alignment horizontal="center" vertical="center"/>
    </xf>
    <xf numFmtId="0" fontId="1" fillId="0" borderId="6" xfId="0" applyFont="1" applyBorder="1" applyAlignment="1">
      <alignment vertical="center"/>
    </xf>
    <xf numFmtId="0" fontId="7" fillId="0" borderId="0" xfId="0" applyFont="1" applyAlignment="1">
      <alignment horizontal="center" vertical="center"/>
    </xf>
    <xf numFmtId="0" fontId="2" fillId="0" borderId="1" xfId="0" applyFont="1" applyBorder="1" applyAlignment="1">
      <alignment vertical="center"/>
    </xf>
    <xf numFmtId="0" fontId="4" fillId="0" borderId="2" xfId="0" applyFont="1" applyBorder="1" applyAlignment="1">
      <alignment vertical="center" wrapText="1"/>
    </xf>
    <xf numFmtId="0" fontId="5" fillId="0" borderId="4" xfId="0" applyFont="1" applyBorder="1" applyAlignment="1">
      <alignment horizontal="left" vertical="top" wrapText="1"/>
    </xf>
    <xf numFmtId="0" fontId="1" fillId="0" borderId="4" xfId="0" applyFont="1" applyBorder="1" applyAlignment="1">
      <alignment vertical="top" wrapText="1"/>
    </xf>
    <xf numFmtId="0" fontId="32" fillId="0" borderId="0" xfId="0" applyFont="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49" fontId="10" fillId="0" borderId="13"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3" xfId="0" applyNumberFormat="1" applyFont="1" applyBorder="1" applyAlignment="1">
      <alignment horizontal="left" vertical="top" wrapText="1"/>
    </xf>
    <xf numFmtId="49" fontId="10" fillId="0" borderId="15" xfId="0" applyNumberFormat="1" applyFont="1" applyBorder="1" applyAlignment="1">
      <alignment horizontal="lef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8" fillId="0" borderId="6" xfId="0" applyFont="1" applyBorder="1" applyAlignment="1">
      <alignment horizontal="center" vertical="center" wrapText="1"/>
    </xf>
    <xf numFmtId="0" fontId="10" fillId="0" borderId="0" xfId="0" applyFont="1" applyAlignment="1">
      <alignment horizontal="center" vertical="center"/>
    </xf>
    <xf numFmtId="0" fontId="10" fillId="0" borderId="14" xfId="0" applyFont="1" applyBorder="1" applyAlignment="1">
      <alignment horizontal="center"/>
    </xf>
    <xf numFmtId="0" fontId="10" fillId="0" borderId="9" xfId="0" applyFont="1" applyBorder="1" applyAlignment="1">
      <alignment horizontal="center" vertical="center" wrapText="1"/>
    </xf>
    <xf numFmtId="0" fontId="10" fillId="0" borderId="9" xfId="0" applyFont="1" applyBorder="1" applyAlignment="1">
      <alignment horizontal="center"/>
    </xf>
    <xf numFmtId="0" fontId="4" fillId="0" borderId="30" xfId="0" applyFont="1" applyBorder="1" applyAlignment="1">
      <alignment vertical="center" wrapText="1"/>
    </xf>
    <xf numFmtId="0" fontId="8" fillId="0" borderId="36" xfId="0" applyFont="1" applyBorder="1" applyAlignment="1">
      <alignment horizontal="center" vertical="center" wrapText="1"/>
    </xf>
    <xf numFmtId="0" fontId="17" fillId="0" borderId="38" xfId="0" applyFont="1" applyBorder="1" applyAlignment="1">
      <alignment vertical="center"/>
    </xf>
    <xf numFmtId="0" fontId="5" fillId="0" borderId="4" xfId="0" applyFont="1" applyBorder="1" applyAlignment="1">
      <alignment horizontal="left" wrapText="1"/>
    </xf>
    <xf numFmtId="0" fontId="25" fillId="0" borderId="36" xfId="0" applyFont="1" applyBorder="1" applyAlignment="1">
      <alignment vertical="center"/>
    </xf>
    <xf numFmtId="0" fontId="10" fillId="0" borderId="36" xfId="0" applyFont="1" applyBorder="1" applyAlignment="1">
      <alignment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5" fillId="4" borderId="4" xfId="0"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53" xfId="0" applyFont="1" applyBorder="1" applyAlignment="1">
      <alignment vertical="center"/>
    </xf>
    <xf numFmtId="0" fontId="17" fillId="0" borderId="5" xfId="0" applyFont="1" applyBorder="1" applyAlignment="1">
      <alignment vertical="center"/>
    </xf>
    <xf numFmtId="0" fontId="8" fillId="0" borderId="0" xfId="0" applyFont="1" applyAlignment="1">
      <alignment vertical="center" wrapText="1"/>
    </xf>
    <xf numFmtId="0" fontId="8" fillId="0" borderId="36"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0" xfId="0" applyFont="1" applyAlignment="1">
      <alignment vertical="center"/>
    </xf>
    <xf numFmtId="0" fontId="9" fillId="0" borderId="5" xfId="0" applyFont="1" applyBorder="1" applyAlignment="1">
      <alignment horizontal="left" vertical="center"/>
    </xf>
    <xf numFmtId="0" fontId="12" fillId="0" borderId="5" xfId="0" applyFont="1" applyBorder="1" applyAlignment="1">
      <alignment vertical="center"/>
    </xf>
    <xf numFmtId="0" fontId="9" fillId="0" borderId="0" xfId="0" applyFont="1" applyAlignment="1">
      <alignment vertical="center" wrapText="1"/>
    </xf>
    <xf numFmtId="0" fontId="40" fillId="0" borderId="0" xfId="0" applyFont="1" applyAlignment="1">
      <alignmen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34" fillId="0" borderId="6"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164" fontId="3" fillId="0" borderId="0" xfId="0" applyNumberFormat="1" applyFont="1" applyBorder="1" applyAlignment="1">
      <alignment horizontal="center"/>
    </xf>
    <xf numFmtId="0" fontId="10" fillId="0" borderId="0" xfId="0" applyFont="1" applyFill="1"/>
    <xf numFmtId="0" fontId="40" fillId="0" borderId="0" xfId="0" applyFont="1" applyAlignment="1">
      <alignment horizontal="center" vertical="center" wrapText="1"/>
    </xf>
    <xf numFmtId="0" fontId="32" fillId="0" borderId="0" xfId="0" applyFont="1" applyAlignment="1">
      <alignment horizontal="left" vertical="center" wrapText="1"/>
    </xf>
    <xf numFmtId="0" fontId="32" fillId="0" borderId="0" xfId="0" applyFont="1"/>
    <xf numFmtId="0" fontId="40" fillId="0" borderId="0" xfId="0" applyFont="1" applyAlignment="1">
      <alignment horizontal="center" vertical="center"/>
    </xf>
    <xf numFmtId="0" fontId="40" fillId="0" borderId="0" xfId="0" applyFont="1" applyAlignment="1">
      <alignment vertical="center" wrapText="1"/>
    </xf>
    <xf numFmtId="0" fontId="40" fillId="0" borderId="0" xfId="0" applyFont="1" applyAlignment="1">
      <alignment horizontal="left" vertical="center"/>
    </xf>
    <xf numFmtId="0" fontId="32" fillId="0" borderId="0" xfId="0" applyFont="1" applyAlignment="1">
      <alignment horizontal="left" wrapText="1"/>
    </xf>
    <xf numFmtId="0" fontId="32" fillId="0" borderId="0" xfId="0" applyFont="1" applyAlignment="1">
      <alignment horizontal="center" vertical="center"/>
    </xf>
    <xf numFmtId="164" fontId="3" fillId="0" borderId="54" xfId="0" applyNumberFormat="1" applyFont="1" applyBorder="1" applyAlignment="1">
      <alignment horizontal="center"/>
    </xf>
    <xf numFmtId="1" fontId="5" fillId="0" borderId="0" xfId="0" applyNumberFormat="1" applyFont="1" applyBorder="1"/>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1" xfId="0" quotePrefix="1" applyFont="1" applyBorder="1" applyAlignment="1">
      <alignment horizontal="left" vertical="center" wrapText="1"/>
    </xf>
    <xf numFmtId="0" fontId="34" fillId="0" borderId="1" xfId="0" quotePrefix="1" applyFont="1" applyBorder="1" applyAlignment="1">
      <alignment horizontal="left" vertical="center" wrapTex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12" fillId="0" borderId="0" xfId="0" applyFont="1" applyAlignment="1">
      <alignment horizontal="center" vertical="center"/>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12" fillId="0" borderId="26" xfId="0" applyFont="1" applyBorder="1" applyAlignment="1">
      <alignment horizontal="center" vertical="center"/>
    </xf>
    <xf numFmtId="0" fontId="8" fillId="0" borderId="20" xfId="0" applyFont="1" applyBorder="1" applyAlignment="1">
      <alignment horizontal="left" vertical="center" wrapText="1"/>
    </xf>
    <xf numFmtId="0" fontId="8" fillId="0" borderId="27" xfId="0" applyFont="1" applyBorder="1" applyAlignment="1">
      <alignment horizontal="left" vertical="center" wrapText="1"/>
    </xf>
    <xf numFmtId="0" fontId="8" fillId="0" borderId="2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3" fillId="0" borderId="1" xfId="0" applyFont="1" applyBorder="1" applyAlignment="1">
      <alignment horizontal="left" vertical="center" wrapText="1"/>
    </xf>
    <xf numFmtId="0" fontId="39" fillId="0" borderId="4" xfId="0" applyFont="1" applyBorder="1" applyAlignment="1">
      <alignment horizontal="left" vertical="center" wrapText="1"/>
    </xf>
    <xf numFmtId="0" fontId="11" fillId="0" borderId="26" xfId="0" applyFont="1" applyBorder="1" applyAlignment="1">
      <alignment horizontal="center" vertical="center"/>
    </xf>
    <xf numFmtId="0" fontId="10" fillId="0" borderId="2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7" xfId="0" applyFont="1" applyBorder="1" applyAlignment="1">
      <alignment horizontal="left" vertical="center" wrapText="1"/>
    </xf>
    <xf numFmtId="0" fontId="9" fillId="0" borderId="2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vertical="center" wrapText="1"/>
    </xf>
    <xf numFmtId="0" fontId="10" fillId="0" borderId="9" xfId="0" applyFont="1" applyBorder="1" applyAlignment="1">
      <alignment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40" fillId="0" borderId="0" xfId="0" applyFont="1" applyAlignment="1">
      <alignment horizontal="left" vertical="center" wrapText="1"/>
    </xf>
    <xf numFmtId="0" fontId="3" fillId="0" borderId="0" xfId="0" applyFont="1" applyAlignment="1">
      <alignment horizontal="left"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38" fillId="0" borderId="3" xfId="0" applyFont="1" applyBorder="1" applyAlignment="1">
      <alignment horizontal="center" vertical="center" wrapText="1"/>
    </xf>
    <xf numFmtId="0" fontId="4" fillId="0" borderId="6" xfId="0" applyFont="1" applyBorder="1" applyAlignment="1">
      <alignment horizontal="center" vertical="center"/>
    </xf>
    <xf numFmtId="0" fontId="3" fillId="0" borderId="16" xfId="0" applyFont="1" applyBorder="1" applyAlignment="1">
      <alignment vertical="center"/>
    </xf>
    <xf numFmtId="0" fontId="3" fillId="0" borderId="2" xfId="0" applyFont="1" applyBorder="1" applyAlignment="1">
      <alignment vertical="center"/>
    </xf>
    <xf numFmtId="0" fontId="3" fillId="0" borderId="3" xfId="0" applyFont="1" applyBorder="1"/>
    <xf numFmtId="0" fontId="3" fillId="0" borderId="4" xfId="0" applyFont="1" applyBorder="1"/>
    <xf numFmtId="0" fontId="3" fillId="0" borderId="0" xfId="0" applyFont="1" applyAlignment="1">
      <alignment horizontal="right"/>
    </xf>
    <xf numFmtId="0" fontId="4"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Alignment="1">
      <alignment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wrapText="1"/>
    </xf>
    <xf numFmtId="0" fontId="4" fillId="0" borderId="1"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4"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wrapText="1"/>
    </xf>
    <xf numFmtId="0" fontId="4" fillId="0" borderId="4" xfId="0" applyFont="1" applyBorder="1" applyAlignment="1">
      <alignment vertical="center" wrapText="1"/>
    </xf>
    <xf numFmtId="0" fontId="8" fillId="0" borderId="2" xfId="0" applyFont="1" applyBorder="1" applyAlignment="1">
      <alignment horizontal="left" vertical="center"/>
    </xf>
    <xf numFmtId="0" fontId="4" fillId="0" borderId="4" xfId="0" applyFont="1" applyBorder="1" applyAlignment="1">
      <alignment horizontal="left" vertical="center" wrapText="1"/>
    </xf>
    <xf numFmtId="0" fontId="17" fillId="0" borderId="5" xfId="0" applyFont="1" applyBorder="1" applyAlignment="1">
      <alignment vertical="center"/>
    </xf>
    <xf numFmtId="0" fontId="17" fillId="0" borderId="5" xfId="0" applyFont="1" applyBorder="1" applyAlignment="1">
      <alignment horizontal="left" vertical="center"/>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29" fillId="0" borderId="3" xfId="0" applyFont="1" applyBorder="1" applyAlignment="1">
      <alignment horizontal="left" vertical="center" wrapText="1"/>
    </xf>
    <xf numFmtId="0" fontId="17"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4" xfId="0" applyFont="1" applyBorder="1" applyAlignment="1">
      <alignment horizontal="left" vertical="center"/>
    </xf>
    <xf numFmtId="0" fontId="8" fillId="0" borderId="4" xfId="0" applyFont="1" applyBorder="1" applyAlignment="1">
      <alignment horizontal="left" vertical="center"/>
    </xf>
    <xf numFmtId="49" fontId="8" fillId="0" borderId="4" xfId="0" applyNumberFormat="1" applyFont="1" applyBorder="1" applyAlignment="1">
      <alignment horizontal="left" vertical="center"/>
    </xf>
    <xf numFmtId="0" fontId="17" fillId="0" borderId="0" xfId="0" applyFont="1" applyAlignment="1">
      <alignment horizontal="left" vertical="center"/>
    </xf>
    <xf numFmtId="0" fontId="8" fillId="0" borderId="4" xfId="0" applyFont="1" applyBorder="1" applyAlignment="1">
      <alignment horizontal="left" vertical="center" wrapText="1"/>
    </xf>
    <xf numFmtId="0" fontId="12" fillId="0" borderId="0" xfId="0" applyFont="1" applyAlignment="1">
      <alignment horizontal="left" vertical="center"/>
    </xf>
    <xf numFmtId="0" fontId="17" fillId="0" borderId="0" xfId="0" applyFont="1" applyAlignment="1">
      <alignment horizontal="center" vertical="center"/>
    </xf>
    <xf numFmtId="0" fontId="12" fillId="0" borderId="1" xfId="0" applyFont="1" applyBorder="1" applyAlignment="1">
      <alignment horizontal="left" vertical="center"/>
    </xf>
    <xf numFmtId="0" fontId="8" fillId="0" borderId="4" xfId="0" applyFont="1" applyBorder="1" applyAlignment="1">
      <alignment vertical="center" wrapText="1"/>
    </xf>
    <xf numFmtId="0" fontId="4"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1" fillId="0" borderId="4" xfId="0" applyFont="1" applyBorder="1" applyAlignment="1">
      <alignment horizontal="left" vertical="center" wrapText="1"/>
    </xf>
    <xf numFmtId="0" fontId="10" fillId="0" borderId="5" xfId="0" applyFont="1" applyBorder="1" applyAlignment="1">
      <alignment horizontal="left" vertical="center"/>
    </xf>
    <xf numFmtId="0" fontId="1" fillId="0" borderId="5" xfId="0" applyFont="1" applyBorder="1" applyAlignment="1">
      <alignment horizontal="lef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37" xfId="0" applyFont="1" applyBorder="1" applyAlignment="1">
      <alignmen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8" fillId="0" borderId="3"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9" fillId="0" borderId="3" xfId="0" applyFont="1" applyBorder="1" applyAlignment="1">
      <alignment horizontal="left" vertical="center"/>
    </xf>
    <xf numFmtId="0" fontId="8" fillId="0" borderId="3" xfId="0" applyFont="1" applyBorder="1" applyAlignment="1">
      <alignment horizontal="left" vertical="center"/>
    </xf>
    <xf numFmtId="49" fontId="9" fillId="0" borderId="3"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3" xfId="0" applyFont="1" applyBorder="1" applyAlignment="1">
      <alignment horizontal="left" vertical="center" wrapText="1"/>
    </xf>
    <xf numFmtId="0" fontId="11" fillId="0" borderId="0" xfId="0" applyFont="1" applyAlignment="1">
      <alignment horizontal="center"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5" fillId="0" borderId="3" xfId="0" applyFont="1" applyBorder="1" applyAlignment="1">
      <alignment horizontal="left" vertical="center" wrapText="1"/>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4" fillId="0" borderId="5" xfId="0" applyFont="1" applyBorder="1" applyAlignment="1">
      <alignmen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4" fillId="0" borderId="11" xfId="0" applyFont="1" applyBorder="1" applyAlignment="1">
      <alignment horizontal="left"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7" fillId="3" borderId="5"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wrapText="1"/>
    </xf>
    <xf numFmtId="0" fontId="4" fillId="0" borderId="15" xfId="0" applyFont="1" applyBorder="1" applyAlignment="1">
      <alignment horizontal="left" vertical="center" wrapText="1"/>
    </xf>
    <xf numFmtId="0" fontId="24" fillId="0" borderId="3" xfId="0" applyFont="1" applyBorder="1" applyAlignment="1">
      <alignment vertical="center"/>
    </xf>
    <xf numFmtId="0" fontId="24" fillId="0" borderId="4" xfId="0" applyFont="1" applyBorder="1" applyAlignment="1">
      <alignment vertical="center"/>
    </xf>
    <xf numFmtId="0" fontId="4" fillId="0" borderId="5" xfId="0" applyFont="1" applyBorder="1" applyAlignment="1">
      <alignment horizontal="center" vertical="center" wrapText="1"/>
    </xf>
    <xf numFmtId="0" fontId="5" fillId="0" borderId="3" xfId="0" applyFont="1" applyBorder="1" applyAlignment="1">
      <alignment horizontal="left"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49" fontId="18" fillId="0" borderId="3" xfId="0" applyNumberFormat="1" applyFont="1" applyBorder="1" applyAlignment="1">
      <alignment horizontal="left" vertical="center"/>
    </xf>
    <xf numFmtId="49" fontId="18" fillId="0" borderId="4" xfId="0" applyNumberFormat="1" applyFont="1" applyBorder="1" applyAlignment="1">
      <alignment horizontal="left" vertical="center"/>
    </xf>
    <xf numFmtId="0" fontId="4" fillId="0" borderId="3" xfId="0" applyFont="1" applyFill="1" applyBorder="1" applyAlignment="1">
      <alignment horizontal="left" vertical="center" wrapText="1"/>
    </xf>
    <xf numFmtId="0" fontId="8" fillId="0" borderId="36" xfId="0" applyFont="1" applyBorder="1" applyAlignment="1">
      <alignment horizontal="left" vertical="center"/>
    </xf>
    <xf numFmtId="0" fontId="1" fillId="0" borderId="50" xfId="0" applyFont="1" applyBorder="1" applyAlignment="1">
      <alignment horizontal="left" vertical="center" wrapText="1"/>
    </xf>
    <xf numFmtId="0" fontId="1" fillId="0" borderId="38" xfId="0" applyFont="1" applyBorder="1" applyAlignment="1">
      <alignment horizontal="left" vertical="center" wrapText="1"/>
    </xf>
    <xf numFmtId="0" fontId="1" fillId="0" borderId="51" xfId="0" applyFont="1" applyBorder="1" applyAlignment="1">
      <alignment horizontal="left" vertical="center" wrapText="1"/>
    </xf>
    <xf numFmtId="0" fontId="1" fillId="0" borderId="3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4" fillId="0" borderId="6"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8" fillId="0" borderId="1" xfId="0" applyFont="1" applyBorder="1" applyAlignment="1">
      <alignment vertical="center"/>
    </xf>
    <xf numFmtId="0" fontId="8" fillId="0" borderId="5" xfId="0" applyFont="1" applyBorder="1" applyAlignment="1">
      <alignment vertical="center"/>
    </xf>
    <xf numFmtId="0" fontId="1" fillId="0" borderId="4" xfId="0" applyFont="1" applyBorder="1" applyAlignment="1">
      <alignment horizontal="left" vertical="center"/>
    </xf>
    <xf numFmtId="0" fontId="17" fillId="4" borderId="5" xfId="0" applyFont="1" applyFill="1" applyBorder="1" applyAlignment="1">
      <alignment horizontal="left" vertical="center"/>
    </xf>
    <xf numFmtId="0" fontId="10" fillId="0" borderId="1" xfId="0" applyFont="1" applyBorder="1" applyAlignment="1">
      <alignment horizontal="left"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8" fillId="0" borderId="0" xfId="0" applyFont="1" applyAlignment="1">
      <alignment horizontal="left" vertical="center"/>
    </xf>
    <xf numFmtId="0" fontId="8" fillId="0" borderId="10" xfId="0" applyFont="1" applyBorder="1" applyAlignment="1">
      <alignment horizontal="left" vertical="center"/>
    </xf>
    <xf numFmtId="0" fontId="1" fillId="0" borderId="41" xfId="0" applyFont="1" applyBorder="1" applyAlignment="1">
      <alignment horizontal="justify" vertical="center" wrapText="1"/>
    </xf>
    <xf numFmtId="0" fontId="1" fillId="0" borderId="42" xfId="0" applyFont="1" applyBorder="1" applyAlignment="1">
      <alignment horizontal="justify" vertical="center" wrapText="1"/>
    </xf>
    <xf numFmtId="0" fontId="24" fillId="0" borderId="0" xfId="0" applyFont="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9"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9" fillId="0" borderId="5" xfId="0" applyFont="1" applyBorder="1" applyAlignment="1">
      <alignment horizontal="left" vertical="center"/>
    </xf>
    <xf numFmtId="0" fontId="12" fillId="0" borderId="5"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37" xfId="0" applyFont="1" applyBorder="1" applyAlignment="1">
      <alignmen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2" fillId="0" borderId="5"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0" xfId="0" applyFont="1" applyAlignment="1">
      <alignment vertical="center"/>
    </xf>
    <xf numFmtId="0" fontId="9" fillId="0" borderId="0" xfId="0" applyFont="1" applyAlignment="1">
      <alignment horizontal="left" vertical="center" wrapText="1"/>
    </xf>
    <xf numFmtId="0" fontId="9" fillId="0" borderId="2" xfId="0" applyFont="1" applyBorder="1" applyAlignment="1">
      <alignment vertical="center"/>
    </xf>
    <xf numFmtId="0" fontId="9" fillId="0" borderId="0" xfId="0" applyFont="1" applyAlignment="1">
      <alignment vertical="center" wrapText="1"/>
    </xf>
    <xf numFmtId="0" fontId="1" fillId="0" borderId="9" xfId="0" applyFont="1" applyBorder="1" applyAlignment="1">
      <alignment horizontal="left" vertical="center" wrapText="1"/>
    </xf>
    <xf numFmtId="0" fontId="1" fillId="0" borderId="9" xfId="0" quotePrefix="1" applyFont="1" applyBorder="1" applyAlignment="1">
      <alignment horizontal="left" wrapText="1"/>
    </xf>
    <xf numFmtId="0" fontId="1" fillId="0" borderId="0" xfId="0" quotePrefix="1" applyFont="1" applyAlignment="1">
      <alignment horizontal="left" wrapText="1"/>
    </xf>
    <xf numFmtId="0" fontId="1" fillId="0" borderId="11" xfId="0" quotePrefix="1" applyFont="1" applyBorder="1" applyAlignment="1">
      <alignment horizontal="left" wrapText="1"/>
    </xf>
    <xf numFmtId="0" fontId="1" fillId="0" borderId="1" xfId="0" quotePrefix="1" applyFont="1" applyBorder="1" applyAlignment="1">
      <alignment horizontal="left" wrapText="1"/>
    </xf>
    <xf numFmtId="0" fontId="4" fillId="0" borderId="1" xfId="0" applyFont="1" applyBorder="1" applyAlignment="1">
      <alignment horizontal="left" vertical="center" wrapText="1"/>
    </xf>
    <xf numFmtId="0" fontId="1" fillId="0"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2" fillId="0" borderId="0" xfId="0" applyFont="1" applyAlignment="1">
      <alignment horizontal="center" vertical="center" wrapText="1"/>
    </xf>
    <xf numFmtId="0" fontId="12" fillId="0" borderId="1"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15"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9" fillId="0" borderId="0" xfId="0" applyFont="1" applyAlignment="1">
      <alignment horizontal="lef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52" xfId="0" applyFont="1" applyBorder="1" applyAlignment="1">
      <alignment vertical="center" wrapText="1"/>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horizontal="left" vertical="center" wrapText="1"/>
    </xf>
    <xf numFmtId="0" fontId="1"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10" fillId="0" borderId="14" xfId="0" applyFont="1" applyBorder="1" applyAlignment="1">
      <alignment horizontal="left" vertical="center"/>
    </xf>
    <xf numFmtId="0" fontId="10" fillId="0" borderId="6" xfId="0" applyFont="1" applyBorder="1" applyAlignment="1">
      <alignment horizontal="left" vertical="center"/>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opLeftCell="A19" zoomScale="120" zoomScaleNormal="120" workbookViewId="0">
      <selection activeCell="I9" sqref="I9"/>
    </sheetView>
  </sheetViews>
  <sheetFormatPr defaultColWidth="8.81640625" defaultRowHeight="13" x14ac:dyDescent="0.35"/>
  <cols>
    <col min="1" max="1" width="2.7265625" style="1" customWidth="1"/>
    <col min="2" max="2" width="6.7265625" style="1" customWidth="1"/>
    <col min="3" max="3" width="8.7265625" style="1" customWidth="1"/>
    <col min="4" max="4" width="18.453125" style="1" customWidth="1"/>
    <col min="5" max="5" width="23.81640625" style="1" customWidth="1"/>
    <col min="6" max="6" width="10.7265625" style="1" customWidth="1"/>
    <col min="7" max="7" width="10.26953125" style="1" customWidth="1"/>
    <col min="8" max="16384" width="8.81640625" style="1"/>
  </cols>
  <sheetData>
    <row r="1" spans="1:9" ht="10.15" customHeight="1" x14ac:dyDescent="0.35"/>
    <row r="2" spans="1:9" s="2" customFormat="1" x14ac:dyDescent="0.35">
      <c r="A2" s="363" t="s">
        <v>0</v>
      </c>
      <c r="B2" s="363"/>
      <c r="C2" s="363"/>
      <c r="D2" s="363"/>
      <c r="E2" s="363"/>
      <c r="F2" s="363"/>
      <c r="G2" s="363"/>
    </row>
    <row r="3" spans="1:9" ht="10.15" customHeight="1" x14ac:dyDescent="0.35"/>
    <row r="4" spans="1:9" s="2" customFormat="1" ht="15" customHeight="1" x14ac:dyDescent="0.35">
      <c r="A4" s="364" t="s">
        <v>1</v>
      </c>
      <c r="B4" s="364"/>
      <c r="C4" s="364"/>
      <c r="D4" s="364"/>
      <c r="E4" s="364"/>
      <c r="F4" s="364"/>
      <c r="G4" s="364"/>
    </row>
    <row r="5" spans="1:9" s="272" customFormat="1" ht="16.899999999999999" customHeight="1" x14ac:dyDescent="0.35">
      <c r="A5" s="365" t="s">
        <v>2</v>
      </c>
      <c r="B5" s="365"/>
      <c r="C5" s="365"/>
      <c r="D5" s="365"/>
      <c r="E5" s="365"/>
      <c r="F5" s="365"/>
      <c r="G5" s="365"/>
    </row>
    <row r="6" spans="1:9" ht="10.15" customHeight="1" x14ac:dyDescent="0.35"/>
    <row r="7" spans="1:9" s="2" customFormat="1" ht="15" customHeight="1" x14ac:dyDescent="0.35">
      <c r="A7" s="2" t="s">
        <v>3</v>
      </c>
      <c r="E7" s="364"/>
      <c r="F7" s="364"/>
      <c r="G7" s="364"/>
    </row>
    <row r="8" spans="1:9" s="272" customFormat="1" ht="16.899999999999999" customHeight="1" x14ac:dyDescent="0.35">
      <c r="A8" s="365" t="s">
        <v>954</v>
      </c>
      <c r="B8" s="365"/>
      <c r="C8" s="365"/>
      <c r="D8" s="365"/>
      <c r="E8" s="365"/>
      <c r="F8" s="365"/>
      <c r="G8" s="365"/>
    </row>
    <row r="9" spans="1:9" ht="44.5" customHeight="1" x14ac:dyDescent="0.35">
      <c r="A9" s="346" t="s">
        <v>4</v>
      </c>
      <c r="B9" s="347"/>
      <c r="C9" s="347"/>
      <c r="D9" s="347"/>
      <c r="E9" s="361" t="s">
        <v>1597</v>
      </c>
      <c r="F9" s="362"/>
      <c r="G9" s="362"/>
    </row>
    <row r="10" spans="1:9" ht="16.899999999999999" customHeight="1" x14ac:dyDescent="0.35">
      <c r="A10" s="346" t="s">
        <v>5</v>
      </c>
      <c r="B10" s="347"/>
      <c r="C10" s="347"/>
      <c r="D10" s="347"/>
      <c r="E10" s="358" t="s">
        <v>6</v>
      </c>
      <c r="F10" s="358"/>
      <c r="G10" s="359"/>
    </row>
    <row r="11" spans="1:9" ht="16.899999999999999" customHeight="1" x14ac:dyDescent="0.35">
      <c r="A11" s="346" t="s">
        <v>7</v>
      </c>
      <c r="B11" s="347"/>
      <c r="C11" s="347"/>
      <c r="D11" s="347"/>
      <c r="E11" s="361" t="s">
        <v>8</v>
      </c>
      <c r="F11" s="362"/>
      <c r="G11" s="362"/>
    </row>
    <row r="12" spans="1:9" ht="16.899999999999999" customHeight="1" x14ac:dyDescent="0.35">
      <c r="A12" s="346" t="s">
        <v>9</v>
      </c>
      <c r="B12" s="347"/>
      <c r="C12" s="347"/>
      <c r="D12" s="347"/>
      <c r="E12" s="358" t="s">
        <v>10</v>
      </c>
      <c r="F12" s="358"/>
      <c r="G12" s="359"/>
    </row>
    <row r="13" spans="1:9" ht="16.899999999999999" customHeight="1" x14ac:dyDescent="0.35">
      <c r="A13" s="346" t="s">
        <v>11</v>
      </c>
      <c r="B13" s="347"/>
      <c r="C13" s="347"/>
      <c r="D13" s="347"/>
      <c r="E13" s="358" t="s">
        <v>12</v>
      </c>
      <c r="F13" s="358"/>
      <c r="G13" s="359"/>
    </row>
    <row r="14" spans="1:9" ht="16.899999999999999" customHeight="1" x14ac:dyDescent="0.35">
      <c r="A14" s="346" t="s">
        <v>13</v>
      </c>
      <c r="B14" s="347"/>
      <c r="C14" s="347"/>
      <c r="D14" s="347"/>
      <c r="E14" s="359" t="s">
        <v>14</v>
      </c>
      <c r="F14" s="360"/>
      <c r="G14" s="360"/>
    </row>
    <row r="15" spans="1:9" ht="16.899999999999999" customHeight="1" x14ac:dyDescent="0.35">
      <c r="A15" s="346" t="s">
        <v>15</v>
      </c>
      <c r="B15" s="347"/>
      <c r="C15" s="347"/>
      <c r="D15" s="347"/>
      <c r="E15" s="359" t="s">
        <v>16</v>
      </c>
      <c r="F15" s="360"/>
      <c r="G15" s="360"/>
    </row>
    <row r="16" spans="1:9" ht="16.899999999999999" customHeight="1" x14ac:dyDescent="0.35">
      <c r="A16" s="348" t="s">
        <v>17</v>
      </c>
      <c r="B16" s="348"/>
      <c r="C16" s="348"/>
      <c r="D16" s="349"/>
      <c r="E16" s="354" t="s">
        <v>18</v>
      </c>
      <c r="F16" s="354"/>
      <c r="G16" s="355"/>
      <c r="I16" s="273"/>
    </row>
    <row r="17" spans="1:9" ht="30.75" customHeight="1" x14ac:dyDescent="0.35">
      <c r="A17" s="350"/>
      <c r="B17" s="350"/>
      <c r="C17" s="350"/>
      <c r="D17" s="351"/>
      <c r="E17" s="356" t="s">
        <v>1531</v>
      </c>
      <c r="F17" s="357"/>
      <c r="G17" s="357"/>
      <c r="I17" s="273"/>
    </row>
    <row r="18" spans="1:9" ht="16.899999999999999" customHeight="1" x14ac:dyDescent="0.35">
      <c r="A18" s="350"/>
      <c r="B18" s="350"/>
      <c r="C18" s="350"/>
      <c r="D18" s="351"/>
      <c r="E18" s="354" t="s">
        <v>1588</v>
      </c>
      <c r="F18" s="354"/>
      <c r="G18" s="355"/>
      <c r="I18" s="273"/>
    </row>
    <row r="19" spans="1:9" ht="30.75" customHeight="1" x14ac:dyDescent="0.35">
      <c r="A19" s="352"/>
      <c r="B19" s="352"/>
      <c r="C19" s="352"/>
      <c r="D19" s="353"/>
      <c r="E19" s="356" t="s">
        <v>1596</v>
      </c>
      <c r="F19" s="357"/>
      <c r="G19" s="357"/>
      <c r="I19" s="273"/>
    </row>
    <row r="20" spans="1:9" ht="16.899999999999999" customHeight="1" x14ac:dyDescent="0.35">
      <c r="A20" s="346" t="s">
        <v>19</v>
      </c>
      <c r="B20" s="347"/>
      <c r="C20" s="347"/>
      <c r="D20" s="347"/>
      <c r="E20" s="347"/>
      <c r="F20" s="347"/>
      <c r="G20" s="274">
        <v>3</v>
      </c>
    </row>
    <row r="21" spans="1:9" ht="21" customHeight="1" x14ac:dyDescent="0.35">
      <c r="A21" s="344" t="s">
        <v>20</v>
      </c>
      <c r="B21" s="345"/>
      <c r="C21" s="345"/>
      <c r="D21" s="345"/>
      <c r="E21" s="345"/>
      <c r="F21" s="345"/>
      <c r="G21" s="274">
        <v>90</v>
      </c>
    </row>
    <row r="22" spans="1:9" ht="36" customHeight="1" x14ac:dyDescent="0.35">
      <c r="A22" s="344" t="s">
        <v>21</v>
      </c>
      <c r="B22" s="345"/>
      <c r="C22" s="345"/>
      <c r="D22" s="345"/>
      <c r="E22" s="345"/>
      <c r="F22" s="345"/>
      <c r="G22" s="275">
        <v>50</v>
      </c>
    </row>
    <row r="23" spans="1:9" ht="37.5" customHeight="1" x14ac:dyDescent="0.35">
      <c r="A23" s="344" t="s">
        <v>22</v>
      </c>
      <c r="B23" s="345"/>
      <c r="C23" s="345"/>
      <c r="D23" s="345"/>
      <c r="E23" s="345"/>
      <c r="F23" s="345"/>
      <c r="G23" s="274">
        <v>5</v>
      </c>
    </row>
    <row r="24" spans="1:9" ht="16.899999999999999" customHeight="1" x14ac:dyDescent="0.35">
      <c r="A24" s="346" t="s">
        <v>23</v>
      </c>
      <c r="B24" s="347"/>
      <c r="C24" s="347"/>
      <c r="D24" s="347"/>
      <c r="E24" s="347"/>
      <c r="F24" s="347"/>
      <c r="G24" s="274">
        <v>950</v>
      </c>
    </row>
    <row r="25" spans="1:9" ht="16.899999999999999" customHeight="1" x14ac:dyDescent="0.35">
      <c r="A25" s="324"/>
      <c r="D25" s="325"/>
      <c r="E25" s="325"/>
      <c r="F25" s="325"/>
      <c r="G25" s="326"/>
    </row>
    <row r="26" spans="1:9" x14ac:dyDescent="0.35">
      <c r="B26" s="323" t="s">
        <v>1598</v>
      </c>
      <c r="C26" s="323"/>
      <c r="D26" s="323"/>
      <c r="E26" s="324"/>
    </row>
    <row r="27" spans="1:9" x14ac:dyDescent="0.35">
      <c r="B27" s="323" t="s">
        <v>1599</v>
      </c>
      <c r="C27" s="323"/>
      <c r="D27" s="323"/>
    </row>
    <row r="28" spans="1:9" x14ac:dyDescent="0.35">
      <c r="B28" s="3"/>
    </row>
    <row r="29" spans="1:9" x14ac:dyDescent="0.35">
      <c r="B29" s="3"/>
    </row>
  </sheetData>
  <mergeCells count="29">
    <mergeCell ref="A9:D9"/>
    <mergeCell ref="E9:G9"/>
    <mergeCell ref="A2:G2"/>
    <mergeCell ref="A4:G4"/>
    <mergeCell ref="A5:G5"/>
    <mergeCell ref="E7:G7"/>
    <mergeCell ref="A8:G8"/>
    <mergeCell ref="A10:D10"/>
    <mergeCell ref="E10:G10"/>
    <mergeCell ref="A11:D11"/>
    <mergeCell ref="E11:G11"/>
    <mergeCell ref="A12:D12"/>
    <mergeCell ref="E12:G12"/>
    <mergeCell ref="A13:D13"/>
    <mergeCell ref="E13:G13"/>
    <mergeCell ref="A14:D14"/>
    <mergeCell ref="E14:G14"/>
    <mergeCell ref="A15:D15"/>
    <mergeCell ref="E15:G15"/>
    <mergeCell ref="A21:F21"/>
    <mergeCell ref="A22:F22"/>
    <mergeCell ref="A23:F23"/>
    <mergeCell ref="A24:F24"/>
    <mergeCell ref="A16:D19"/>
    <mergeCell ref="E16:G16"/>
    <mergeCell ref="E17:G17"/>
    <mergeCell ref="E18:G18"/>
    <mergeCell ref="E19:G19"/>
    <mergeCell ref="A20:F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opLeftCell="A46" zoomScale="110" zoomScaleNormal="110" zoomScaleSheetLayoutView="118" workbookViewId="0">
      <selection activeCell="E55" sqref="E55"/>
    </sheetView>
  </sheetViews>
  <sheetFormatPr defaultColWidth="9.1796875" defaultRowHeight="14" x14ac:dyDescent="0.3"/>
  <cols>
    <col min="1" max="2" width="9.1796875" style="124"/>
    <col min="3" max="3" width="15.7265625" style="124" customWidth="1"/>
    <col min="4" max="4" width="9.1796875" style="124"/>
    <col min="5" max="5" width="25.26953125" style="124" customWidth="1"/>
    <col min="6" max="6" width="9.1796875" style="124" customWidth="1"/>
    <col min="7" max="8" width="9.1796875" style="124"/>
    <col min="9" max="9" width="60.54296875" style="124" customWidth="1"/>
    <col min="10" max="16384" width="9.1796875" style="124"/>
  </cols>
  <sheetData>
    <row r="1" spans="1:9" x14ac:dyDescent="0.3">
      <c r="A1" s="369" t="s">
        <v>24</v>
      </c>
      <c r="B1" s="369"/>
      <c r="C1" s="369"/>
      <c r="D1" s="369"/>
      <c r="E1" s="369"/>
      <c r="F1" s="369"/>
      <c r="G1" s="369"/>
    </row>
    <row r="2" spans="1:9" x14ac:dyDescent="0.3">
      <c r="A2" s="110"/>
      <c r="B2" s="110"/>
      <c r="C2" s="111"/>
      <c r="D2" s="111"/>
      <c r="E2" s="110"/>
      <c r="F2" s="110"/>
      <c r="G2" s="130"/>
    </row>
    <row r="3" spans="1:9" x14ac:dyDescent="0.3">
      <c r="A3" s="385" t="s">
        <v>25</v>
      </c>
      <c r="B3" s="385"/>
      <c r="C3" s="385"/>
      <c r="D3" s="385"/>
      <c r="E3" s="111"/>
      <c r="F3" s="111"/>
      <c r="G3" s="111"/>
    </row>
    <row r="4" spans="1:9" x14ac:dyDescent="0.3">
      <c r="A4" s="137" t="s">
        <v>26</v>
      </c>
      <c r="B4" s="7"/>
      <c r="C4" s="6"/>
      <c r="D4" s="9"/>
      <c r="E4" s="111"/>
      <c r="F4" s="111"/>
      <c r="G4" s="111"/>
    </row>
    <row r="5" spans="1:9" x14ac:dyDescent="0.3">
      <c r="A5" s="9" t="s">
        <v>27</v>
      </c>
      <c r="B5" s="7"/>
      <c r="C5" s="6"/>
      <c r="D5" s="9"/>
      <c r="E5" s="111"/>
      <c r="F5" s="111"/>
      <c r="G5" s="111"/>
    </row>
    <row r="6" spans="1:9" x14ac:dyDescent="0.3">
      <c r="A6" s="9" t="s">
        <v>28</v>
      </c>
      <c r="B6" s="7"/>
      <c r="C6" s="138"/>
      <c r="D6" s="9"/>
      <c r="E6" s="111"/>
      <c r="F6" s="111"/>
      <c r="G6" s="111"/>
    </row>
    <row r="7" spans="1:9" x14ac:dyDescent="0.3">
      <c r="A7" s="110"/>
      <c r="B7" s="110"/>
      <c r="C7" s="111"/>
      <c r="D7" s="111"/>
      <c r="E7" s="110"/>
      <c r="F7" s="110"/>
      <c r="G7" s="110"/>
    </row>
    <row r="8" spans="1:9" ht="14.5" thickBot="1" x14ac:dyDescent="0.35">
      <c r="A8" s="110"/>
      <c r="B8" s="131" t="s">
        <v>29</v>
      </c>
      <c r="C8" s="131"/>
      <c r="D8" s="131"/>
      <c r="E8" s="131"/>
      <c r="F8" s="131"/>
      <c r="G8" s="131"/>
    </row>
    <row r="9" spans="1:9" x14ac:dyDescent="0.3">
      <c r="A9" s="370" t="s">
        <v>30</v>
      </c>
      <c r="B9" s="372" t="s">
        <v>31</v>
      </c>
      <c r="C9" s="373"/>
      <c r="D9" s="373"/>
      <c r="E9" s="370"/>
      <c r="F9" s="376" t="s">
        <v>32</v>
      </c>
      <c r="G9" s="377"/>
    </row>
    <row r="10" spans="1:9" ht="32.25" customHeight="1" thickBot="1" x14ac:dyDescent="0.35">
      <c r="A10" s="371"/>
      <c r="B10" s="374"/>
      <c r="C10" s="375"/>
      <c r="D10" s="375"/>
      <c r="E10" s="371"/>
      <c r="F10" s="132" t="s">
        <v>33</v>
      </c>
      <c r="G10" s="145" t="s">
        <v>34</v>
      </c>
    </row>
    <row r="11" spans="1:9" ht="14.5" thickBot="1" x14ac:dyDescent="0.35">
      <c r="A11" s="378" t="s">
        <v>35</v>
      </c>
      <c r="B11" s="378"/>
      <c r="C11" s="378"/>
      <c r="D11" s="378"/>
      <c r="E11" s="378"/>
      <c r="F11" s="378"/>
      <c r="G11" s="378"/>
    </row>
    <row r="12" spans="1:9" ht="45.65" customHeight="1" x14ac:dyDescent="0.3">
      <c r="A12" s="133" t="s">
        <v>36</v>
      </c>
      <c r="B12" s="379" t="s">
        <v>37</v>
      </c>
      <c r="C12" s="380"/>
      <c r="D12" s="380"/>
      <c r="E12" s="381"/>
      <c r="F12" s="134" t="s">
        <v>38</v>
      </c>
      <c r="G12" s="135" t="s">
        <v>39</v>
      </c>
    </row>
    <row r="13" spans="1:9" ht="32.5" customHeight="1" x14ac:dyDescent="0.3">
      <c r="A13" s="133" t="s">
        <v>40</v>
      </c>
      <c r="B13" s="382" t="s">
        <v>41</v>
      </c>
      <c r="C13" s="383"/>
      <c r="D13" s="383"/>
      <c r="E13" s="384"/>
      <c r="F13" s="125" t="s">
        <v>38</v>
      </c>
      <c r="G13" s="106" t="s">
        <v>39</v>
      </c>
      <c r="I13" s="130"/>
    </row>
    <row r="14" spans="1:9" ht="48" customHeight="1" x14ac:dyDescent="0.3">
      <c r="A14" s="133" t="s">
        <v>42</v>
      </c>
      <c r="B14" s="382" t="s">
        <v>43</v>
      </c>
      <c r="C14" s="383"/>
      <c r="D14" s="383"/>
      <c r="E14" s="384"/>
      <c r="F14" s="125" t="s">
        <v>38</v>
      </c>
      <c r="G14" s="106" t="s">
        <v>39</v>
      </c>
      <c r="I14" s="130"/>
    </row>
    <row r="15" spans="1:9" ht="28.15" customHeight="1" x14ac:dyDescent="0.3">
      <c r="A15" s="133" t="s">
        <v>44</v>
      </c>
      <c r="B15" s="366" t="s">
        <v>45</v>
      </c>
      <c r="C15" s="367"/>
      <c r="D15" s="367"/>
      <c r="E15" s="368"/>
      <c r="F15" s="125" t="s">
        <v>38</v>
      </c>
      <c r="G15" s="106" t="s">
        <v>39</v>
      </c>
      <c r="I15" s="130"/>
    </row>
    <row r="16" spans="1:9" ht="59.25" customHeight="1" x14ac:dyDescent="0.3">
      <c r="A16" s="133" t="s">
        <v>46</v>
      </c>
      <c r="B16" s="366" t="s">
        <v>47</v>
      </c>
      <c r="C16" s="367"/>
      <c r="D16" s="367"/>
      <c r="E16" s="368"/>
      <c r="F16" s="125" t="s">
        <v>38</v>
      </c>
      <c r="G16" s="106" t="s">
        <v>39</v>
      </c>
    </row>
    <row r="17" spans="1:9" ht="31.9" customHeight="1" x14ac:dyDescent="0.3">
      <c r="A17" s="133" t="s">
        <v>48</v>
      </c>
      <c r="B17" s="366" t="s">
        <v>49</v>
      </c>
      <c r="C17" s="367"/>
      <c r="D17" s="367"/>
      <c r="E17" s="368"/>
      <c r="F17" s="125" t="s">
        <v>38</v>
      </c>
      <c r="G17" s="106" t="s">
        <v>39</v>
      </c>
    </row>
    <row r="18" spans="1:9" ht="33" customHeight="1" x14ac:dyDescent="0.3">
      <c r="A18" s="133" t="s">
        <v>50</v>
      </c>
      <c r="B18" s="366" t="s">
        <v>51</v>
      </c>
      <c r="C18" s="367"/>
      <c r="D18" s="367"/>
      <c r="E18" s="368"/>
      <c r="F18" s="125" t="s">
        <v>38</v>
      </c>
      <c r="G18" s="106" t="s">
        <v>39</v>
      </c>
    </row>
    <row r="19" spans="1:9" ht="31.15" customHeight="1" x14ac:dyDescent="0.3">
      <c r="A19" s="133" t="s">
        <v>52</v>
      </c>
      <c r="B19" s="382" t="s">
        <v>53</v>
      </c>
      <c r="C19" s="383"/>
      <c r="D19" s="383"/>
      <c r="E19" s="384"/>
      <c r="F19" s="125" t="s">
        <v>38</v>
      </c>
      <c r="G19" s="106" t="s">
        <v>39</v>
      </c>
    </row>
    <row r="20" spans="1:9" ht="34.9" customHeight="1" x14ac:dyDescent="0.3">
      <c r="A20" s="133" t="s">
        <v>54</v>
      </c>
      <c r="B20" s="382" t="s">
        <v>55</v>
      </c>
      <c r="C20" s="383"/>
      <c r="D20" s="383"/>
      <c r="E20" s="384"/>
      <c r="F20" s="125" t="s">
        <v>38</v>
      </c>
      <c r="G20" s="106" t="s">
        <v>39</v>
      </c>
    </row>
    <row r="21" spans="1:9" ht="31.9" customHeight="1" x14ac:dyDescent="0.3">
      <c r="A21" s="133" t="s">
        <v>56</v>
      </c>
      <c r="B21" s="382" t="s">
        <v>57</v>
      </c>
      <c r="C21" s="383"/>
      <c r="D21" s="383"/>
      <c r="E21" s="384"/>
      <c r="F21" s="125" t="s">
        <v>38</v>
      </c>
      <c r="G21" s="106" t="s">
        <v>39</v>
      </c>
    </row>
    <row r="22" spans="1:9" ht="60" customHeight="1" x14ac:dyDescent="0.3">
      <c r="A22" s="133" t="s">
        <v>58</v>
      </c>
      <c r="B22" s="386" t="s">
        <v>59</v>
      </c>
      <c r="C22" s="383"/>
      <c r="D22" s="383"/>
      <c r="E22" s="384"/>
      <c r="F22" s="125" t="s">
        <v>60</v>
      </c>
      <c r="G22" s="106" t="s">
        <v>61</v>
      </c>
    </row>
    <row r="23" spans="1:9" ht="28.5" customHeight="1" x14ac:dyDescent="0.3">
      <c r="A23" s="133" t="s">
        <v>62</v>
      </c>
      <c r="B23" s="382" t="s">
        <v>63</v>
      </c>
      <c r="C23" s="383"/>
      <c r="D23" s="383"/>
      <c r="E23" s="384"/>
      <c r="F23" s="125" t="s">
        <v>64</v>
      </c>
      <c r="G23" s="106" t="s">
        <v>61</v>
      </c>
    </row>
    <row r="24" spans="1:9" ht="46.5" customHeight="1" x14ac:dyDescent="0.3">
      <c r="A24" s="133" t="s">
        <v>66</v>
      </c>
      <c r="B24" s="382" t="s">
        <v>67</v>
      </c>
      <c r="C24" s="383"/>
      <c r="D24" s="383"/>
      <c r="E24" s="384"/>
      <c r="F24" s="125" t="s">
        <v>64</v>
      </c>
      <c r="G24" s="106" t="s">
        <v>68</v>
      </c>
    </row>
    <row r="25" spans="1:9" ht="26.25" customHeight="1" thickBot="1" x14ac:dyDescent="0.35">
      <c r="A25" s="387" t="s">
        <v>69</v>
      </c>
      <c r="B25" s="387"/>
      <c r="C25" s="387"/>
      <c r="D25" s="387"/>
      <c r="E25" s="387"/>
      <c r="F25" s="387"/>
      <c r="G25" s="387"/>
    </row>
    <row r="26" spans="1:9" ht="43.9" customHeight="1" x14ac:dyDescent="0.3">
      <c r="A26" s="133" t="s">
        <v>70</v>
      </c>
      <c r="B26" s="388" t="s">
        <v>71</v>
      </c>
      <c r="C26" s="389"/>
      <c r="D26" s="389"/>
      <c r="E26" s="390"/>
      <c r="F26" s="134" t="s">
        <v>1532</v>
      </c>
      <c r="G26" s="136" t="s">
        <v>68</v>
      </c>
    </row>
    <row r="27" spans="1:9" ht="45.65" customHeight="1" x14ac:dyDescent="0.3">
      <c r="A27" s="133" t="s">
        <v>72</v>
      </c>
      <c r="B27" s="382" t="s">
        <v>73</v>
      </c>
      <c r="C27" s="383"/>
      <c r="D27" s="383"/>
      <c r="E27" s="384"/>
      <c r="F27" s="125" t="s">
        <v>74</v>
      </c>
      <c r="G27" s="126" t="s">
        <v>68</v>
      </c>
    </row>
    <row r="28" spans="1:9" ht="45.65" customHeight="1" x14ac:dyDescent="0.3">
      <c r="A28" s="133" t="s">
        <v>75</v>
      </c>
      <c r="B28" s="382" t="s">
        <v>76</v>
      </c>
      <c r="C28" s="383"/>
      <c r="D28" s="383"/>
      <c r="E28" s="384"/>
      <c r="F28" s="127" t="s">
        <v>77</v>
      </c>
      <c r="G28" s="126" t="s">
        <v>39</v>
      </c>
    </row>
    <row r="29" spans="1:9" s="149" customFormat="1" ht="45.75" customHeight="1" x14ac:dyDescent="0.3">
      <c r="A29" s="121" t="s">
        <v>78</v>
      </c>
      <c r="B29" s="366" t="s">
        <v>79</v>
      </c>
      <c r="C29" s="367"/>
      <c r="D29" s="367"/>
      <c r="E29" s="368"/>
      <c r="F29" s="113" t="s">
        <v>74</v>
      </c>
      <c r="G29" s="140" t="s">
        <v>39</v>
      </c>
      <c r="I29" s="150"/>
    </row>
    <row r="30" spans="1:9" ht="47.5" customHeight="1" x14ac:dyDescent="0.3">
      <c r="A30" s="133" t="s">
        <v>80</v>
      </c>
      <c r="B30" s="391" t="s">
        <v>1533</v>
      </c>
      <c r="C30" s="392"/>
      <c r="D30" s="392"/>
      <c r="E30" s="393"/>
      <c r="F30" s="125" t="s">
        <v>1534</v>
      </c>
      <c r="G30" s="126" t="s">
        <v>68</v>
      </c>
    </row>
    <row r="31" spans="1:9" ht="49.9" customHeight="1" x14ac:dyDescent="0.3">
      <c r="A31" s="133" t="s">
        <v>81</v>
      </c>
      <c r="B31" s="382" t="s">
        <v>82</v>
      </c>
      <c r="C31" s="383"/>
      <c r="D31" s="383"/>
      <c r="E31" s="384"/>
      <c r="F31" s="125" t="s">
        <v>83</v>
      </c>
      <c r="G31" s="126" t="s">
        <v>39</v>
      </c>
    </row>
    <row r="32" spans="1:9" ht="45.65" customHeight="1" x14ac:dyDescent="0.3">
      <c r="A32" s="133" t="s">
        <v>84</v>
      </c>
      <c r="B32" s="366" t="s">
        <v>85</v>
      </c>
      <c r="C32" s="367"/>
      <c r="D32" s="367"/>
      <c r="E32" s="368"/>
      <c r="F32" s="127" t="s">
        <v>74</v>
      </c>
      <c r="G32" s="126" t="s">
        <v>39</v>
      </c>
    </row>
    <row r="33" spans="1:8" ht="61.15" customHeight="1" x14ac:dyDescent="0.3">
      <c r="A33" s="133" t="s">
        <v>86</v>
      </c>
      <c r="B33" s="366" t="s">
        <v>87</v>
      </c>
      <c r="C33" s="367"/>
      <c r="D33" s="367"/>
      <c r="E33" s="368"/>
      <c r="F33" s="127" t="s">
        <v>74</v>
      </c>
      <c r="G33" s="126" t="s">
        <v>39</v>
      </c>
    </row>
    <row r="34" spans="1:8" ht="82.15" customHeight="1" x14ac:dyDescent="0.3">
      <c r="A34" s="133" t="s">
        <v>88</v>
      </c>
      <c r="B34" s="366" t="s">
        <v>89</v>
      </c>
      <c r="C34" s="367"/>
      <c r="D34" s="367"/>
      <c r="E34" s="368"/>
      <c r="F34" s="125" t="s">
        <v>90</v>
      </c>
      <c r="G34" s="126" t="s">
        <v>39</v>
      </c>
    </row>
    <row r="35" spans="1:8" ht="68.5" customHeight="1" x14ac:dyDescent="0.3">
      <c r="A35" s="133" t="s">
        <v>91</v>
      </c>
      <c r="B35" s="366" t="s">
        <v>92</v>
      </c>
      <c r="C35" s="367"/>
      <c r="D35" s="367"/>
      <c r="E35" s="368"/>
      <c r="F35" s="127" t="s">
        <v>74</v>
      </c>
      <c r="G35" s="126" t="s">
        <v>39</v>
      </c>
    </row>
    <row r="36" spans="1:8" ht="48.65" customHeight="1" x14ac:dyDescent="0.3">
      <c r="A36" s="133" t="s">
        <v>93</v>
      </c>
      <c r="B36" s="366" t="s">
        <v>94</v>
      </c>
      <c r="C36" s="367"/>
      <c r="D36" s="367"/>
      <c r="E36" s="368"/>
      <c r="F36" s="127" t="s">
        <v>74</v>
      </c>
      <c r="G36" s="126" t="s">
        <v>39</v>
      </c>
    </row>
    <row r="37" spans="1:8" ht="34.9" customHeight="1" x14ac:dyDescent="0.3">
      <c r="A37" s="133" t="s">
        <v>95</v>
      </c>
      <c r="B37" s="366" t="s">
        <v>96</v>
      </c>
      <c r="C37" s="367"/>
      <c r="D37" s="367"/>
      <c r="E37" s="368"/>
      <c r="F37" s="127" t="s">
        <v>74</v>
      </c>
      <c r="G37" s="126" t="s">
        <v>68</v>
      </c>
    </row>
    <row r="38" spans="1:8" ht="60" customHeight="1" x14ac:dyDescent="0.3">
      <c r="A38" s="133" t="s">
        <v>97</v>
      </c>
      <c r="B38" s="366" t="s">
        <v>98</v>
      </c>
      <c r="C38" s="367"/>
      <c r="D38" s="367"/>
      <c r="E38" s="368"/>
      <c r="F38" s="127" t="s">
        <v>74</v>
      </c>
      <c r="G38" s="126" t="s">
        <v>39</v>
      </c>
    </row>
    <row r="39" spans="1:8" ht="34.9" customHeight="1" x14ac:dyDescent="0.3">
      <c r="A39" s="133" t="s">
        <v>99</v>
      </c>
      <c r="B39" s="366" t="s">
        <v>100</v>
      </c>
      <c r="C39" s="367"/>
      <c r="D39" s="367"/>
      <c r="E39" s="368"/>
      <c r="F39" s="127" t="s">
        <v>74</v>
      </c>
      <c r="G39" s="126" t="s">
        <v>39</v>
      </c>
    </row>
    <row r="40" spans="1:8" ht="29.5" customHeight="1" thickBot="1" x14ac:dyDescent="0.35">
      <c r="A40" s="133" t="s">
        <v>101</v>
      </c>
      <c r="B40" s="366" t="s">
        <v>102</v>
      </c>
      <c r="C40" s="367"/>
      <c r="D40" s="367"/>
      <c r="E40" s="368"/>
      <c r="F40" s="125" t="s">
        <v>74</v>
      </c>
      <c r="G40" s="126" t="s">
        <v>39</v>
      </c>
    </row>
    <row r="41" spans="1:8" ht="28.5" customHeight="1" thickBot="1" x14ac:dyDescent="0.35">
      <c r="A41" s="387" t="s">
        <v>103</v>
      </c>
      <c r="B41" s="387"/>
      <c r="C41" s="387"/>
      <c r="D41" s="387"/>
      <c r="E41" s="387"/>
      <c r="F41" s="387"/>
      <c r="G41" s="387"/>
    </row>
    <row r="42" spans="1:8" ht="48" customHeight="1" x14ac:dyDescent="0.3">
      <c r="A42" s="121" t="s">
        <v>104</v>
      </c>
      <c r="B42" s="394" t="s">
        <v>105</v>
      </c>
      <c r="C42" s="395"/>
      <c r="D42" s="395"/>
      <c r="E42" s="396"/>
      <c r="F42" s="128" t="s">
        <v>106</v>
      </c>
      <c r="G42" s="123" t="s">
        <v>39</v>
      </c>
    </row>
    <row r="43" spans="1:8" ht="36" customHeight="1" x14ac:dyDescent="0.3">
      <c r="A43" s="121" t="s">
        <v>107</v>
      </c>
      <c r="B43" s="366" t="s">
        <v>108</v>
      </c>
      <c r="C43" s="367"/>
      <c r="D43" s="367"/>
      <c r="E43" s="368"/>
      <c r="F43" s="113" t="s">
        <v>109</v>
      </c>
      <c r="G43" s="117" t="s">
        <v>39</v>
      </c>
    </row>
    <row r="44" spans="1:8" ht="69" customHeight="1" x14ac:dyDescent="0.3">
      <c r="A44" s="121" t="s">
        <v>110</v>
      </c>
      <c r="B44" s="366" t="s">
        <v>111</v>
      </c>
      <c r="C44" s="367"/>
      <c r="D44" s="367"/>
      <c r="E44" s="368"/>
      <c r="F44" s="113" t="s">
        <v>109</v>
      </c>
      <c r="G44" s="117" t="s">
        <v>61</v>
      </c>
    </row>
    <row r="45" spans="1:8" ht="55.5" customHeight="1" x14ac:dyDescent="0.3">
      <c r="A45" s="121" t="s">
        <v>112</v>
      </c>
      <c r="B45" s="366" t="s">
        <v>113</v>
      </c>
      <c r="C45" s="367"/>
      <c r="D45" s="367"/>
      <c r="E45" s="368"/>
      <c r="F45" s="113" t="s">
        <v>114</v>
      </c>
      <c r="G45" s="117" t="s">
        <v>39</v>
      </c>
    </row>
    <row r="46" spans="1:8" ht="46.5" customHeight="1" x14ac:dyDescent="0.3">
      <c r="A46" s="121" t="s">
        <v>115</v>
      </c>
      <c r="B46" s="366" t="s">
        <v>116</v>
      </c>
      <c r="C46" s="367"/>
      <c r="D46" s="367"/>
      <c r="E46" s="368"/>
      <c r="F46" s="113" t="s">
        <v>109</v>
      </c>
      <c r="G46" s="117" t="s">
        <v>39</v>
      </c>
    </row>
    <row r="47" spans="1:8" ht="14" customHeight="1" x14ac:dyDescent="0.3">
      <c r="A47" s="327"/>
      <c r="B47" s="328"/>
      <c r="C47" s="328"/>
      <c r="D47" s="328"/>
      <c r="E47" s="328"/>
      <c r="F47" s="327"/>
      <c r="G47" s="329"/>
    </row>
    <row r="48" spans="1:8" x14ac:dyDescent="0.3">
      <c r="A48" s="323" t="s">
        <v>1600</v>
      </c>
      <c r="B48" s="323"/>
      <c r="C48" s="323"/>
      <c r="D48" s="334"/>
      <c r="E48" s="323"/>
      <c r="F48" s="323"/>
      <c r="G48" s="335"/>
      <c r="H48" s="336"/>
    </row>
    <row r="49" spans="1:8" x14ac:dyDescent="0.3">
      <c r="A49" s="323" t="s">
        <v>1598</v>
      </c>
      <c r="B49" s="323"/>
      <c r="C49" s="323"/>
      <c r="D49" s="323"/>
      <c r="E49" s="323"/>
      <c r="F49" s="323"/>
      <c r="G49" s="335"/>
      <c r="H49" s="336"/>
    </row>
    <row r="50" spans="1:8" x14ac:dyDescent="0.3">
      <c r="A50" s="323" t="s">
        <v>1599</v>
      </c>
      <c r="B50" s="323"/>
      <c r="C50" s="323"/>
      <c r="D50" s="323"/>
      <c r="E50" s="323"/>
      <c r="F50" s="323"/>
      <c r="G50" s="335"/>
      <c r="H50" s="336"/>
    </row>
    <row r="51" spans="1:8" x14ac:dyDescent="0.3">
      <c r="A51" s="333"/>
    </row>
  </sheetData>
  <mergeCells count="41">
    <mergeCell ref="B45:E45"/>
    <mergeCell ref="B46:E46"/>
    <mergeCell ref="A41:G41"/>
    <mergeCell ref="B42:E42"/>
    <mergeCell ref="B43:E43"/>
    <mergeCell ref="B44:E44"/>
    <mergeCell ref="B40:E40"/>
    <mergeCell ref="B30:E30"/>
    <mergeCell ref="B31:E31"/>
    <mergeCell ref="B32:E32"/>
    <mergeCell ref="B33:E33"/>
    <mergeCell ref="B34:E34"/>
    <mergeCell ref="B35:E35"/>
    <mergeCell ref="B36:E36"/>
    <mergeCell ref="B37:E37"/>
    <mergeCell ref="B38:E38"/>
    <mergeCell ref="B39:E39"/>
    <mergeCell ref="B29:E29"/>
    <mergeCell ref="B19:E19"/>
    <mergeCell ref="B20:E20"/>
    <mergeCell ref="B21:E21"/>
    <mergeCell ref="B22:E22"/>
    <mergeCell ref="B23:E23"/>
    <mergeCell ref="B24:E24"/>
    <mergeCell ref="A25:G25"/>
    <mergeCell ref="B26:E26"/>
    <mergeCell ref="B27:E27"/>
    <mergeCell ref="B28:E28"/>
    <mergeCell ref="B18:E18"/>
    <mergeCell ref="A1:G1"/>
    <mergeCell ref="A9:A10"/>
    <mergeCell ref="B9:E10"/>
    <mergeCell ref="F9:G9"/>
    <mergeCell ref="A11:G11"/>
    <mergeCell ref="B12:E12"/>
    <mergeCell ref="B13:E13"/>
    <mergeCell ref="B14:E14"/>
    <mergeCell ref="B15:E15"/>
    <mergeCell ref="B16:E16"/>
    <mergeCell ref="B17:E17"/>
    <mergeCell ref="A3:D3"/>
  </mergeCells>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33"/>
  <sheetViews>
    <sheetView topLeftCell="A13" workbookViewId="0">
      <selection activeCell="D15" sqref="D15"/>
    </sheetView>
  </sheetViews>
  <sheetFormatPr defaultColWidth="9.81640625" defaultRowHeight="14" x14ac:dyDescent="0.3"/>
  <cols>
    <col min="1" max="1" width="10" style="124" customWidth="1"/>
    <col min="2" max="2" width="64.54296875" style="124" customWidth="1"/>
    <col min="3" max="3" width="13.453125" style="124" customWidth="1"/>
    <col min="4" max="16384" width="9.81640625" style="124"/>
  </cols>
  <sheetData>
    <row r="2" spans="1:3" x14ac:dyDescent="0.3">
      <c r="A2" s="159" t="s">
        <v>25</v>
      </c>
      <c r="B2" s="159"/>
    </row>
    <row r="3" spans="1:3" x14ac:dyDescent="0.3">
      <c r="A3" s="170" t="s">
        <v>117</v>
      </c>
      <c r="B3" s="139"/>
    </row>
    <row r="4" spans="1:3" x14ac:dyDescent="0.3">
      <c r="A4" s="170" t="s">
        <v>27</v>
      </c>
      <c r="B4" s="139"/>
    </row>
    <row r="5" spans="1:3" x14ac:dyDescent="0.3">
      <c r="A5" s="170" t="s">
        <v>118</v>
      </c>
      <c r="B5" s="139"/>
    </row>
    <row r="7" spans="1:3" x14ac:dyDescent="0.3">
      <c r="A7" s="408" t="s">
        <v>119</v>
      </c>
      <c r="B7" s="408"/>
      <c r="C7" s="408"/>
    </row>
    <row r="8" spans="1:3" ht="41.15" customHeight="1" x14ac:dyDescent="0.3">
      <c r="A8" s="283" t="s">
        <v>30</v>
      </c>
      <c r="B8" s="284" t="s">
        <v>31</v>
      </c>
      <c r="C8" s="285" t="s">
        <v>120</v>
      </c>
    </row>
    <row r="9" spans="1:3" x14ac:dyDescent="0.3">
      <c r="A9" s="409" t="s">
        <v>35</v>
      </c>
      <c r="B9" s="410"/>
      <c r="C9" s="411"/>
    </row>
    <row r="10" spans="1:3" x14ac:dyDescent="0.3">
      <c r="A10" s="402" t="s">
        <v>121</v>
      </c>
      <c r="B10" s="412" t="s">
        <v>122</v>
      </c>
      <c r="C10" s="294" t="s">
        <v>44</v>
      </c>
    </row>
    <row r="11" spans="1:3" x14ac:dyDescent="0.3">
      <c r="A11" s="402"/>
      <c r="B11" s="413"/>
      <c r="C11" s="174" t="s">
        <v>58</v>
      </c>
    </row>
    <row r="12" spans="1:3" x14ac:dyDescent="0.3">
      <c r="A12" s="402"/>
      <c r="B12" s="413"/>
      <c r="C12" s="300"/>
    </row>
    <row r="13" spans="1:3" x14ac:dyDescent="0.3">
      <c r="A13" s="414" t="s">
        <v>123</v>
      </c>
      <c r="B13" s="416" t="s">
        <v>124</v>
      </c>
      <c r="C13" s="295" t="s">
        <v>66</v>
      </c>
    </row>
    <row r="14" spans="1:3" x14ac:dyDescent="0.3">
      <c r="A14" s="415"/>
      <c r="B14" s="417"/>
      <c r="C14" s="295"/>
    </row>
    <row r="15" spans="1:3" x14ac:dyDescent="0.3">
      <c r="A15" s="397" t="s">
        <v>125</v>
      </c>
      <c r="B15" s="398"/>
      <c r="C15" s="399"/>
    </row>
    <row r="16" spans="1:3" ht="15" customHeight="1" x14ac:dyDescent="0.3">
      <c r="A16" s="286"/>
      <c r="B16" s="400" t="s">
        <v>126</v>
      </c>
      <c r="C16" s="186" t="s">
        <v>72</v>
      </c>
    </row>
    <row r="17" spans="1:3" x14ac:dyDescent="0.3">
      <c r="A17" s="402"/>
      <c r="B17" s="401"/>
      <c r="C17" s="295" t="s">
        <v>78</v>
      </c>
    </row>
    <row r="18" spans="1:3" x14ac:dyDescent="0.3">
      <c r="A18" s="402"/>
      <c r="B18" s="401"/>
      <c r="C18" s="135" t="s">
        <v>86</v>
      </c>
    </row>
    <row r="19" spans="1:3" ht="28" x14ac:dyDescent="0.3">
      <c r="A19" s="402"/>
      <c r="B19" s="287" t="s">
        <v>127</v>
      </c>
      <c r="C19" s="295" t="s">
        <v>88</v>
      </c>
    </row>
    <row r="20" spans="1:3" x14ac:dyDescent="0.3">
      <c r="A20" s="402"/>
      <c r="B20" s="288" t="s">
        <v>128</v>
      </c>
      <c r="C20" s="295" t="s">
        <v>93</v>
      </c>
    </row>
    <row r="21" spans="1:3" x14ac:dyDescent="0.3">
      <c r="A21" s="402"/>
      <c r="B21" s="288" t="s">
        <v>129</v>
      </c>
      <c r="C21" s="295" t="s">
        <v>95</v>
      </c>
    </row>
    <row r="22" spans="1:3" ht="30.75" customHeight="1" x14ac:dyDescent="0.3">
      <c r="A22" s="402"/>
      <c r="B22" s="288" t="s">
        <v>130</v>
      </c>
      <c r="C22" s="295" t="s">
        <v>97</v>
      </c>
    </row>
    <row r="23" spans="1:3" x14ac:dyDescent="0.3">
      <c r="A23" s="402"/>
      <c r="B23" s="404" t="s">
        <v>131</v>
      </c>
      <c r="C23" s="296" t="s">
        <v>72</v>
      </c>
    </row>
    <row r="24" spans="1:3" ht="16.5" customHeight="1" x14ac:dyDescent="0.3">
      <c r="A24" s="402"/>
      <c r="B24" s="401"/>
      <c r="C24" s="298" t="s">
        <v>91</v>
      </c>
    </row>
    <row r="25" spans="1:3" ht="16.5" customHeight="1" x14ac:dyDescent="0.3">
      <c r="A25" s="402"/>
      <c r="B25" s="401"/>
      <c r="C25" s="297" t="s">
        <v>95</v>
      </c>
    </row>
    <row r="26" spans="1:3" x14ac:dyDescent="0.3">
      <c r="A26" s="402"/>
      <c r="B26" s="405"/>
      <c r="C26" s="297" t="s">
        <v>97</v>
      </c>
    </row>
    <row r="27" spans="1:3" x14ac:dyDescent="0.3">
      <c r="A27" s="402"/>
      <c r="B27" s="406" t="s">
        <v>132</v>
      </c>
      <c r="C27" s="296" t="s">
        <v>84</v>
      </c>
    </row>
    <row r="28" spans="1:3" x14ac:dyDescent="0.3">
      <c r="A28" s="402"/>
      <c r="B28" s="407"/>
      <c r="C28" s="298" t="s">
        <v>91</v>
      </c>
    </row>
    <row r="29" spans="1:3" x14ac:dyDescent="0.3">
      <c r="A29" s="402"/>
      <c r="B29" s="407"/>
      <c r="C29" s="298" t="s">
        <v>97</v>
      </c>
    </row>
    <row r="30" spans="1:3" x14ac:dyDescent="0.3">
      <c r="A30" s="402"/>
      <c r="B30" s="407"/>
      <c r="C30" s="298" t="s">
        <v>99</v>
      </c>
    </row>
    <row r="31" spans="1:3" x14ac:dyDescent="0.3">
      <c r="A31" s="402"/>
      <c r="B31" s="407"/>
      <c r="C31" s="297" t="s">
        <v>101</v>
      </c>
    </row>
    <row r="32" spans="1:3" ht="28" x14ac:dyDescent="0.3">
      <c r="A32" s="402"/>
      <c r="B32" s="289" t="s">
        <v>133</v>
      </c>
      <c r="C32" s="126" t="s">
        <v>134</v>
      </c>
    </row>
    <row r="33" spans="1:3" ht="42" x14ac:dyDescent="0.3">
      <c r="A33" s="403"/>
      <c r="B33" s="290" t="s">
        <v>135</v>
      </c>
      <c r="C33" s="136" t="s">
        <v>134</v>
      </c>
    </row>
  </sheetData>
  <mergeCells count="11">
    <mergeCell ref="A7:C7"/>
    <mergeCell ref="A9:C9"/>
    <mergeCell ref="A10:A12"/>
    <mergeCell ref="B10:B12"/>
    <mergeCell ref="A13:A14"/>
    <mergeCell ref="B13:B14"/>
    <mergeCell ref="A15:C15"/>
    <mergeCell ref="B16:B18"/>
    <mergeCell ref="A17:A33"/>
    <mergeCell ref="B23:B26"/>
    <mergeCell ref="B27: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3"/>
  <sheetViews>
    <sheetView zoomScaleNormal="100" zoomScaleSheetLayoutView="100" workbookViewId="0">
      <selection activeCell="J110" sqref="J110"/>
    </sheetView>
  </sheetViews>
  <sheetFormatPr defaultColWidth="9.1796875" defaultRowHeight="14" x14ac:dyDescent="0.3"/>
  <cols>
    <col min="1" max="1" width="4.81640625" style="124" customWidth="1"/>
    <col min="2" max="2" width="37.7265625" style="130" customWidth="1"/>
    <col min="3" max="3" width="6" style="124" customWidth="1"/>
    <col min="4" max="4" width="6.81640625" style="124" customWidth="1"/>
    <col min="5" max="5" width="5.81640625" style="124" customWidth="1"/>
    <col min="6" max="6" width="6.453125" style="124" customWidth="1"/>
    <col min="7" max="7" width="8" style="124" customWidth="1"/>
    <col min="8" max="8" width="9.26953125" style="124" customWidth="1"/>
    <col min="9" max="9" width="11.54296875" style="124" customWidth="1"/>
    <col min="10" max="10" width="9.1796875" style="124" customWidth="1"/>
    <col min="11" max="11" width="13.54296875" style="124" customWidth="1"/>
    <col min="12" max="12" width="16.453125" style="124" customWidth="1"/>
    <col min="13" max="13" width="10.81640625" style="124" customWidth="1"/>
    <col min="14" max="14" width="10.7265625" style="124" customWidth="1"/>
    <col min="15" max="16384" width="9.1796875" style="124"/>
  </cols>
  <sheetData>
    <row r="1" spans="1:18" ht="20.5" customHeight="1" x14ac:dyDescent="0.3">
      <c r="A1" s="363" t="s">
        <v>136</v>
      </c>
      <c r="B1" s="363"/>
      <c r="C1" s="363"/>
      <c r="D1" s="363"/>
      <c r="E1" s="363"/>
      <c r="F1" s="363"/>
      <c r="G1" s="363"/>
      <c r="H1" s="363"/>
      <c r="I1" s="363"/>
      <c r="J1" s="363"/>
      <c r="K1" s="4"/>
    </row>
    <row r="2" spans="1:18" ht="20.5" customHeight="1" x14ac:dyDescent="0.3">
      <c r="A2" s="4"/>
      <c r="B2" s="5"/>
      <c r="C2" s="4"/>
      <c r="D2" s="4"/>
      <c r="E2" s="4"/>
      <c r="F2" s="4"/>
      <c r="G2" s="4"/>
      <c r="H2" s="1"/>
      <c r="I2" s="1"/>
      <c r="J2" s="1"/>
      <c r="K2" s="1"/>
    </row>
    <row r="3" spans="1:18" ht="15" customHeight="1" x14ac:dyDescent="0.3">
      <c r="A3" s="419" t="s">
        <v>25</v>
      </c>
      <c r="B3" s="419"/>
      <c r="C3" s="419"/>
      <c r="D3" s="419"/>
      <c r="E3" s="1"/>
      <c r="F3" s="1"/>
      <c r="G3" s="1"/>
      <c r="H3" s="1"/>
      <c r="I3" s="2"/>
      <c r="J3" s="1"/>
      <c r="K3" s="1"/>
    </row>
    <row r="4" spans="1:18" ht="15" customHeight="1" x14ac:dyDescent="0.3">
      <c r="A4" s="6" t="s">
        <v>26</v>
      </c>
      <c r="B4" s="7"/>
      <c r="C4" s="1"/>
      <c r="D4" s="147"/>
      <c r="E4" s="147"/>
      <c r="F4" s="147"/>
      <c r="G4" s="1"/>
      <c r="H4" s="1"/>
      <c r="I4" s="1"/>
      <c r="J4" s="1"/>
      <c r="K4" s="1"/>
    </row>
    <row r="5" spans="1:18" ht="15" customHeight="1" x14ac:dyDescent="0.3">
      <c r="A5" s="9" t="s">
        <v>27</v>
      </c>
      <c r="B5" s="7"/>
      <c r="C5" s="1"/>
      <c r="D5" s="8"/>
      <c r="E5" s="1"/>
      <c r="F5" s="1"/>
      <c r="G5" s="1"/>
      <c r="H5" s="1"/>
      <c r="I5" s="1"/>
      <c r="J5" s="1"/>
      <c r="K5" s="1"/>
    </row>
    <row r="6" spans="1:18" ht="15" customHeight="1" x14ac:dyDescent="0.3">
      <c r="A6" s="9" t="s">
        <v>28</v>
      </c>
      <c r="B6" s="7"/>
      <c r="C6" s="10"/>
      <c r="D6" s="8"/>
      <c r="E6" s="1"/>
      <c r="F6" s="1"/>
      <c r="G6" s="1"/>
      <c r="H6" s="1"/>
      <c r="I6" s="1"/>
      <c r="J6" s="1"/>
      <c r="K6" s="1"/>
    </row>
    <row r="7" spans="1:18" ht="15" customHeight="1" x14ac:dyDescent="0.3">
      <c r="A7" s="1"/>
      <c r="B7" s="11"/>
      <c r="C7" s="1"/>
      <c r="D7" s="1"/>
      <c r="E7" s="1"/>
      <c r="F7" s="1"/>
      <c r="G7" s="1"/>
      <c r="H7" s="12" t="s">
        <v>137</v>
      </c>
      <c r="I7" s="1"/>
      <c r="J7" s="12" t="s">
        <v>138</v>
      </c>
      <c r="K7" s="12"/>
    </row>
    <row r="8" spans="1:18" ht="18" customHeight="1" x14ac:dyDescent="0.3">
      <c r="A8" s="420" t="s">
        <v>139</v>
      </c>
      <c r="B8" s="422" t="s">
        <v>140</v>
      </c>
      <c r="C8" s="424" t="s">
        <v>141</v>
      </c>
      <c r="D8" s="426" t="s">
        <v>142</v>
      </c>
      <c r="E8" s="427" t="s">
        <v>143</v>
      </c>
      <c r="F8" s="430" t="s">
        <v>144</v>
      </c>
      <c r="G8" s="430"/>
      <c r="H8" s="430"/>
      <c r="I8" s="430"/>
      <c r="J8" s="431" t="s">
        <v>145</v>
      </c>
      <c r="K8" s="153"/>
    </row>
    <row r="9" spans="1:18" ht="17.5" customHeight="1" x14ac:dyDescent="0.3">
      <c r="A9" s="421"/>
      <c r="B9" s="423"/>
      <c r="C9" s="425"/>
      <c r="D9" s="426"/>
      <c r="E9" s="428"/>
      <c r="F9" s="426" t="s">
        <v>146</v>
      </c>
      <c r="G9" s="426" t="s">
        <v>147</v>
      </c>
      <c r="H9" s="430" t="s">
        <v>148</v>
      </c>
      <c r="I9" s="430"/>
      <c r="J9" s="431"/>
      <c r="K9" s="153"/>
    </row>
    <row r="10" spans="1:18" ht="16.5" customHeight="1" x14ac:dyDescent="0.3">
      <c r="A10" s="421"/>
      <c r="B10" s="423"/>
      <c r="C10" s="425"/>
      <c r="D10" s="422"/>
      <c r="E10" s="429"/>
      <c r="F10" s="422"/>
      <c r="G10" s="422"/>
      <c r="H10" s="13" t="s">
        <v>149</v>
      </c>
      <c r="I10" s="13" t="s">
        <v>150</v>
      </c>
      <c r="J10" s="432"/>
      <c r="K10" s="153"/>
    </row>
    <row r="11" spans="1:18" ht="17.149999999999999" customHeight="1" x14ac:dyDescent="0.3">
      <c r="A11" s="433" t="s">
        <v>151</v>
      </c>
      <c r="B11" s="433"/>
      <c r="C11" s="433"/>
      <c r="D11" s="433"/>
      <c r="E11" s="433"/>
      <c r="F11" s="433"/>
      <c r="G11" s="433"/>
      <c r="H11" s="433"/>
      <c r="I11" s="433"/>
      <c r="J11" s="433"/>
      <c r="K11" s="25"/>
      <c r="L11" s="291"/>
      <c r="M11" s="291"/>
      <c r="N11" s="292"/>
      <c r="O11" s="292"/>
      <c r="P11" s="292"/>
      <c r="Q11" s="292"/>
      <c r="R11" s="292"/>
    </row>
    <row r="12" spans="1:18" ht="17.149999999999999" customHeight="1" x14ac:dyDescent="0.3">
      <c r="A12" s="14">
        <v>1</v>
      </c>
      <c r="B12" s="15" t="s">
        <v>152</v>
      </c>
      <c r="C12" s="16" t="s">
        <v>153</v>
      </c>
      <c r="D12" s="40">
        <v>2</v>
      </c>
      <c r="E12" s="16">
        <f>SUM(F12:I12)</f>
        <v>30</v>
      </c>
      <c r="F12" s="16">
        <v>0</v>
      </c>
      <c r="G12" s="16">
        <v>0</v>
      </c>
      <c r="H12" s="16">
        <v>30</v>
      </c>
      <c r="I12" s="16">
        <v>0</v>
      </c>
      <c r="J12" s="17" t="s">
        <v>154</v>
      </c>
      <c r="K12" s="3"/>
    </row>
    <row r="13" spans="1:18" ht="17.149999999999999" customHeight="1" x14ac:dyDescent="0.3">
      <c r="A13" s="14">
        <v>2</v>
      </c>
      <c r="B13" s="15" t="s">
        <v>155</v>
      </c>
      <c r="C13" s="16" t="s">
        <v>153</v>
      </c>
      <c r="D13" s="40">
        <v>4</v>
      </c>
      <c r="E13" s="16">
        <f t="shared" ref="E13:E20" si="0">SUM(F13:I13)</f>
        <v>45</v>
      </c>
      <c r="F13" s="16">
        <v>15</v>
      </c>
      <c r="G13" s="16">
        <v>0</v>
      </c>
      <c r="H13" s="16">
        <v>30</v>
      </c>
      <c r="I13" s="16">
        <v>0</v>
      </c>
      <c r="J13" s="17" t="s">
        <v>156</v>
      </c>
      <c r="K13" s="3"/>
    </row>
    <row r="14" spans="1:18" ht="17.149999999999999" customHeight="1" x14ac:dyDescent="0.3">
      <c r="A14" s="14">
        <v>3</v>
      </c>
      <c r="B14" s="33" t="s">
        <v>157</v>
      </c>
      <c r="C14" s="16" t="s">
        <v>158</v>
      </c>
      <c r="D14" s="40">
        <v>3</v>
      </c>
      <c r="E14" s="16">
        <f t="shared" si="0"/>
        <v>30</v>
      </c>
      <c r="F14" s="16">
        <v>15</v>
      </c>
      <c r="G14" s="16">
        <v>15</v>
      </c>
      <c r="H14" s="16">
        <v>0</v>
      </c>
      <c r="I14" s="16">
        <v>0</v>
      </c>
      <c r="J14" s="17" t="s">
        <v>154</v>
      </c>
      <c r="K14" s="3"/>
    </row>
    <row r="15" spans="1:18" ht="25.5" customHeight="1" x14ac:dyDescent="0.3">
      <c r="A15" s="14">
        <v>4</v>
      </c>
      <c r="B15" s="209" t="s">
        <v>159</v>
      </c>
      <c r="C15" s="231" t="s">
        <v>158</v>
      </c>
      <c r="D15" s="64">
        <v>3</v>
      </c>
      <c r="E15" s="231">
        <f t="shared" si="0"/>
        <v>45</v>
      </c>
      <c r="F15" s="231">
        <v>15</v>
      </c>
      <c r="G15" s="231">
        <v>0</v>
      </c>
      <c r="H15" s="231">
        <v>0</v>
      </c>
      <c r="I15" s="231">
        <v>30</v>
      </c>
      <c r="J15" s="232" t="s">
        <v>154</v>
      </c>
      <c r="K15" s="3"/>
    </row>
    <row r="16" spans="1:18" ht="17.25" customHeight="1" x14ac:dyDescent="0.3">
      <c r="A16" s="14">
        <v>5</v>
      </c>
      <c r="B16" s="209" t="s">
        <v>160</v>
      </c>
      <c r="C16" s="231" t="s">
        <v>158</v>
      </c>
      <c r="D16" s="64">
        <v>4</v>
      </c>
      <c r="E16" s="231">
        <f t="shared" si="0"/>
        <v>45</v>
      </c>
      <c r="F16" s="231">
        <v>15</v>
      </c>
      <c r="G16" s="231">
        <v>0</v>
      </c>
      <c r="H16" s="231">
        <v>0</v>
      </c>
      <c r="I16" s="231">
        <v>30</v>
      </c>
      <c r="J16" s="232" t="s">
        <v>156</v>
      </c>
      <c r="K16" s="75"/>
    </row>
    <row r="17" spans="1:18" ht="17.149999999999999" customHeight="1" x14ac:dyDescent="0.3">
      <c r="A17" s="14">
        <v>6</v>
      </c>
      <c r="B17" s="15" t="s">
        <v>161</v>
      </c>
      <c r="C17" s="231" t="s">
        <v>158</v>
      </c>
      <c r="D17" s="64">
        <v>3</v>
      </c>
      <c r="E17" s="231">
        <f t="shared" si="0"/>
        <v>40</v>
      </c>
      <c r="F17" s="231">
        <v>10</v>
      </c>
      <c r="G17" s="231">
        <v>0</v>
      </c>
      <c r="H17" s="231">
        <v>0</v>
      </c>
      <c r="I17" s="231">
        <v>30</v>
      </c>
      <c r="J17" s="232" t="s">
        <v>154</v>
      </c>
      <c r="K17" s="75"/>
    </row>
    <row r="18" spans="1:18" ht="17.149999999999999" customHeight="1" x14ac:dyDescent="0.3">
      <c r="A18" s="14">
        <v>7</v>
      </c>
      <c r="B18" s="210" t="s">
        <v>162</v>
      </c>
      <c r="C18" s="231" t="s">
        <v>158</v>
      </c>
      <c r="D18" s="64">
        <v>3</v>
      </c>
      <c r="E18" s="231">
        <f t="shared" si="0"/>
        <v>45</v>
      </c>
      <c r="F18" s="231">
        <v>15</v>
      </c>
      <c r="G18" s="231">
        <v>0</v>
      </c>
      <c r="H18" s="231">
        <v>0</v>
      </c>
      <c r="I18" s="231">
        <v>30</v>
      </c>
      <c r="J18" s="232" t="s">
        <v>154</v>
      </c>
      <c r="K18" s="75"/>
    </row>
    <row r="19" spans="1:18" ht="17.149999999999999" customHeight="1" x14ac:dyDescent="0.3">
      <c r="A19" s="14">
        <v>8</v>
      </c>
      <c r="B19" s="209" t="s">
        <v>163</v>
      </c>
      <c r="C19" s="231" t="s">
        <v>158</v>
      </c>
      <c r="D19" s="64">
        <v>4</v>
      </c>
      <c r="E19" s="231">
        <f t="shared" si="0"/>
        <v>45</v>
      </c>
      <c r="F19" s="231">
        <v>15</v>
      </c>
      <c r="G19" s="231">
        <v>0</v>
      </c>
      <c r="H19" s="231">
        <v>0</v>
      </c>
      <c r="I19" s="231">
        <v>30</v>
      </c>
      <c r="J19" s="232" t="s">
        <v>156</v>
      </c>
      <c r="K19" s="75"/>
    </row>
    <row r="20" spans="1:18" ht="17.149999999999999" customHeight="1" x14ac:dyDescent="0.3">
      <c r="A20" s="14">
        <v>9</v>
      </c>
      <c r="B20" s="209" t="s">
        <v>164</v>
      </c>
      <c r="C20" s="231" t="s">
        <v>158</v>
      </c>
      <c r="D20" s="64">
        <v>3</v>
      </c>
      <c r="E20" s="231">
        <f t="shared" si="0"/>
        <v>40</v>
      </c>
      <c r="F20" s="231">
        <v>10</v>
      </c>
      <c r="G20" s="231">
        <v>0</v>
      </c>
      <c r="H20" s="231">
        <v>0</v>
      </c>
      <c r="I20" s="231">
        <v>30</v>
      </c>
      <c r="J20" s="232" t="s">
        <v>154</v>
      </c>
      <c r="K20" s="75"/>
    </row>
    <row r="21" spans="1:18" ht="17.149999999999999" customHeight="1" x14ac:dyDescent="0.3">
      <c r="A21" s="14">
        <v>10</v>
      </c>
      <c r="B21" s="209" t="s">
        <v>165</v>
      </c>
      <c r="C21" s="231" t="s">
        <v>166</v>
      </c>
      <c r="D21" s="64">
        <v>1</v>
      </c>
      <c r="E21" s="231">
        <v>18</v>
      </c>
      <c r="F21" s="231">
        <v>9</v>
      </c>
      <c r="G21" s="231">
        <v>0</v>
      </c>
      <c r="H21" s="231">
        <v>9</v>
      </c>
      <c r="I21" s="231">
        <v>0</v>
      </c>
      <c r="J21" s="232" t="s">
        <v>154</v>
      </c>
      <c r="K21" s="75"/>
    </row>
    <row r="22" spans="1:18" ht="17.149999999999999" customHeight="1" x14ac:dyDescent="0.3">
      <c r="A22" s="19" t="s">
        <v>153</v>
      </c>
      <c r="B22" s="233" t="s">
        <v>167</v>
      </c>
      <c r="C22" s="20"/>
      <c r="D22" s="42">
        <f>SUM(D12:D21)</f>
        <v>30</v>
      </c>
      <c r="E22" s="234">
        <f t="shared" ref="E22:I22" si="1">SUM(E12:E21)</f>
        <v>383</v>
      </c>
      <c r="F22" s="234">
        <f t="shared" si="1"/>
        <v>119</v>
      </c>
      <c r="G22" s="234">
        <f t="shared" si="1"/>
        <v>15</v>
      </c>
      <c r="H22" s="234">
        <f t="shared" si="1"/>
        <v>69</v>
      </c>
      <c r="I22" s="234">
        <f t="shared" si="1"/>
        <v>180</v>
      </c>
      <c r="J22" s="235" t="s">
        <v>168</v>
      </c>
      <c r="K22" s="4"/>
    </row>
    <row r="23" spans="1:18" ht="17.149999999999999" customHeight="1" x14ac:dyDescent="0.3">
      <c r="A23" s="434" t="s">
        <v>169</v>
      </c>
      <c r="B23" s="434"/>
      <c r="C23" s="434"/>
      <c r="D23" s="434"/>
      <c r="E23" s="434"/>
      <c r="F23" s="434"/>
      <c r="G23" s="434"/>
      <c r="H23" s="434"/>
      <c r="I23" s="434"/>
      <c r="J23" s="434"/>
      <c r="K23" s="29"/>
    </row>
    <row r="24" spans="1:18" ht="17.149999999999999" customHeight="1" x14ac:dyDescent="0.3">
      <c r="A24" s="21"/>
      <c r="B24" s="236"/>
      <c r="C24" s="22"/>
      <c r="D24" s="45">
        <v>0</v>
      </c>
      <c r="E24" s="237">
        <v>0</v>
      </c>
      <c r="F24" s="237">
        <v>0</v>
      </c>
      <c r="G24" s="22">
        <v>0</v>
      </c>
      <c r="H24" s="237">
        <v>0</v>
      </c>
      <c r="I24" s="238">
        <v>0</v>
      </c>
      <c r="J24" s="22" t="s">
        <v>168</v>
      </c>
      <c r="K24" s="3"/>
    </row>
    <row r="25" spans="1:18" ht="17.149999999999999" customHeight="1" x14ac:dyDescent="0.3">
      <c r="A25" s="23" t="s">
        <v>158</v>
      </c>
      <c r="B25" s="239" t="s">
        <v>170</v>
      </c>
      <c r="C25" s="240"/>
      <c r="D25" s="47">
        <f t="shared" ref="D25:I25" si="2">SUM(D24:D24)</f>
        <v>0</v>
      </c>
      <c r="E25" s="241">
        <f t="shared" si="2"/>
        <v>0</v>
      </c>
      <c r="F25" s="241">
        <f t="shared" si="2"/>
        <v>0</v>
      </c>
      <c r="G25" s="241">
        <f t="shared" si="2"/>
        <v>0</v>
      </c>
      <c r="H25" s="241">
        <f t="shared" si="2"/>
        <v>0</v>
      </c>
      <c r="I25" s="241">
        <f t="shared" si="2"/>
        <v>0</v>
      </c>
      <c r="J25" s="242" t="s">
        <v>168</v>
      </c>
      <c r="K25" s="4"/>
    </row>
    <row r="26" spans="1:18" ht="17.149999999999999" customHeight="1" x14ac:dyDescent="0.3">
      <c r="A26" s="24" t="s">
        <v>171</v>
      </c>
      <c r="B26" s="243" t="s">
        <v>172</v>
      </c>
      <c r="C26" s="20"/>
      <c r="D26" s="42">
        <f t="shared" ref="D26:I26" si="3">+D22+D25</f>
        <v>30</v>
      </c>
      <c r="E26" s="234">
        <f t="shared" si="3"/>
        <v>383</v>
      </c>
      <c r="F26" s="234">
        <f t="shared" si="3"/>
        <v>119</v>
      </c>
      <c r="G26" s="234">
        <f t="shared" si="3"/>
        <v>15</v>
      </c>
      <c r="H26" s="234">
        <f t="shared" si="3"/>
        <v>69</v>
      </c>
      <c r="I26" s="234">
        <f t="shared" si="3"/>
        <v>180</v>
      </c>
      <c r="J26" s="235" t="s">
        <v>168</v>
      </c>
      <c r="K26" s="4"/>
    </row>
    <row r="27" spans="1:18" ht="20.5" customHeight="1" x14ac:dyDescent="0.3">
      <c r="A27" s="25"/>
      <c r="B27" s="239"/>
      <c r="C27" s="25"/>
      <c r="D27" s="4"/>
      <c r="E27" s="4"/>
      <c r="F27" s="4"/>
      <c r="G27" s="4"/>
      <c r="H27" s="4"/>
      <c r="I27" s="4"/>
      <c r="J27" s="4"/>
      <c r="K27" s="4"/>
    </row>
    <row r="28" spans="1:18" ht="20.5" customHeight="1" x14ac:dyDescent="0.3">
      <c r="A28" s="1"/>
      <c r="B28" s="11"/>
      <c r="C28" s="1"/>
      <c r="D28" s="1"/>
      <c r="E28" s="1"/>
      <c r="F28" s="1"/>
      <c r="G28" s="1"/>
      <c r="H28" s="12" t="s">
        <v>137</v>
      </c>
      <c r="I28" s="1"/>
      <c r="J28" s="12" t="s">
        <v>174</v>
      </c>
      <c r="K28" s="12"/>
    </row>
    <row r="29" spans="1:18" ht="20.5" customHeight="1" x14ac:dyDescent="0.3">
      <c r="A29" s="420" t="s">
        <v>139</v>
      </c>
      <c r="B29" s="422" t="s">
        <v>140</v>
      </c>
      <c r="C29" s="424" t="s">
        <v>141</v>
      </c>
      <c r="D29" s="426" t="s">
        <v>142</v>
      </c>
      <c r="E29" s="435" t="s">
        <v>143</v>
      </c>
      <c r="F29" s="430" t="s">
        <v>144</v>
      </c>
      <c r="G29" s="430"/>
      <c r="H29" s="430"/>
      <c r="I29" s="430"/>
      <c r="J29" s="431" t="s">
        <v>145</v>
      </c>
      <c r="K29" s="153"/>
    </row>
    <row r="30" spans="1:18" ht="20.5" customHeight="1" x14ac:dyDescent="0.3">
      <c r="A30" s="421"/>
      <c r="B30" s="423"/>
      <c r="C30" s="425"/>
      <c r="D30" s="426"/>
      <c r="E30" s="435"/>
      <c r="F30" s="426" t="s">
        <v>146</v>
      </c>
      <c r="G30" s="426" t="s">
        <v>147</v>
      </c>
      <c r="H30" s="430" t="s">
        <v>148</v>
      </c>
      <c r="I30" s="430"/>
      <c r="J30" s="431"/>
      <c r="K30" s="153"/>
    </row>
    <row r="31" spans="1:18" ht="20.5" customHeight="1" x14ac:dyDescent="0.3">
      <c r="A31" s="421"/>
      <c r="B31" s="423"/>
      <c r="C31" s="425"/>
      <c r="D31" s="422"/>
      <c r="E31" s="427"/>
      <c r="F31" s="422"/>
      <c r="G31" s="422"/>
      <c r="H31" s="13" t="s">
        <v>149</v>
      </c>
      <c r="I31" s="13" t="s">
        <v>150</v>
      </c>
      <c r="J31" s="432"/>
      <c r="K31" s="153"/>
    </row>
    <row r="32" spans="1:18" ht="17.149999999999999" customHeight="1" x14ac:dyDescent="0.3">
      <c r="A32" s="433" t="s">
        <v>151</v>
      </c>
      <c r="B32" s="433"/>
      <c r="C32" s="433"/>
      <c r="D32" s="433"/>
      <c r="E32" s="433"/>
      <c r="F32" s="433"/>
      <c r="G32" s="433"/>
      <c r="H32" s="433"/>
      <c r="I32" s="433"/>
      <c r="J32" s="433"/>
      <c r="K32" s="29"/>
      <c r="L32" s="291"/>
      <c r="N32" s="292"/>
      <c r="O32" s="292"/>
      <c r="P32" s="292"/>
      <c r="Q32" s="292"/>
      <c r="R32" s="292"/>
    </row>
    <row r="33" spans="1:11" ht="17.149999999999999" customHeight="1" x14ac:dyDescent="0.3">
      <c r="A33" s="14">
        <v>1</v>
      </c>
      <c r="B33" s="210" t="s">
        <v>175</v>
      </c>
      <c r="C33" s="26" t="s">
        <v>158</v>
      </c>
      <c r="D33" s="49">
        <v>3</v>
      </c>
      <c r="E33" s="26">
        <f t="shared" ref="E33:E38" si="4">SUM(F33:I33)</f>
        <v>35</v>
      </c>
      <c r="F33" s="26">
        <v>15</v>
      </c>
      <c r="G33" s="26">
        <v>0</v>
      </c>
      <c r="H33" s="26">
        <v>0</v>
      </c>
      <c r="I33" s="26">
        <v>20</v>
      </c>
      <c r="J33" s="244" t="s">
        <v>154</v>
      </c>
      <c r="K33" s="29"/>
    </row>
    <row r="34" spans="1:11" ht="17.149999999999999" customHeight="1" x14ac:dyDescent="0.3">
      <c r="A34" s="14">
        <v>2</v>
      </c>
      <c r="B34" s="210" t="s">
        <v>176</v>
      </c>
      <c r="C34" s="26" t="s">
        <v>158</v>
      </c>
      <c r="D34" s="49">
        <v>4</v>
      </c>
      <c r="E34" s="26">
        <f t="shared" si="4"/>
        <v>45</v>
      </c>
      <c r="F34" s="26">
        <v>15</v>
      </c>
      <c r="G34" s="26">
        <v>0</v>
      </c>
      <c r="H34" s="26">
        <v>0</v>
      </c>
      <c r="I34" s="26">
        <v>30</v>
      </c>
      <c r="J34" s="244" t="s">
        <v>156</v>
      </c>
      <c r="K34" s="29"/>
    </row>
    <row r="35" spans="1:11" ht="17.149999999999999" customHeight="1" x14ac:dyDescent="0.3">
      <c r="A35" s="14">
        <v>3</v>
      </c>
      <c r="B35" s="209" t="s">
        <v>177</v>
      </c>
      <c r="C35" s="16" t="s">
        <v>158</v>
      </c>
      <c r="D35" s="40">
        <v>3</v>
      </c>
      <c r="E35" s="26">
        <f t="shared" si="4"/>
        <v>35</v>
      </c>
      <c r="F35" s="16">
        <v>15</v>
      </c>
      <c r="G35" s="16">
        <v>0</v>
      </c>
      <c r="H35" s="16">
        <v>0</v>
      </c>
      <c r="I35" s="16">
        <v>20</v>
      </c>
      <c r="J35" s="17" t="s">
        <v>154</v>
      </c>
      <c r="K35" s="3"/>
    </row>
    <row r="36" spans="1:11" ht="17.149999999999999" customHeight="1" x14ac:dyDescent="0.3">
      <c r="A36" s="14">
        <v>4</v>
      </c>
      <c r="B36" s="209" t="s">
        <v>178</v>
      </c>
      <c r="C36" s="16" t="s">
        <v>158</v>
      </c>
      <c r="D36" s="40">
        <v>3</v>
      </c>
      <c r="E36" s="16">
        <f t="shared" si="4"/>
        <v>45</v>
      </c>
      <c r="F36" s="16">
        <v>15</v>
      </c>
      <c r="G36" s="16">
        <v>0</v>
      </c>
      <c r="H36" s="16">
        <v>0</v>
      </c>
      <c r="I36" s="16">
        <v>30</v>
      </c>
      <c r="J36" s="17" t="s">
        <v>156</v>
      </c>
      <c r="K36" s="3"/>
    </row>
    <row r="37" spans="1:11" ht="17.149999999999999" customHeight="1" x14ac:dyDescent="0.3">
      <c r="A37" s="14">
        <v>5</v>
      </c>
      <c r="B37" s="209" t="s">
        <v>179</v>
      </c>
      <c r="C37" s="16" t="s">
        <v>158</v>
      </c>
      <c r="D37" s="40">
        <v>3</v>
      </c>
      <c r="E37" s="16">
        <f t="shared" si="4"/>
        <v>35</v>
      </c>
      <c r="F37" s="16">
        <v>15</v>
      </c>
      <c r="G37" s="16">
        <v>0</v>
      </c>
      <c r="H37" s="16">
        <v>0</v>
      </c>
      <c r="I37" s="16">
        <v>20</v>
      </c>
      <c r="J37" s="17" t="s">
        <v>154</v>
      </c>
      <c r="K37" s="3"/>
    </row>
    <row r="38" spans="1:11" ht="17.149999999999999" customHeight="1" x14ac:dyDescent="0.3">
      <c r="A38" s="14">
        <v>6</v>
      </c>
      <c r="B38" s="210" t="s">
        <v>180</v>
      </c>
      <c r="C38" s="26" t="s">
        <v>158</v>
      </c>
      <c r="D38" s="49">
        <v>2</v>
      </c>
      <c r="E38" s="26">
        <f t="shared" si="4"/>
        <v>30</v>
      </c>
      <c r="F38" s="26">
        <v>15</v>
      </c>
      <c r="G38" s="26">
        <v>0</v>
      </c>
      <c r="H38" s="26">
        <v>0</v>
      </c>
      <c r="I38" s="26">
        <v>15</v>
      </c>
      <c r="J38" s="244" t="s">
        <v>154</v>
      </c>
      <c r="K38" s="29"/>
    </row>
    <row r="39" spans="1:11" ht="17.149999999999999" customHeight="1" x14ac:dyDescent="0.3">
      <c r="A39" s="19" t="s">
        <v>153</v>
      </c>
      <c r="B39" s="233" t="s">
        <v>167</v>
      </c>
      <c r="C39" s="20"/>
      <c r="D39" s="42">
        <f>SUM(D33:D38)</f>
        <v>18</v>
      </c>
      <c r="E39" s="234">
        <f t="shared" ref="E39:I39" si="5">SUM(E33:E38)</f>
        <v>225</v>
      </c>
      <c r="F39" s="234">
        <f t="shared" si="5"/>
        <v>90</v>
      </c>
      <c r="G39" s="234">
        <f t="shared" si="5"/>
        <v>0</v>
      </c>
      <c r="H39" s="234">
        <f t="shared" si="5"/>
        <v>0</v>
      </c>
      <c r="I39" s="234">
        <f t="shared" si="5"/>
        <v>135</v>
      </c>
      <c r="J39" s="235" t="s">
        <v>168</v>
      </c>
      <c r="K39" s="4"/>
    </row>
    <row r="40" spans="1:11" ht="17.149999999999999" customHeight="1" x14ac:dyDescent="0.3">
      <c r="A40" s="433" t="s">
        <v>169</v>
      </c>
      <c r="B40" s="433"/>
      <c r="C40" s="433"/>
      <c r="D40" s="433"/>
      <c r="E40" s="433"/>
      <c r="F40" s="433"/>
      <c r="G40" s="433"/>
      <c r="H40" s="433"/>
      <c r="I40" s="433"/>
      <c r="J40" s="433"/>
      <c r="K40" s="29"/>
    </row>
    <row r="41" spans="1:11" ht="40.5" customHeight="1" x14ac:dyDescent="0.3">
      <c r="A41" s="14">
        <v>1</v>
      </c>
      <c r="B41" s="15" t="s">
        <v>181</v>
      </c>
      <c r="C41" s="16" t="s">
        <v>166</v>
      </c>
      <c r="D41" s="40">
        <v>1</v>
      </c>
      <c r="E41" s="16">
        <f>SUM(F41:I41)</f>
        <v>18</v>
      </c>
      <c r="F41" s="16">
        <v>9</v>
      </c>
      <c r="G41" s="16">
        <v>0</v>
      </c>
      <c r="H41" s="16">
        <v>9</v>
      </c>
      <c r="I41" s="16">
        <v>0</v>
      </c>
      <c r="J41" s="17" t="s">
        <v>154</v>
      </c>
      <c r="K41" s="3"/>
    </row>
    <row r="42" spans="1:11" ht="40.5" customHeight="1" x14ac:dyDescent="0.3">
      <c r="A42" s="14">
        <v>2</v>
      </c>
      <c r="B42" s="15" t="s">
        <v>182</v>
      </c>
      <c r="C42" s="16" t="s">
        <v>183</v>
      </c>
      <c r="D42" s="40">
        <f>(D61+D55)/2</f>
        <v>11</v>
      </c>
      <c r="E42" s="40">
        <f t="shared" ref="E42:I42" si="6">(E61+E55)/2</f>
        <v>125</v>
      </c>
      <c r="F42" s="40">
        <f t="shared" si="6"/>
        <v>45</v>
      </c>
      <c r="G42" s="40">
        <f t="shared" si="6"/>
        <v>30</v>
      </c>
      <c r="H42" s="40">
        <f t="shared" si="6"/>
        <v>0</v>
      </c>
      <c r="I42" s="40">
        <f t="shared" si="6"/>
        <v>50</v>
      </c>
      <c r="J42" s="17" t="s">
        <v>1537</v>
      </c>
      <c r="K42" s="3"/>
    </row>
    <row r="43" spans="1:11" ht="17.149999999999999" customHeight="1" x14ac:dyDescent="0.3">
      <c r="A43" s="24" t="s">
        <v>158</v>
      </c>
      <c r="B43" s="243" t="s">
        <v>170</v>
      </c>
      <c r="C43" s="20"/>
      <c r="D43" s="42">
        <f>SUM(D41:D42)</f>
        <v>12</v>
      </c>
      <c r="E43" s="245">
        <f>SUM(E41:E42)</f>
        <v>143</v>
      </c>
      <c r="F43" s="245">
        <f t="shared" ref="F43:I43" si="7">SUM(F41:F42)</f>
        <v>54</v>
      </c>
      <c r="G43" s="245">
        <f t="shared" si="7"/>
        <v>30</v>
      </c>
      <c r="H43" s="245">
        <f t="shared" si="7"/>
        <v>9</v>
      </c>
      <c r="I43" s="245">
        <f t="shared" si="7"/>
        <v>50</v>
      </c>
      <c r="J43" s="235" t="s">
        <v>168</v>
      </c>
      <c r="K43" s="4"/>
    </row>
    <row r="44" spans="1:11" ht="17.149999999999999" customHeight="1" x14ac:dyDescent="0.3">
      <c r="A44" s="27" t="s">
        <v>171</v>
      </c>
      <c r="B44" s="246" t="s">
        <v>172</v>
      </c>
      <c r="C44" s="247"/>
      <c r="D44" s="51">
        <f t="shared" ref="D44:I44" si="8">+D39+D43</f>
        <v>30</v>
      </c>
      <c r="E44" s="248">
        <f>+E39+E43</f>
        <v>368</v>
      </c>
      <c r="F44" s="248">
        <f t="shared" si="8"/>
        <v>144</v>
      </c>
      <c r="G44" s="248">
        <f t="shared" si="8"/>
        <v>30</v>
      </c>
      <c r="H44" s="248">
        <f t="shared" si="8"/>
        <v>9</v>
      </c>
      <c r="I44" s="248">
        <f t="shared" si="8"/>
        <v>185</v>
      </c>
      <c r="J44" s="249" t="s">
        <v>168</v>
      </c>
      <c r="K44" s="4"/>
    </row>
    <row r="45" spans="1:11" ht="20.5" customHeight="1" x14ac:dyDescent="0.3">
      <c r="A45" s="1"/>
      <c r="B45" s="11"/>
      <c r="C45" s="3"/>
      <c r="D45" s="1"/>
      <c r="E45" s="1"/>
      <c r="F45" s="1"/>
      <c r="G45" s="1"/>
      <c r="H45" s="1"/>
      <c r="I45" s="1"/>
      <c r="J45" s="1"/>
      <c r="K45" s="1"/>
    </row>
    <row r="46" spans="1:11" ht="20.5" customHeight="1" x14ac:dyDescent="0.3">
      <c r="A46" s="1"/>
      <c r="B46" s="11"/>
      <c r="C46" s="2"/>
      <c r="D46" s="28"/>
      <c r="E46" s="2"/>
      <c r="F46" s="2"/>
      <c r="G46" s="1"/>
      <c r="H46" s="12"/>
      <c r="I46" s="1"/>
      <c r="J46" s="12"/>
      <c r="K46" s="12"/>
    </row>
    <row r="47" spans="1:11" ht="20.5" customHeight="1" x14ac:dyDescent="0.3">
      <c r="A47" s="420" t="s">
        <v>139</v>
      </c>
      <c r="B47" s="422" t="s">
        <v>140</v>
      </c>
      <c r="C47" s="424" t="s">
        <v>141</v>
      </c>
      <c r="D47" s="426" t="s">
        <v>142</v>
      </c>
      <c r="E47" s="435" t="s">
        <v>143</v>
      </c>
      <c r="F47" s="430" t="s">
        <v>144</v>
      </c>
      <c r="G47" s="430"/>
      <c r="H47" s="430"/>
      <c r="I47" s="430"/>
      <c r="J47" s="431" t="s">
        <v>145</v>
      </c>
      <c r="K47" s="153"/>
    </row>
    <row r="48" spans="1:11" ht="20.5" customHeight="1" x14ac:dyDescent="0.3">
      <c r="A48" s="421"/>
      <c r="B48" s="423"/>
      <c r="C48" s="425"/>
      <c r="D48" s="426"/>
      <c r="E48" s="435"/>
      <c r="F48" s="426" t="s">
        <v>146</v>
      </c>
      <c r="G48" s="426" t="s">
        <v>147</v>
      </c>
      <c r="H48" s="430" t="s">
        <v>148</v>
      </c>
      <c r="I48" s="430"/>
      <c r="J48" s="431"/>
      <c r="K48" s="153"/>
    </row>
    <row r="49" spans="1:18" ht="20.5" customHeight="1" x14ac:dyDescent="0.3">
      <c r="A49" s="421"/>
      <c r="B49" s="423"/>
      <c r="C49" s="425"/>
      <c r="D49" s="422"/>
      <c r="E49" s="427"/>
      <c r="F49" s="422"/>
      <c r="G49" s="422"/>
      <c r="H49" s="13" t="s">
        <v>149</v>
      </c>
      <c r="I49" s="13" t="s">
        <v>150</v>
      </c>
      <c r="J49" s="432"/>
      <c r="K49" s="153"/>
    </row>
    <row r="50" spans="1:18" ht="17.149999999999999" customHeight="1" x14ac:dyDescent="0.3">
      <c r="A50" s="433" t="s">
        <v>184</v>
      </c>
      <c r="B50" s="436"/>
      <c r="C50" s="433"/>
      <c r="D50" s="433"/>
      <c r="E50" s="433"/>
      <c r="F50" s="433"/>
      <c r="G50" s="433"/>
      <c r="H50" s="433"/>
      <c r="I50" s="433"/>
      <c r="J50" s="433"/>
      <c r="K50" s="29"/>
      <c r="L50" s="291"/>
      <c r="N50" s="293"/>
      <c r="O50" s="293"/>
      <c r="P50" s="293"/>
      <c r="Q50" s="293"/>
      <c r="R50" s="293"/>
    </row>
    <row r="51" spans="1:18" ht="17.149999999999999" customHeight="1" x14ac:dyDescent="0.3">
      <c r="A51" s="29">
        <v>1</v>
      </c>
      <c r="B51" s="146" t="s">
        <v>185</v>
      </c>
      <c r="C51" s="14" t="s">
        <v>183</v>
      </c>
      <c r="D51" s="49">
        <v>3</v>
      </c>
      <c r="E51" s="26">
        <f>SUM(F51:I51)</f>
        <v>30</v>
      </c>
      <c r="F51" s="26">
        <v>0</v>
      </c>
      <c r="G51" s="26">
        <v>30</v>
      </c>
      <c r="H51" s="26">
        <v>0</v>
      </c>
      <c r="I51" s="26">
        <v>0</v>
      </c>
      <c r="J51" s="244" t="s">
        <v>1538</v>
      </c>
      <c r="K51" s="29"/>
    </row>
    <row r="52" spans="1:18" ht="17.149999999999999" customHeight="1" x14ac:dyDescent="0.3">
      <c r="A52" s="29">
        <v>2</v>
      </c>
      <c r="B52" s="299" t="s">
        <v>186</v>
      </c>
      <c r="C52" s="3" t="s">
        <v>183</v>
      </c>
      <c r="D52" s="40">
        <v>2</v>
      </c>
      <c r="E52" s="3">
        <f>SUM(F52:I52)</f>
        <v>30</v>
      </c>
      <c r="F52" s="16">
        <v>15</v>
      </c>
      <c r="G52" s="3">
        <v>0</v>
      </c>
      <c r="H52" s="16">
        <v>0</v>
      </c>
      <c r="I52" s="3">
        <v>15</v>
      </c>
      <c r="J52" s="17" t="s">
        <v>154</v>
      </c>
      <c r="K52" s="3"/>
    </row>
    <row r="53" spans="1:18" ht="17.149999999999999" customHeight="1" x14ac:dyDescent="0.3">
      <c r="A53" s="29">
        <v>3</v>
      </c>
      <c r="B53" s="299" t="s">
        <v>187</v>
      </c>
      <c r="C53" s="29" t="s">
        <v>183</v>
      </c>
      <c r="D53" s="49">
        <v>3</v>
      </c>
      <c r="E53" s="3">
        <f t="shared" ref="E53" si="9">SUM(F53:I53)</f>
        <v>35</v>
      </c>
      <c r="F53" s="26">
        <v>15</v>
      </c>
      <c r="G53" s="29">
        <v>0</v>
      </c>
      <c r="H53" s="26">
        <v>0</v>
      </c>
      <c r="I53" s="29">
        <v>20</v>
      </c>
      <c r="J53" s="244" t="s">
        <v>156</v>
      </c>
      <c r="K53" s="29"/>
    </row>
    <row r="54" spans="1:18" ht="17.149999999999999" customHeight="1" x14ac:dyDescent="0.3">
      <c r="A54" s="29">
        <v>4</v>
      </c>
      <c r="B54" s="151" t="s">
        <v>188</v>
      </c>
      <c r="C54" s="3" t="s">
        <v>183</v>
      </c>
      <c r="D54" s="40">
        <v>3</v>
      </c>
      <c r="E54" s="3">
        <f>SUM(F54:I54)</f>
        <v>30</v>
      </c>
      <c r="F54" s="16">
        <v>15</v>
      </c>
      <c r="G54" s="3">
        <v>0</v>
      </c>
      <c r="H54" s="16">
        <v>0</v>
      </c>
      <c r="I54" s="3">
        <v>15</v>
      </c>
      <c r="J54" s="17" t="s">
        <v>154</v>
      </c>
      <c r="K54" s="3"/>
    </row>
    <row r="55" spans="1:18" ht="17.149999999999999" customHeight="1" x14ac:dyDescent="0.3">
      <c r="A55" s="19" t="s">
        <v>158</v>
      </c>
      <c r="B55" s="250" t="s">
        <v>170</v>
      </c>
      <c r="C55" s="20"/>
      <c r="D55" s="42">
        <f>SUM(D51:D54)</f>
        <v>11</v>
      </c>
      <c r="E55" s="234">
        <f>SUM(E51:E54)</f>
        <v>125</v>
      </c>
      <c r="F55" s="234">
        <f t="shared" ref="F55:I55" si="10">SUM(F51:F54)</f>
        <v>45</v>
      </c>
      <c r="G55" s="234">
        <f t="shared" si="10"/>
        <v>30</v>
      </c>
      <c r="H55" s="234">
        <f t="shared" si="10"/>
        <v>0</v>
      </c>
      <c r="I55" s="234">
        <f t="shared" si="10"/>
        <v>50</v>
      </c>
      <c r="J55" s="235" t="s">
        <v>168</v>
      </c>
      <c r="K55" s="4"/>
    </row>
    <row r="56" spans="1:18" ht="17.149999999999999" customHeight="1" x14ac:dyDescent="0.3">
      <c r="A56" s="433" t="s">
        <v>189</v>
      </c>
      <c r="B56" s="433"/>
      <c r="C56" s="433"/>
      <c r="D56" s="433"/>
      <c r="E56" s="433"/>
      <c r="F56" s="433"/>
      <c r="G56" s="433"/>
      <c r="H56" s="433"/>
      <c r="I56" s="433"/>
      <c r="J56" s="433"/>
      <c r="K56" s="29"/>
    </row>
    <row r="57" spans="1:18" ht="17.149999999999999" customHeight="1" x14ac:dyDescent="0.3">
      <c r="A57" s="29">
        <v>1</v>
      </c>
      <c r="B57" s="30" t="s">
        <v>185</v>
      </c>
      <c r="C57" s="26" t="s">
        <v>183</v>
      </c>
      <c r="D57" s="49">
        <v>3</v>
      </c>
      <c r="E57" s="26">
        <f>SUM(F57:I57)</f>
        <v>30</v>
      </c>
      <c r="F57" s="26">
        <v>0</v>
      </c>
      <c r="G57" s="26">
        <v>30</v>
      </c>
      <c r="H57" s="26">
        <v>0</v>
      </c>
      <c r="I57" s="26">
        <v>0</v>
      </c>
      <c r="J57" s="244" t="s">
        <v>1538</v>
      </c>
      <c r="K57" s="29"/>
    </row>
    <row r="58" spans="1:18" ht="17.149999999999999" customHeight="1" x14ac:dyDescent="0.3">
      <c r="A58" s="29">
        <v>2</v>
      </c>
      <c r="B58" s="33" t="s">
        <v>190</v>
      </c>
      <c r="C58" s="3" t="s">
        <v>183</v>
      </c>
      <c r="D58" s="40">
        <v>2</v>
      </c>
      <c r="E58" s="3">
        <f>SUM(F58:I58)</f>
        <v>30</v>
      </c>
      <c r="F58" s="16">
        <v>15</v>
      </c>
      <c r="G58" s="3">
        <v>0</v>
      </c>
      <c r="H58" s="16">
        <v>0</v>
      </c>
      <c r="I58" s="3">
        <v>15</v>
      </c>
      <c r="J58" s="17" t="s">
        <v>154</v>
      </c>
      <c r="K58" s="3"/>
    </row>
    <row r="59" spans="1:18" ht="17.149999999999999" customHeight="1" x14ac:dyDescent="0.3">
      <c r="A59" s="29">
        <v>3</v>
      </c>
      <c r="B59" s="33" t="s">
        <v>191</v>
      </c>
      <c r="C59" s="3" t="s">
        <v>183</v>
      </c>
      <c r="D59" s="40">
        <v>3</v>
      </c>
      <c r="E59" s="3">
        <f>SUM(F59:I59)</f>
        <v>35</v>
      </c>
      <c r="F59" s="16">
        <v>15</v>
      </c>
      <c r="G59" s="3">
        <v>0</v>
      </c>
      <c r="H59" s="16">
        <v>0</v>
      </c>
      <c r="I59" s="3">
        <v>20</v>
      </c>
      <c r="J59" s="17" t="s">
        <v>156</v>
      </c>
      <c r="K59" s="3"/>
    </row>
    <row r="60" spans="1:18" ht="17.149999999999999" customHeight="1" x14ac:dyDescent="0.3">
      <c r="A60" s="29">
        <v>4</v>
      </c>
      <c r="B60" s="33" t="s">
        <v>192</v>
      </c>
      <c r="C60" s="3" t="s">
        <v>183</v>
      </c>
      <c r="D60" s="40">
        <v>3</v>
      </c>
      <c r="E60" s="3">
        <f>SUM(F60:I60)</f>
        <v>30</v>
      </c>
      <c r="F60" s="16">
        <v>15</v>
      </c>
      <c r="G60" s="3">
        <v>0</v>
      </c>
      <c r="H60" s="16">
        <v>0</v>
      </c>
      <c r="I60" s="3">
        <v>15</v>
      </c>
      <c r="J60" s="17" t="s">
        <v>154</v>
      </c>
      <c r="K60" s="3"/>
    </row>
    <row r="61" spans="1:18" ht="17.149999999999999" customHeight="1" x14ac:dyDescent="0.3">
      <c r="A61" s="19" t="s">
        <v>158</v>
      </c>
      <c r="B61" s="233" t="s">
        <v>170</v>
      </c>
      <c r="C61" s="20"/>
      <c r="D61" s="42">
        <f>SUM(D57:D60)</f>
        <v>11</v>
      </c>
      <c r="E61" s="234">
        <f t="shared" ref="E61:I61" si="11">SUM(E57:E60)</f>
        <v>125</v>
      </c>
      <c r="F61" s="234">
        <f t="shared" si="11"/>
        <v>45</v>
      </c>
      <c r="G61" s="234">
        <f t="shared" si="11"/>
        <v>30</v>
      </c>
      <c r="H61" s="234">
        <f t="shared" si="11"/>
        <v>0</v>
      </c>
      <c r="I61" s="234">
        <f t="shared" si="11"/>
        <v>50</v>
      </c>
      <c r="J61" s="235" t="s">
        <v>168</v>
      </c>
      <c r="K61" s="4"/>
    </row>
    <row r="62" spans="1:18" ht="20.5" customHeight="1" x14ac:dyDescent="0.3">
      <c r="A62" s="28"/>
      <c r="B62" s="251"/>
      <c r="C62" s="28"/>
      <c r="D62" s="28"/>
      <c r="E62" s="28"/>
      <c r="F62" s="28"/>
      <c r="G62" s="28"/>
      <c r="H62" s="28"/>
      <c r="I62" s="28"/>
      <c r="J62" s="28"/>
      <c r="K62" s="28"/>
    </row>
    <row r="63" spans="1:18" ht="20.5" customHeight="1" x14ac:dyDescent="0.3">
      <c r="A63" s="1"/>
      <c r="B63" s="11"/>
      <c r="C63" s="1"/>
      <c r="D63" s="1"/>
      <c r="E63" s="1"/>
      <c r="F63" s="1"/>
      <c r="G63" s="1"/>
      <c r="H63" s="12" t="s">
        <v>173</v>
      </c>
      <c r="I63" s="1"/>
      <c r="J63" s="12" t="s">
        <v>193</v>
      </c>
      <c r="K63" s="12"/>
      <c r="L63" s="291"/>
      <c r="N63" s="293"/>
      <c r="O63" s="293"/>
      <c r="P63" s="293"/>
      <c r="Q63" s="293"/>
      <c r="R63" s="293"/>
    </row>
    <row r="64" spans="1:18" ht="20.5" customHeight="1" x14ac:dyDescent="0.3">
      <c r="A64" s="420" t="s">
        <v>139</v>
      </c>
      <c r="B64" s="422" t="s">
        <v>140</v>
      </c>
      <c r="C64" s="424" t="s">
        <v>141</v>
      </c>
      <c r="D64" s="426" t="s">
        <v>142</v>
      </c>
      <c r="E64" s="435" t="s">
        <v>143</v>
      </c>
      <c r="F64" s="430" t="s">
        <v>144</v>
      </c>
      <c r="G64" s="430"/>
      <c r="H64" s="430"/>
      <c r="I64" s="430"/>
      <c r="J64" s="431" t="s">
        <v>145</v>
      </c>
      <c r="K64" s="153"/>
    </row>
    <row r="65" spans="1:18" ht="20.5" customHeight="1" x14ac:dyDescent="0.3">
      <c r="A65" s="421"/>
      <c r="B65" s="423"/>
      <c r="C65" s="425"/>
      <c r="D65" s="426"/>
      <c r="E65" s="435"/>
      <c r="F65" s="426" t="s">
        <v>146</v>
      </c>
      <c r="G65" s="426" t="s">
        <v>147</v>
      </c>
      <c r="H65" s="430" t="s">
        <v>148</v>
      </c>
      <c r="I65" s="430"/>
      <c r="J65" s="431"/>
      <c r="K65" s="153"/>
    </row>
    <row r="66" spans="1:18" ht="20.5" customHeight="1" x14ac:dyDescent="0.3">
      <c r="A66" s="421"/>
      <c r="B66" s="423"/>
      <c r="C66" s="425"/>
      <c r="D66" s="422"/>
      <c r="E66" s="427"/>
      <c r="F66" s="422"/>
      <c r="G66" s="422"/>
      <c r="H66" s="13" t="s">
        <v>149</v>
      </c>
      <c r="I66" s="13" t="s">
        <v>150</v>
      </c>
      <c r="J66" s="432"/>
      <c r="K66" s="153"/>
    </row>
    <row r="67" spans="1:18" ht="17.149999999999999" customHeight="1" x14ac:dyDescent="0.3">
      <c r="A67" s="433" t="s">
        <v>151</v>
      </c>
      <c r="B67" s="433"/>
      <c r="C67" s="433"/>
      <c r="D67" s="433"/>
      <c r="E67" s="433"/>
      <c r="F67" s="433"/>
      <c r="G67" s="433"/>
      <c r="H67" s="433"/>
      <c r="I67" s="433"/>
      <c r="J67" s="433"/>
      <c r="K67" s="29"/>
    </row>
    <row r="68" spans="1:18" ht="17.149999999999999" customHeight="1" x14ac:dyDescent="0.3">
      <c r="A68" s="14">
        <v>1</v>
      </c>
      <c r="B68" s="33" t="s">
        <v>194</v>
      </c>
      <c r="C68" s="26" t="s">
        <v>166</v>
      </c>
      <c r="D68" s="49">
        <v>3</v>
      </c>
      <c r="E68" s="26">
        <f>SUM(F68:I68)</f>
        <v>30</v>
      </c>
      <c r="F68" s="26">
        <v>15</v>
      </c>
      <c r="G68" s="26">
        <v>0</v>
      </c>
      <c r="H68" s="26">
        <v>0</v>
      </c>
      <c r="I68" s="26">
        <v>15</v>
      </c>
      <c r="J68" s="232" t="s">
        <v>154</v>
      </c>
      <c r="K68" s="75"/>
    </row>
    <row r="69" spans="1:18" ht="17.149999999999999" customHeight="1" x14ac:dyDescent="0.3">
      <c r="A69" s="14">
        <v>2</v>
      </c>
      <c r="B69" s="15" t="s">
        <v>195</v>
      </c>
      <c r="C69" s="16" t="s">
        <v>158</v>
      </c>
      <c r="D69" s="40">
        <v>2</v>
      </c>
      <c r="E69" s="16">
        <f>SUM(F69:I69)</f>
        <v>0</v>
      </c>
      <c r="F69" s="16">
        <v>0</v>
      </c>
      <c r="G69" s="16">
        <v>0</v>
      </c>
      <c r="H69" s="16">
        <v>0</v>
      </c>
      <c r="I69" s="16">
        <v>0</v>
      </c>
      <c r="J69" s="17" t="s">
        <v>156</v>
      </c>
      <c r="K69" s="3"/>
    </row>
    <row r="70" spans="1:18" ht="17.149999999999999" customHeight="1" x14ac:dyDescent="0.3">
      <c r="A70" s="19" t="s">
        <v>153</v>
      </c>
      <c r="B70" s="233" t="s">
        <v>167</v>
      </c>
      <c r="C70" s="20"/>
      <c r="D70" s="42">
        <f>SUM(D68:D69)</f>
        <v>5</v>
      </c>
      <c r="E70" s="234">
        <f t="shared" ref="E70:I70" si="12">SUM(E68:E69)</f>
        <v>30</v>
      </c>
      <c r="F70" s="234">
        <f t="shared" si="12"/>
        <v>15</v>
      </c>
      <c r="G70" s="234">
        <f t="shared" si="12"/>
        <v>0</v>
      </c>
      <c r="H70" s="234">
        <f t="shared" si="12"/>
        <v>0</v>
      </c>
      <c r="I70" s="234">
        <f t="shared" si="12"/>
        <v>15</v>
      </c>
      <c r="J70" s="235" t="s">
        <v>168</v>
      </c>
      <c r="K70" s="4"/>
    </row>
    <row r="71" spans="1:18" ht="17.149999999999999" customHeight="1" x14ac:dyDescent="0.3">
      <c r="A71" s="433" t="s">
        <v>169</v>
      </c>
      <c r="B71" s="433"/>
      <c r="C71" s="433"/>
      <c r="D71" s="433"/>
      <c r="E71" s="433"/>
      <c r="F71" s="433"/>
      <c r="G71" s="433"/>
      <c r="H71" s="433"/>
      <c r="I71" s="433"/>
      <c r="J71" s="433"/>
      <c r="K71" s="29"/>
    </row>
    <row r="72" spans="1:18" ht="41.25" customHeight="1" x14ac:dyDescent="0.3">
      <c r="A72" s="14">
        <v>1</v>
      </c>
      <c r="B72" s="15" t="s">
        <v>182</v>
      </c>
      <c r="C72" s="16" t="s">
        <v>183</v>
      </c>
      <c r="D72" s="252">
        <f t="shared" ref="D72:I72" si="13">(D94+D86)/2</f>
        <v>25</v>
      </c>
      <c r="E72" s="252">
        <f t="shared" si="13"/>
        <v>169</v>
      </c>
      <c r="F72" s="252">
        <f t="shared" si="13"/>
        <v>59</v>
      </c>
      <c r="G72" s="252">
        <f t="shared" si="13"/>
        <v>30</v>
      </c>
      <c r="H72" s="252">
        <f t="shared" si="13"/>
        <v>0</v>
      </c>
      <c r="I72" s="252">
        <f t="shared" si="13"/>
        <v>80</v>
      </c>
      <c r="J72" s="17" t="s">
        <v>196</v>
      </c>
      <c r="K72" s="3"/>
    </row>
    <row r="73" spans="1:18" ht="17.149999999999999" customHeight="1" x14ac:dyDescent="0.3">
      <c r="A73" s="24" t="s">
        <v>158</v>
      </c>
      <c r="B73" s="243" t="s">
        <v>170</v>
      </c>
      <c r="C73" s="20"/>
      <c r="D73" s="245">
        <f t="shared" ref="D73:J73" si="14">SUM(D72:D72)</f>
        <v>25</v>
      </c>
      <c r="E73" s="245">
        <f t="shared" si="14"/>
        <v>169</v>
      </c>
      <c r="F73" s="245">
        <f t="shared" si="14"/>
        <v>59</v>
      </c>
      <c r="G73" s="245">
        <f t="shared" si="14"/>
        <v>30</v>
      </c>
      <c r="H73" s="245">
        <f t="shared" si="14"/>
        <v>0</v>
      </c>
      <c r="I73" s="245">
        <f t="shared" si="14"/>
        <v>80</v>
      </c>
      <c r="J73" s="253">
        <f t="shared" si="14"/>
        <v>0</v>
      </c>
      <c r="K73" s="154"/>
    </row>
    <row r="74" spans="1:18" ht="17.149999999999999" customHeight="1" x14ac:dyDescent="0.3">
      <c r="A74" s="27" t="s">
        <v>171</v>
      </c>
      <c r="B74" s="246" t="s">
        <v>172</v>
      </c>
      <c r="C74" s="247"/>
      <c r="D74" s="248">
        <f t="shared" ref="D74:I74" si="15">+D70+D73</f>
        <v>30</v>
      </c>
      <c r="E74" s="248">
        <f>+E70+E73</f>
        <v>199</v>
      </c>
      <c r="F74" s="248">
        <f t="shared" si="15"/>
        <v>74</v>
      </c>
      <c r="G74" s="248">
        <f t="shared" si="15"/>
        <v>30</v>
      </c>
      <c r="H74" s="248">
        <f t="shared" si="15"/>
        <v>0</v>
      </c>
      <c r="I74" s="248">
        <f t="shared" si="15"/>
        <v>95</v>
      </c>
      <c r="J74" s="249">
        <v>0</v>
      </c>
      <c r="K74" s="4"/>
    </row>
    <row r="75" spans="1:18" ht="17.149999999999999" customHeight="1" x14ac:dyDescent="0.3">
      <c r="A75" s="1"/>
      <c r="B75" s="11"/>
      <c r="C75" s="2"/>
      <c r="D75" s="28"/>
      <c r="E75" s="2"/>
      <c r="F75" s="2"/>
      <c r="G75" s="1"/>
      <c r="H75" s="12"/>
      <c r="I75" s="1"/>
      <c r="J75" s="12"/>
      <c r="K75" s="12"/>
    </row>
    <row r="76" spans="1:18" ht="20.5" customHeight="1" x14ac:dyDescent="0.3">
      <c r="A76" s="420" t="s">
        <v>139</v>
      </c>
      <c r="B76" s="422" t="s">
        <v>140</v>
      </c>
      <c r="C76" s="424" t="s">
        <v>141</v>
      </c>
      <c r="D76" s="426" t="s">
        <v>142</v>
      </c>
      <c r="E76" s="435" t="s">
        <v>143</v>
      </c>
      <c r="F76" s="430" t="s">
        <v>144</v>
      </c>
      <c r="G76" s="430"/>
      <c r="H76" s="430"/>
      <c r="I76" s="430"/>
      <c r="J76" s="431" t="s">
        <v>145</v>
      </c>
      <c r="K76" s="153"/>
    </row>
    <row r="77" spans="1:18" ht="20.5" customHeight="1" x14ac:dyDescent="0.3">
      <c r="A77" s="421"/>
      <c r="B77" s="423"/>
      <c r="C77" s="425"/>
      <c r="D77" s="426"/>
      <c r="E77" s="435"/>
      <c r="F77" s="426" t="s">
        <v>146</v>
      </c>
      <c r="G77" s="426" t="s">
        <v>147</v>
      </c>
      <c r="H77" s="430" t="s">
        <v>148</v>
      </c>
      <c r="I77" s="430"/>
      <c r="J77" s="431"/>
      <c r="K77" s="153"/>
    </row>
    <row r="78" spans="1:18" ht="20.5" customHeight="1" x14ac:dyDescent="0.3">
      <c r="A78" s="421"/>
      <c r="B78" s="423"/>
      <c r="C78" s="425"/>
      <c r="D78" s="422"/>
      <c r="E78" s="427"/>
      <c r="F78" s="422"/>
      <c r="G78" s="422"/>
      <c r="H78" s="13" t="s">
        <v>149</v>
      </c>
      <c r="I78" s="13" t="s">
        <v>150</v>
      </c>
      <c r="J78" s="432"/>
      <c r="K78" s="153"/>
    </row>
    <row r="79" spans="1:18" ht="17.149999999999999" customHeight="1" x14ac:dyDescent="0.3">
      <c r="A79" s="433" t="s">
        <v>184</v>
      </c>
      <c r="B79" s="433"/>
      <c r="C79" s="433"/>
      <c r="D79" s="433"/>
      <c r="E79" s="433"/>
      <c r="F79" s="433"/>
      <c r="G79" s="433"/>
      <c r="H79" s="433"/>
      <c r="I79" s="433"/>
      <c r="J79" s="433"/>
      <c r="K79" s="29"/>
      <c r="L79" s="291"/>
      <c r="N79" s="293"/>
      <c r="O79" s="293"/>
      <c r="P79" s="293"/>
      <c r="Q79" s="293"/>
      <c r="R79" s="293"/>
    </row>
    <row r="80" spans="1:18" ht="17.149999999999999" customHeight="1" x14ac:dyDescent="0.3">
      <c r="A80" s="29">
        <v>1</v>
      </c>
      <c r="B80" s="30" t="s">
        <v>185</v>
      </c>
      <c r="C80" s="26" t="s">
        <v>183</v>
      </c>
      <c r="D80" s="49">
        <v>3</v>
      </c>
      <c r="E80" s="26">
        <f t="shared" ref="E80:E83" si="16">SUM(F80:I80)</f>
        <v>30</v>
      </c>
      <c r="F80" s="26">
        <v>0</v>
      </c>
      <c r="G80" s="26">
        <v>30</v>
      </c>
      <c r="H80" s="26">
        <v>0</v>
      </c>
      <c r="I80" s="26">
        <v>0</v>
      </c>
      <c r="J80" s="244" t="s">
        <v>154</v>
      </c>
      <c r="K80" s="29"/>
    </row>
    <row r="81" spans="1:11" ht="17.149999999999999" customHeight="1" x14ac:dyDescent="0.3">
      <c r="A81" s="29">
        <v>2</v>
      </c>
      <c r="B81" s="15" t="s">
        <v>197</v>
      </c>
      <c r="C81" s="16" t="s">
        <v>183</v>
      </c>
      <c r="D81" s="40">
        <v>7</v>
      </c>
      <c r="E81" s="16">
        <f t="shared" si="16"/>
        <v>0</v>
      </c>
      <c r="F81" s="16">
        <v>0</v>
      </c>
      <c r="G81" s="16">
        <v>0</v>
      </c>
      <c r="H81" s="16">
        <v>0</v>
      </c>
      <c r="I81" s="16">
        <v>0</v>
      </c>
      <c r="J81" s="17" t="s">
        <v>198</v>
      </c>
      <c r="K81" s="3"/>
    </row>
    <row r="82" spans="1:11" ht="17.149999999999999" customHeight="1" x14ac:dyDescent="0.3">
      <c r="A82" s="29">
        <v>3</v>
      </c>
      <c r="B82" s="33" t="s">
        <v>199</v>
      </c>
      <c r="C82" s="14" t="s">
        <v>183</v>
      </c>
      <c r="D82" s="105">
        <v>4</v>
      </c>
      <c r="E82" s="3">
        <f t="shared" si="16"/>
        <v>35</v>
      </c>
      <c r="F82" s="26">
        <v>15</v>
      </c>
      <c r="G82" s="29">
        <v>0</v>
      </c>
      <c r="H82" s="26">
        <v>0</v>
      </c>
      <c r="I82" s="29">
        <v>20</v>
      </c>
      <c r="J82" s="244" t="s">
        <v>156</v>
      </c>
      <c r="K82" s="29"/>
    </row>
    <row r="83" spans="1:11" ht="17.149999999999999" customHeight="1" x14ac:dyDescent="0.3">
      <c r="A83" s="29">
        <v>4</v>
      </c>
      <c r="B83" s="33" t="s">
        <v>200</v>
      </c>
      <c r="C83" s="29" t="s">
        <v>183</v>
      </c>
      <c r="D83" s="49">
        <v>4</v>
      </c>
      <c r="E83" s="3">
        <f t="shared" si="16"/>
        <v>35</v>
      </c>
      <c r="F83" s="26">
        <v>15</v>
      </c>
      <c r="G83" s="29">
        <v>0</v>
      </c>
      <c r="H83" s="26">
        <v>0</v>
      </c>
      <c r="I83" s="29">
        <v>20</v>
      </c>
      <c r="J83" s="244" t="s">
        <v>154</v>
      </c>
      <c r="K83" s="29"/>
    </row>
    <row r="84" spans="1:11" ht="17.149999999999999" customHeight="1" x14ac:dyDescent="0.3">
      <c r="A84" s="29">
        <v>5</v>
      </c>
      <c r="B84" s="33" t="s">
        <v>201</v>
      </c>
      <c r="C84" s="3" t="s">
        <v>183</v>
      </c>
      <c r="D84" s="40">
        <v>4</v>
      </c>
      <c r="E84" s="3">
        <f>SUM(F84:I84)</f>
        <v>35</v>
      </c>
      <c r="F84" s="16">
        <v>15</v>
      </c>
      <c r="G84" s="3">
        <v>0</v>
      </c>
      <c r="H84" s="16">
        <v>0</v>
      </c>
      <c r="I84" s="3">
        <v>20</v>
      </c>
      <c r="J84" s="17" t="s">
        <v>156</v>
      </c>
      <c r="K84" s="3"/>
    </row>
    <row r="85" spans="1:11" ht="17.149999999999999" customHeight="1" x14ac:dyDescent="0.3">
      <c r="A85" s="29">
        <v>6</v>
      </c>
      <c r="B85" s="33" t="s">
        <v>202</v>
      </c>
      <c r="C85" s="29" t="s">
        <v>183</v>
      </c>
      <c r="D85" s="49">
        <v>3</v>
      </c>
      <c r="E85" s="3">
        <f>SUM(F85:I85)</f>
        <v>34</v>
      </c>
      <c r="F85" s="16">
        <v>14</v>
      </c>
      <c r="G85" s="3">
        <v>0</v>
      </c>
      <c r="H85" s="16">
        <v>0</v>
      </c>
      <c r="I85" s="3">
        <v>20</v>
      </c>
      <c r="J85" s="244" t="s">
        <v>154</v>
      </c>
      <c r="K85" s="29"/>
    </row>
    <row r="86" spans="1:11" ht="17.149999999999999" customHeight="1" x14ac:dyDescent="0.3">
      <c r="A86" s="19" t="s">
        <v>158</v>
      </c>
      <c r="B86" s="233" t="s">
        <v>170</v>
      </c>
      <c r="C86" s="20"/>
      <c r="D86" s="42">
        <f>SUM(D80:D85)</f>
        <v>25</v>
      </c>
      <c r="E86" s="234">
        <f t="shared" ref="E86:I86" si="17">SUM(E80:E85)</f>
        <v>169</v>
      </c>
      <c r="F86" s="234">
        <f t="shared" si="17"/>
        <v>59</v>
      </c>
      <c r="G86" s="234">
        <f t="shared" si="17"/>
        <v>30</v>
      </c>
      <c r="H86" s="234">
        <f t="shared" si="17"/>
        <v>0</v>
      </c>
      <c r="I86" s="234">
        <f t="shared" si="17"/>
        <v>80</v>
      </c>
      <c r="J86" s="235" t="s">
        <v>168</v>
      </c>
      <c r="K86" s="4"/>
    </row>
    <row r="87" spans="1:11" ht="17.149999999999999" customHeight="1" x14ac:dyDescent="0.3">
      <c r="A87" s="433" t="s">
        <v>189</v>
      </c>
      <c r="B87" s="433"/>
      <c r="C87" s="433"/>
      <c r="D87" s="433"/>
      <c r="E87" s="433"/>
      <c r="F87" s="433"/>
      <c r="G87" s="433"/>
      <c r="H87" s="433"/>
      <c r="I87" s="433"/>
      <c r="J87" s="433"/>
      <c r="K87" s="29"/>
    </row>
    <row r="88" spans="1:11" ht="17.149999999999999" customHeight="1" x14ac:dyDescent="0.3">
      <c r="A88" s="29">
        <v>1</v>
      </c>
      <c r="B88" s="30" t="s">
        <v>185</v>
      </c>
      <c r="C88" s="26" t="s">
        <v>183</v>
      </c>
      <c r="D88" s="49">
        <v>3</v>
      </c>
      <c r="E88" s="26">
        <f>SUM(F88:I88)</f>
        <v>30</v>
      </c>
      <c r="F88" s="26">
        <v>0</v>
      </c>
      <c r="G88" s="26">
        <v>30</v>
      </c>
      <c r="H88" s="26">
        <v>0</v>
      </c>
      <c r="I88" s="26">
        <v>0</v>
      </c>
      <c r="J88" s="244" t="s">
        <v>154</v>
      </c>
      <c r="K88" s="29"/>
    </row>
    <row r="89" spans="1:11" ht="17.149999999999999" customHeight="1" x14ac:dyDescent="0.3">
      <c r="A89" s="29">
        <v>2</v>
      </c>
      <c r="B89" s="15" t="s">
        <v>197</v>
      </c>
      <c r="C89" s="16" t="s">
        <v>183</v>
      </c>
      <c r="D89" s="40">
        <v>7</v>
      </c>
      <c r="E89" s="16">
        <f t="shared" ref="E89:E93" si="18">SUM(F89:I89)</f>
        <v>0</v>
      </c>
      <c r="F89" s="16">
        <v>0</v>
      </c>
      <c r="G89" s="16">
        <v>0</v>
      </c>
      <c r="H89" s="16">
        <v>0</v>
      </c>
      <c r="I89" s="16">
        <v>0</v>
      </c>
      <c r="J89" s="17" t="s">
        <v>198</v>
      </c>
      <c r="K89" s="3"/>
    </row>
    <row r="90" spans="1:11" ht="17.149999999999999" customHeight="1" x14ac:dyDescent="0.3">
      <c r="A90" s="29">
        <v>3</v>
      </c>
      <c r="B90" s="33" t="s">
        <v>203</v>
      </c>
      <c r="C90" s="14" t="s">
        <v>183</v>
      </c>
      <c r="D90" s="105">
        <v>4</v>
      </c>
      <c r="E90" s="3">
        <f t="shared" si="18"/>
        <v>35</v>
      </c>
      <c r="F90" s="26">
        <v>15</v>
      </c>
      <c r="G90" s="29">
        <v>0</v>
      </c>
      <c r="H90" s="26">
        <v>0</v>
      </c>
      <c r="I90" s="29">
        <v>20</v>
      </c>
      <c r="J90" s="244" t="s">
        <v>154</v>
      </c>
      <c r="K90" s="29"/>
    </row>
    <row r="91" spans="1:11" ht="17.149999999999999" customHeight="1" x14ac:dyDescent="0.3">
      <c r="A91" s="29">
        <v>4</v>
      </c>
      <c r="B91" s="33" t="s">
        <v>204</v>
      </c>
      <c r="C91" s="29" t="s">
        <v>183</v>
      </c>
      <c r="D91" s="49">
        <v>4</v>
      </c>
      <c r="E91" s="3">
        <f t="shared" si="18"/>
        <v>35</v>
      </c>
      <c r="F91" s="26">
        <v>15</v>
      </c>
      <c r="G91" s="29">
        <v>0</v>
      </c>
      <c r="H91" s="26">
        <v>0</v>
      </c>
      <c r="I91" s="29">
        <v>20</v>
      </c>
      <c r="J91" s="244" t="s">
        <v>156</v>
      </c>
      <c r="K91" s="29"/>
    </row>
    <row r="92" spans="1:11" ht="17.149999999999999" customHeight="1" x14ac:dyDescent="0.3">
      <c r="A92" s="29">
        <v>5</v>
      </c>
      <c r="B92" s="33" t="s">
        <v>205</v>
      </c>
      <c r="C92" s="29" t="s">
        <v>183</v>
      </c>
      <c r="D92" s="49">
        <v>4</v>
      </c>
      <c r="E92" s="3">
        <f t="shared" si="18"/>
        <v>35</v>
      </c>
      <c r="F92" s="26">
        <v>15</v>
      </c>
      <c r="G92" s="29">
        <v>0</v>
      </c>
      <c r="H92" s="26">
        <v>0</v>
      </c>
      <c r="I92" s="29">
        <v>20</v>
      </c>
      <c r="J92" s="244" t="s">
        <v>156</v>
      </c>
      <c r="K92" s="29"/>
    </row>
    <row r="93" spans="1:11" ht="17.149999999999999" customHeight="1" x14ac:dyDescent="0.3">
      <c r="A93" s="29">
        <v>6</v>
      </c>
      <c r="B93" s="33" t="s">
        <v>206</v>
      </c>
      <c r="C93" s="29" t="s">
        <v>183</v>
      </c>
      <c r="D93" s="49">
        <v>3</v>
      </c>
      <c r="E93" s="3">
        <f t="shared" si="18"/>
        <v>34</v>
      </c>
      <c r="F93" s="26">
        <v>14</v>
      </c>
      <c r="G93" s="29">
        <v>0</v>
      </c>
      <c r="H93" s="26">
        <v>0</v>
      </c>
      <c r="I93" s="29">
        <v>20</v>
      </c>
      <c r="J93" s="244" t="s">
        <v>154</v>
      </c>
      <c r="K93" s="29"/>
    </row>
    <row r="94" spans="1:11" ht="17.149999999999999" customHeight="1" x14ac:dyDescent="0.3">
      <c r="A94" s="19" t="s">
        <v>158</v>
      </c>
      <c r="B94" s="233" t="s">
        <v>170</v>
      </c>
      <c r="C94" s="20"/>
      <c r="D94" s="42">
        <f>SUM(D88:D93)</f>
        <v>25</v>
      </c>
      <c r="E94" s="234">
        <f t="shared" ref="E94:I94" si="19">SUM(E88:E93)</f>
        <v>169</v>
      </c>
      <c r="F94" s="234">
        <f t="shared" si="19"/>
        <v>59</v>
      </c>
      <c r="G94" s="234">
        <f t="shared" si="19"/>
        <v>30</v>
      </c>
      <c r="H94" s="234">
        <f t="shared" si="19"/>
        <v>0</v>
      </c>
      <c r="I94" s="234">
        <f t="shared" si="19"/>
        <v>80</v>
      </c>
      <c r="J94" s="235" t="s">
        <v>168</v>
      </c>
      <c r="K94" s="4"/>
    </row>
    <row r="95" spans="1:11" ht="18.75" customHeight="1" x14ac:dyDescent="0.3">
      <c r="A95" s="25"/>
      <c r="B95" s="239"/>
      <c r="C95" s="25"/>
      <c r="D95" s="4"/>
      <c r="E95" s="4"/>
      <c r="F95" s="4"/>
      <c r="G95" s="4"/>
      <c r="H95" s="4"/>
      <c r="I95" s="4"/>
      <c r="J95" s="4"/>
      <c r="K95" s="4"/>
    </row>
    <row r="96" spans="1:11" ht="20.5" customHeight="1" x14ac:dyDescent="0.3">
      <c r="A96" s="441" t="s">
        <v>207</v>
      </c>
      <c r="B96" s="441"/>
      <c r="C96" s="441"/>
      <c r="D96" s="441"/>
      <c r="E96" s="441"/>
      <c r="F96" s="441"/>
      <c r="G96" s="441"/>
      <c r="H96" s="441"/>
      <c r="I96" s="441"/>
      <c r="J96" s="441"/>
      <c r="K96" s="152"/>
    </row>
    <row r="97" spans="1:18" ht="20.5" customHeight="1" x14ac:dyDescent="0.3">
      <c r="A97" s="442" t="s">
        <v>139</v>
      </c>
      <c r="B97" s="430" t="s">
        <v>208</v>
      </c>
      <c r="C97" s="430"/>
      <c r="D97" s="426" t="s">
        <v>142</v>
      </c>
      <c r="E97" s="435" t="s">
        <v>143</v>
      </c>
      <c r="F97" s="430"/>
      <c r="G97" s="430"/>
      <c r="H97" s="430"/>
      <c r="I97" s="430"/>
      <c r="J97" s="431" t="s">
        <v>209</v>
      </c>
      <c r="K97" s="153"/>
    </row>
    <row r="98" spans="1:18" ht="20.5" customHeight="1" x14ac:dyDescent="0.3">
      <c r="A98" s="442"/>
      <c r="B98" s="430"/>
      <c r="C98" s="430"/>
      <c r="D98" s="426"/>
      <c r="E98" s="435"/>
      <c r="F98" s="426" t="s">
        <v>146</v>
      </c>
      <c r="G98" s="426" t="s">
        <v>147</v>
      </c>
      <c r="H98" s="430" t="s">
        <v>148</v>
      </c>
      <c r="I98" s="430"/>
      <c r="J98" s="431"/>
      <c r="K98" s="153"/>
    </row>
    <row r="99" spans="1:18" ht="20.5" customHeight="1" x14ac:dyDescent="0.3">
      <c r="A99" s="420"/>
      <c r="B99" s="424"/>
      <c r="C99" s="424"/>
      <c r="D99" s="422"/>
      <c r="E99" s="427"/>
      <c r="F99" s="422"/>
      <c r="G99" s="422"/>
      <c r="H99" s="254" t="s">
        <v>149</v>
      </c>
      <c r="I99" s="13" t="s">
        <v>150</v>
      </c>
      <c r="J99" s="432"/>
      <c r="K99" s="153"/>
    </row>
    <row r="100" spans="1:18" ht="17.149999999999999" customHeight="1" x14ac:dyDescent="0.3">
      <c r="A100" s="255">
        <v>1</v>
      </c>
      <c r="B100" s="437" t="s">
        <v>207</v>
      </c>
      <c r="C100" s="438"/>
      <c r="D100" s="256">
        <f>D101+D102</f>
        <v>90</v>
      </c>
      <c r="E100" s="257">
        <f t="shared" ref="E100:I100" si="20">E101+E102</f>
        <v>950</v>
      </c>
      <c r="F100" s="256">
        <f t="shared" si="20"/>
        <v>337</v>
      </c>
      <c r="G100" s="257">
        <f t="shared" si="20"/>
        <v>75</v>
      </c>
      <c r="H100" s="256">
        <f t="shared" si="20"/>
        <v>78</v>
      </c>
      <c r="I100" s="257">
        <f t="shared" si="20"/>
        <v>460</v>
      </c>
      <c r="J100" s="258">
        <v>9</v>
      </c>
      <c r="K100" s="155"/>
    </row>
    <row r="101" spans="1:18" ht="17.149999999999999" customHeight="1" x14ac:dyDescent="0.3">
      <c r="A101" s="259"/>
      <c r="B101" s="260" t="s">
        <v>210</v>
      </c>
      <c r="C101" s="261"/>
      <c r="D101" s="148">
        <f>D22+D39+D70</f>
        <v>53</v>
      </c>
      <c r="E101" s="262">
        <f t="shared" ref="E101:I101" si="21">E22+E39+E70</f>
        <v>638</v>
      </c>
      <c r="F101" s="148">
        <f t="shared" si="21"/>
        <v>224</v>
      </c>
      <c r="G101" s="262">
        <f t="shared" si="21"/>
        <v>15</v>
      </c>
      <c r="H101" s="148">
        <f t="shared" si="21"/>
        <v>69</v>
      </c>
      <c r="I101" s="262">
        <f t="shared" si="21"/>
        <v>330</v>
      </c>
      <c r="J101" s="263">
        <v>6</v>
      </c>
      <c r="K101" s="148"/>
    </row>
    <row r="102" spans="1:18" ht="17.149999999999999" customHeight="1" x14ac:dyDescent="0.3">
      <c r="A102" s="259"/>
      <c r="B102" s="264" t="s">
        <v>211</v>
      </c>
      <c r="C102" s="265"/>
      <c r="D102" s="148">
        <f>D43+D73</f>
        <v>37</v>
      </c>
      <c r="E102" s="266">
        <f t="shared" ref="E102:I102" si="22">E43+E73</f>
        <v>312</v>
      </c>
      <c r="F102" s="267">
        <f t="shared" si="22"/>
        <v>113</v>
      </c>
      <c r="G102" s="266">
        <f t="shared" si="22"/>
        <v>60</v>
      </c>
      <c r="H102" s="267">
        <f t="shared" si="22"/>
        <v>9</v>
      </c>
      <c r="I102" s="266">
        <f t="shared" si="22"/>
        <v>130</v>
      </c>
      <c r="J102" s="268">
        <v>3</v>
      </c>
      <c r="K102" s="148"/>
      <c r="M102" s="149"/>
      <c r="N102" s="149"/>
      <c r="O102" s="149"/>
      <c r="P102" s="149"/>
      <c r="Q102" s="149"/>
      <c r="R102" s="149"/>
    </row>
    <row r="103" spans="1:18" ht="17.149999999999999" customHeight="1" x14ac:dyDescent="0.3">
      <c r="A103" s="269">
        <v>2</v>
      </c>
      <c r="B103" s="439" t="s">
        <v>212</v>
      </c>
      <c r="C103" s="440"/>
      <c r="D103" s="342">
        <f>D102*100/D100</f>
        <v>41.111111111111114</v>
      </c>
      <c r="E103" s="343"/>
      <c r="F103" s="31"/>
      <c r="G103" s="31"/>
      <c r="H103" s="31"/>
      <c r="I103" s="31"/>
      <c r="J103" s="31"/>
      <c r="K103" s="31"/>
    </row>
    <row r="104" spans="1:18" ht="17.149999999999999" customHeight="1" x14ac:dyDescent="0.3">
      <c r="A104" s="330"/>
      <c r="B104" s="331"/>
      <c r="C104" s="331"/>
      <c r="D104" s="332"/>
      <c r="E104" s="31"/>
      <c r="F104" s="31"/>
      <c r="G104" s="31"/>
      <c r="H104" s="31"/>
      <c r="I104" s="31"/>
      <c r="J104" s="31"/>
      <c r="K104" s="31"/>
    </row>
    <row r="105" spans="1:18" ht="17" customHeight="1" x14ac:dyDescent="0.3">
      <c r="A105" s="336"/>
      <c r="B105" s="335" t="s">
        <v>1535</v>
      </c>
      <c r="C105" s="336"/>
      <c r="D105" s="336"/>
      <c r="E105" s="336"/>
      <c r="F105" s="28"/>
      <c r="G105" s="28"/>
      <c r="H105" s="28"/>
      <c r="I105" s="28"/>
      <c r="J105" s="28"/>
      <c r="K105" s="28"/>
    </row>
    <row r="106" spans="1:18" ht="17" customHeight="1" x14ac:dyDescent="0.3">
      <c r="A106" s="337" t="s">
        <v>153</v>
      </c>
      <c r="B106" s="338" t="s">
        <v>213</v>
      </c>
      <c r="C106" s="337"/>
      <c r="D106" s="336"/>
      <c r="E106" s="336"/>
      <c r="F106" s="28"/>
      <c r="G106" s="28"/>
      <c r="H106" s="28"/>
      <c r="I106" s="28"/>
      <c r="J106" s="28"/>
      <c r="K106" s="28"/>
    </row>
    <row r="107" spans="1:18" ht="17" customHeight="1" x14ac:dyDescent="0.3">
      <c r="A107" s="337" t="s">
        <v>158</v>
      </c>
      <c r="B107" s="338" t="s">
        <v>214</v>
      </c>
      <c r="C107" s="337"/>
      <c r="D107" s="336"/>
      <c r="E107" s="336"/>
      <c r="F107" s="28"/>
      <c r="G107" s="28"/>
      <c r="H107" s="28"/>
      <c r="I107" s="28"/>
      <c r="J107" s="28"/>
      <c r="K107" s="28"/>
    </row>
    <row r="108" spans="1:18" ht="17" customHeight="1" x14ac:dyDescent="0.3">
      <c r="A108" s="337" t="s">
        <v>166</v>
      </c>
      <c r="B108" s="418" t="s">
        <v>215</v>
      </c>
      <c r="C108" s="418"/>
      <c r="D108" s="338"/>
      <c r="E108" s="336"/>
      <c r="F108" s="28"/>
      <c r="G108" s="28"/>
      <c r="H108" s="28"/>
      <c r="I108" s="28"/>
      <c r="J108" s="28"/>
      <c r="K108" s="28"/>
    </row>
    <row r="109" spans="1:18" ht="17" customHeight="1" x14ac:dyDescent="0.3">
      <c r="A109" s="337" t="s">
        <v>183</v>
      </c>
      <c r="B109" s="338" t="s">
        <v>216</v>
      </c>
      <c r="C109" s="337"/>
      <c r="D109" s="336"/>
      <c r="E109" s="336"/>
      <c r="F109" s="28"/>
      <c r="G109" s="28"/>
      <c r="H109" s="28"/>
      <c r="I109" s="28"/>
      <c r="J109" s="28"/>
      <c r="K109" s="28"/>
    </row>
    <row r="110" spans="1:18" ht="17" customHeight="1" x14ac:dyDescent="0.3">
      <c r="A110" s="337" t="s">
        <v>1601</v>
      </c>
      <c r="B110" s="339" t="s">
        <v>240</v>
      </c>
      <c r="C110" s="337"/>
      <c r="D110" s="336"/>
      <c r="E110" s="336"/>
      <c r="F110" s="28"/>
      <c r="G110" s="28"/>
      <c r="H110" s="28"/>
      <c r="I110" s="28"/>
      <c r="J110" s="28"/>
      <c r="K110" s="28"/>
    </row>
    <row r="111" spans="1:18" ht="17" customHeight="1" x14ac:dyDescent="0.3">
      <c r="A111" s="341" t="s">
        <v>154</v>
      </c>
      <c r="B111" s="340" t="s">
        <v>306</v>
      </c>
      <c r="C111" s="336"/>
      <c r="D111" s="336"/>
      <c r="E111" s="338"/>
      <c r="F111" s="1"/>
      <c r="G111" s="270"/>
      <c r="H111" s="1"/>
      <c r="I111" s="1"/>
      <c r="J111" s="1"/>
      <c r="K111" s="1"/>
    </row>
    <row r="112" spans="1:18" ht="17" customHeight="1" x14ac:dyDescent="0.3">
      <c r="A112" s="341" t="s">
        <v>1538</v>
      </c>
      <c r="B112" s="340" t="s">
        <v>848</v>
      </c>
      <c r="C112" s="336"/>
      <c r="D112" s="336"/>
      <c r="E112" s="336"/>
    </row>
    <row r="113" spans="1:5" ht="17" customHeight="1" x14ac:dyDescent="0.3">
      <c r="A113" s="336"/>
      <c r="B113" s="418" t="s">
        <v>1536</v>
      </c>
      <c r="C113" s="418"/>
      <c r="D113" s="418"/>
      <c r="E113" s="418"/>
    </row>
  </sheetData>
  <mergeCells count="76">
    <mergeCell ref="B108:C108"/>
    <mergeCell ref="A79:J79"/>
    <mergeCell ref="A87:J87"/>
    <mergeCell ref="B100:C100"/>
    <mergeCell ref="B103:C103"/>
    <mergeCell ref="A96:J96"/>
    <mergeCell ref="A97:A99"/>
    <mergeCell ref="B97:C99"/>
    <mergeCell ref="D97:D99"/>
    <mergeCell ref="E97:E99"/>
    <mergeCell ref="F97:I97"/>
    <mergeCell ref="J97:J99"/>
    <mergeCell ref="F98:F99"/>
    <mergeCell ref="G98:G99"/>
    <mergeCell ref="H98:I98"/>
    <mergeCell ref="A67:J67"/>
    <mergeCell ref="A71:J71"/>
    <mergeCell ref="A76:A78"/>
    <mergeCell ref="B76:B78"/>
    <mergeCell ref="C76:C78"/>
    <mergeCell ref="D76:D78"/>
    <mergeCell ref="E76:E78"/>
    <mergeCell ref="F76:I76"/>
    <mergeCell ref="J76:J78"/>
    <mergeCell ref="F77:F78"/>
    <mergeCell ref="G77:G78"/>
    <mergeCell ref="H77:I77"/>
    <mergeCell ref="F64:I64"/>
    <mergeCell ref="J64:J66"/>
    <mergeCell ref="F65:F66"/>
    <mergeCell ref="G65:G66"/>
    <mergeCell ref="H65:I65"/>
    <mergeCell ref="A64:A66"/>
    <mergeCell ref="B64:B66"/>
    <mergeCell ref="C64:C66"/>
    <mergeCell ref="D64:D66"/>
    <mergeCell ref="E64:E66"/>
    <mergeCell ref="A32:J32"/>
    <mergeCell ref="A56:J56"/>
    <mergeCell ref="A47:A49"/>
    <mergeCell ref="B47:B49"/>
    <mergeCell ref="C47:C49"/>
    <mergeCell ref="D47:D49"/>
    <mergeCell ref="E47:E49"/>
    <mergeCell ref="F47:I47"/>
    <mergeCell ref="J47:J49"/>
    <mergeCell ref="F48:F49"/>
    <mergeCell ref="G48:G49"/>
    <mergeCell ref="H48:I48"/>
    <mergeCell ref="A50:J50"/>
    <mergeCell ref="F29:I29"/>
    <mergeCell ref="J29:J31"/>
    <mergeCell ref="F30:F31"/>
    <mergeCell ref="G30:G31"/>
    <mergeCell ref="H30:I30"/>
    <mergeCell ref="A29:A31"/>
    <mergeCell ref="B29:B31"/>
    <mergeCell ref="C29:C31"/>
    <mergeCell ref="D29:D31"/>
    <mergeCell ref="E29:E31"/>
    <mergeCell ref="B113:E113"/>
    <mergeCell ref="A1:J1"/>
    <mergeCell ref="A3:D3"/>
    <mergeCell ref="A8:A10"/>
    <mergeCell ref="B8:B10"/>
    <mergeCell ref="C8:C10"/>
    <mergeCell ref="D8:D10"/>
    <mergeCell ref="E8:E10"/>
    <mergeCell ref="F8:I8"/>
    <mergeCell ref="J8:J10"/>
    <mergeCell ref="F9:F10"/>
    <mergeCell ref="A40:J40"/>
    <mergeCell ref="G9:G10"/>
    <mergeCell ref="H9:I9"/>
    <mergeCell ref="A11:J11"/>
    <mergeCell ref="A23:J23"/>
  </mergeCells>
  <pageMargins left="0.25" right="0.25" top="0.75" bottom="0.75" header="0.3" footer="0.3"/>
  <pageSetup paperSize="9" scale="86"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2"/>
  <sheetViews>
    <sheetView topLeftCell="A112" zoomScaleNormal="100" workbookViewId="0">
      <selection activeCell="I124" sqref="I124"/>
    </sheetView>
  </sheetViews>
  <sheetFormatPr defaultColWidth="9.1796875" defaultRowHeight="13" x14ac:dyDescent="0.3"/>
  <cols>
    <col min="1" max="2" width="9.1796875" style="28"/>
    <col min="3" max="3" width="40" style="28" customWidth="1"/>
    <col min="4" max="6" width="9.1796875" style="28"/>
    <col min="7" max="7" width="11" style="28" customWidth="1"/>
    <col min="8" max="8" width="10.54296875" style="28" customWidth="1"/>
    <col min="9" max="16384" width="9.1796875" style="28"/>
  </cols>
  <sheetData>
    <row r="1" spans="1:10" x14ac:dyDescent="0.3">
      <c r="B1" s="38"/>
    </row>
    <row r="2" spans="1:10" x14ac:dyDescent="0.3">
      <c r="A2" s="1"/>
      <c r="B2" s="450" t="s">
        <v>25</v>
      </c>
      <c r="C2" s="450"/>
      <c r="D2" s="1"/>
      <c r="E2" s="1"/>
      <c r="F2" s="2" t="s">
        <v>217</v>
      </c>
      <c r="G2" s="1"/>
    </row>
    <row r="3" spans="1:10" x14ac:dyDescent="0.3">
      <c r="A3" s="1"/>
      <c r="B3" s="9" t="s">
        <v>117</v>
      </c>
      <c r="C3" s="6"/>
      <c r="D3" s="8"/>
      <c r="E3" s="1"/>
      <c r="F3" s="1"/>
      <c r="G3" s="1"/>
      <c r="H3" s="1"/>
    </row>
    <row r="4" spans="1:10" x14ac:dyDescent="0.3">
      <c r="A4" s="1"/>
      <c r="B4" s="9" t="s">
        <v>27</v>
      </c>
      <c r="C4" s="6"/>
      <c r="D4" s="8"/>
      <c r="E4" s="1"/>
      <c r="F4" s="1"/>
      <c r="G4" s="1"/>
      <c r="H4" s="1"/>
    </row>
    <row r="5" spans="1:10" x14ac:dyDescent="0.3">
      <c r="A5" s="1"/>
      <c r="B5" s="9" t="s">
        <v>28</v>
      </c>
      <c r="C5" s="6"/>
      <c r="D5" s="8"/>
      <c r="E5" s="1"/>
      <c r="F5" s="1"/>
      <c r="G5" s="1"/>
      <c r="H5" s="1"/>
    </row>
    <row r="6" spans="1:10" x14ac:dyDescent="0.3">
      <c r="A6" s="1"/>
      <c r="B6" s="1"/>
      <c r="C6" s="1"/>
      <c r="D6" s="1"/>
      <c r="E6" s="1"/>
      <c r="F6" s="1"/>
      <c r="G6" s="12" t="s">
        <v>137</v>
      </c>
      <c r="H6" s="12" t="s">
        <v>138</v>
      </c>
    </row>
    <row r="7" spans="1:10" ht="12.75" customHeight="1" x14ac:dyDescent="0.3">
      <c r="A7" s="1"/>
      <c r="B7" s="420" t="s">
        <v>139</v>
      </c>
      <c r="C7" s="424" t="s">
        <v>140</v>
      </c>
      <c r="D7" s="426" t="s">
        <v>142</v>
      </c>
      <c r="E7" s="446" t="s">
        <v>144</v>
      </c>
      <c r="F7" s="446"/>
      <c r="G7" s="447"/>
      <c r="H7" s="443" t="s">
        <v>218</v>
      </c>
    </row>
    <row r="8" spans="1:10" x14ac:dyDescent="0.3">
      <c r="A8" s="1"/>
      <c r="B8" s="421"/>
      <c r="C8" s="425"/>
      <c r="D8" s="426"/>
      <c r="E8" s="446" t="s">
        <v>219</v>
      </c>
      <c r="F8" s="447"/>
      <c r="G8" s="448" t="s">
        <v>220</v>
      </c>
      <c r="H8" s="444"/>
    </row>
    <row r="9" spans="1:10" ht="57.75" customHeight="1" x14ac:dyDescent="0.3">
      <c r="A9" s="1"/>
      <c r="B9" s="451"/>
      <c r="C9" s="452"/>
      <c r="D9" s="453"/>
      <c r="E9" s="39" t="s">
        <v>39</v>
      </c>
      <c r="F9" s="32" t="s">
        <v>65</v>
      </c>
      <c r="G9" s="449"/>
      <c r="H9" s="445"/>
    </row>
    <row r="10" spans="1:10" x14ac:dyDescent="0.3">
      <c r="A10" s="1"/>
      <c r="B10" s="454" t="s">
        <v>151</v>
      </c>
      <c r="C10" s="454"/>
      <c r="D10" s="454"/>
      <c r="E10" s="433"/>
      <c r="F10" s="433"/>
      <c r="G10" s="433"/>
      <c r="H10" s="433"/>
    </row>
    <row r="11" spans="1:10" x14ac:dyDescent="0.3">
      <c r="A11" s="1"/>
      <c r="B11" s="14">
        <v>1</v>
      </c>
      <c r="C11" s="15" t="s">
        <v>152</v>
      </c>
      <c r="D11" s="40">
        <v>2</v>
      </c>
      <c r="E11" s="40">
        <v>2</v>
      </c>
      <c r="F11" s="40">
        <v>0</v>
      </c>
      <c r="G11" s="40">
        <v>1.2</v>
      </c>
      <c r="H11" s="41">
        <v>0</v>
      </c>
      <c r="J11" s="193"/>
    </row>
    <row r="12" spans="1:10" x14ac:dyDescent="0.3">
      <c r="A12" s="1"/>
      <c r="B12" s="14">
        <v>2</v>
      </c>
      <c r="C12" s="15" t="s">
        <v>155</v>
      </c>
      <c r="D12" s="40">
        <v>4</v>
      </c>
      <c r="E12" s="40">
        <v>4</v>
      </c>
      <c r="F12" s="40">
        <v>0</v>
      </c>
      <c r="G12" s="40">
        <v>2</v>
      </c>
      <c r="H12" s="41">
        <v>4</v>
      </c>
      <c r="J12" s="193"/>
    </row>
    <row r="13" spans="1:10" x14ac:dyDescent="0.3">
      <c r="A13" s="1"/>
      <c r="B13" s="14">
        <v>3</v>
      </c>
      <c r="C13" s="33" t="s">
        <v>157</v>
      </c>
      <c r="D13" s="40">
        <v>3</v>
      </c>
      <c r="E13" s="40">
        <v>2</v>
      </c>
      <c r="F13" s="40">
        <v>1</v>
      </c>
      <c r="G13" s="40">
        <v>1.5</v>
      </c>
      <c r="H13" s="41">
        <v>3</v>
      </c>
      <c r="J13" s="193"/>
    </row>
    <row r="14" spans="1:10" ht="15.5" customHeight="1" x14ac:dyDescent="0.3">
      <c r="A14" s="1"/>
      <c r="B14" s="14">
        <v>4</v>
      </c>
      <c r="C14" s="209" t="s">
        <v>159</v>
      </c>
      <c r="D14" s="64">
        <v>3</v>
      </c>
      <c r="E14" s="40">
        <v>3</v>
      </c>
      <c r="F14" s="40">
        <v>0</v>
      </c>
      <c r="G14" s="40">
        <v>2.1</v>
      </c>
      <c r="H14" s="41">
        <v>3</v>
      </c>
      <c r="J14" s="193"/>
    </row>
    <row r="15" spans="1:10" x14ac:dyDescent="0.3">
      <c r="A15" s="1"/>
      <c r="B15" s="14">
        <v>5</v>
      </c>
      <c r="C15" s="209" t="s">
        <v>160</v>
      </c>
      <c r="D15" s="64">
        <v>4</v>
      </c>
      <c r="E15" s="40">
        <v>4</v>
      </c>
      <c r="F15" s="40">
        <v>0</v>
      </c>
      <c r="G15" s="40">
        <v>2.1</v>
      </c>
      <c r="H15" s="65">
        <v>4</v>
      </c>
      <c r="J15" s="193"/>
    </row>
    <row r="16" spans="1:10" x14ac:dyDescent="0.3">
      <c r="A16" s="1"/>
      <c r="B16" s="14">
        <v>6</v>
      </c>
      <c r="C16" s="15" t="s">
        <v>161</v>
      </c>
      <c r="D16" s="64">
        <v>3</v>
      </c>
      <c r="E16" s="40">
        <v>3</v>
      </c>
      <c r="F16" s="40">
        <v>0</v>
      </c>
      <c r="G16" s="40">
        <v>1.8</v>
      </c>
      <c r="H16" s="41">
        <v>0</v>
      </c>
      <c r="J16" s="193"/>
    </row>
    <row r="17" spans="1:10" x14ac:dyDescent="0.3">
      <c r="A17" s="1"/>
      <c r="B17" s="14">
        <v>7</v>
      </c>
      <c r="C17" s="210" t="s">
        <v>162</v>
      </c>
      <c r="D17" s="64">
        <v>3</v>
      </c>
      <c r="E17" s="40">
        <v>3</v>
      </c>
      <c r="F17" s="40">
        <v>0</v>
      </c>
      <c r="G17" s="40">
        <v>2.1</v>
      </c>
      <c r="H17" s="41">
        <v>3</v>
      </c>
      <c r="J17" s="193"/>
    </row>
    <row r="18" spans="1:10" x14ac:dyDescent="0.3">
      <c r="A18" s="1"/>
      <c r="B18" s="14">
        <v>8</v>
      </c>
      <c r="C18" s="209" t="s">
        <v>163</v>
      </c>
      <c r="D18" s="64">
        <v>4</v>
      </c>
      <c r="E18" s="40">
        <v>4</v>
      </c>
      <c r="F18" s="40">
        <v>0</v>
      </c>
      <c r="G18" s="40">
        <v>2.2000000000000002</v>
      </c>
      <c r="H18" s="41">
        <v>4</v>
      </c>
      <c r="J18" s="193"/>
    </row>
    <row r="19" spans="1:10" x14ac:dyDescent="0.3">
      <c r="A19" s="1"/>
      <c r="B19" s="14">
        <v>9</v>
      </c>
      <c r="C19" s="209" t="s">
        <v>164</v>
      </c>
      <c r="D19" s="64">
        <v>3</v>
      </c>
      <c r="E19" s="40">
        <v>3</v>
      </c>
      <c r="F19" s="40">
        <v>0</v>
      </c>
      <c r="G19" s="40">
        <v>1.8</v>
      </c>
      <c r="H19" s="41">
        <v>3</v>
      </c>
      <c r="J19" s="193"/>
    </row>
    <row r="20" spans="1:10" x14ac:dyDescent="0.3">
      <c r="A20" s="1"/>
      <c r="B20" s="14">
        <v>10</v>
      </c>
      <c r="C20" s="209" t="s">
        <v>165</v>
      </c>
      <c r="D20" s="64">
        <v>1</v>
      </c>
      <c r="E20" s="40">
        <v>0.5</v>
      </c>
      <c r="F20" s="40">
        <v>0.5</v>
      </c>
      <c r="G20" s="40">
        <v>0.9</v>
      </c>
      <c r="H20" s="41">
        <v>0</v>
      </c>
      <c r="J20" s="193"/>
    </row>
    <row r="21" spans="1:10" x14ac:dyDescent="0.3">
      <c r="A21" s="2"/>
      <c r="B21" s="19" t="s">
        <v>153</v>
      </c>
      <c r="C21" s="20" t="s">
        <v>167</v>
      </c>
      <c r="D21" s="42">
        <f>SUM(D11:D20)</f>
        <v>30</v>
      </c>
      <c r="E21" s="42">
        <f t="shared" ref="E21:H21" si="0">SUM(E11:E20)</f>
        <v>28.5</v>
      </c>
      <c r="F21" s="42">
        <f t="shared" si="0"/>
        <v>1.5</v>
      </c>
      <c r="G21" s="42">
        <f t="shared" si="0"/>
        <v>17.7</v>
      </c>
      <c r="H21" s="43">
        <f t="shared" si="0"/>
        <v>24</v>
      </c>
    </row>
    <row r="22" spans="1:10" x14ac:dyDescent="0.3">
      <c r="A22" s="1"/>
      <c r="B22" s="434" t="s">
        <v>169</v>
      </c>
      <c r="C22" s="434"/>
      <c r="D22" s="434"/>
      <c r="E22" s="434"/>
      <c r="F22" s="434"/>
      <c r="G22" s="434"/>
      <c r="H22" s="434"/>
    </row>
    <row r="23" spans="1:10" x14ac:dyDescent="0.3">
      <c r="A23" s="1"/>
      <c r="B23" s="21"/>
      <c r="C23" s="44"/>
      <c r="D23" s="45">
        <v>0</v>
      </c>
      <c r="E23" s="45">
        <v>0</v>
      </c>
      <c r="F23" s="46">
        <v>0</v>
      </c>
      <c r="G23" s="45">
        <v>0</v>
      </c>
      <c r="H23" s="46">
        <v>0</v>
      </c>
    </row>
    <row r="24" spans="1:10" ht="15" x14ac:dyDescent="0.3">
      <c r="A24" s="2"/>
      <c r="B24" s="23" t="s">
        <v>158</v>
      </c>
      <c r="C24" s="25" t="s">
        <v>221</v>
      </c>
      <c r="D24" s="47">
        <f t="shared" ref="D24:H24" si="1">SUM(D23:D23)</f>
        <v>0</v>
      </c>
      <c r="E24" s="47">
        <f t="shared" si="1"/>
        <v>0</v>
      </c>
      <c r="F24" s="47">
        <f t="shared" si="1"/>
        <v>0</v>
      </c>
      <c r="G24" s="47">
        <f t="shared" si="1"/>
        <v>0</v>
      </c>
      <c r="H24" s="48">
        <f t="shared" si="1"/>
        <v>0</v>
      </c>
    </row>
    <row r="25" spans="1:10" x14ac:dyDescent="0.3">
      <c r="A25" s="2"/>
      <c r="B25" s="24" t="s">
        <v>171</v>
      </c>
      <c r="C25" s="19" t="s">
        <v>172</v>
      </c>
      <c r="D25" s="42">
        <f>+D21+D24</f>
        <v>30</v>
      </c>
      <c r="E25" s="42">
        <f t="shared" ref="E25:H25" si="2">+E21+E24</f>
        <v>28.5</v>
      </c>
      <c r="F25" s="42">
        <f t="shared" si="2"/>
        <v>1.5</v>
      </c>
      <c r="G25" s="42">
        <f t="shared" si="2"/>
        <v>17.7</v>
      </c>
      <c r="H25" s="43">
        <f t="shared" si="2"/>
        <v>24</v>
      </c>
    </row>
    <row r="26" spans="1:10" x14ac:dyDescent="0.3">
      <c r="A26" s="2"/>
      <c r="B26" s="25"/>
      <c r="C26" s="25"/>
      <c r="D26" s="4"/>
      <c r="E26" s="4"/>
      <c r="F26" s="4"/>
      <c r="G26" s="4"/>
      <c r="H26" s="4"/>
    </row>
    <row r="27" spans="1:10" x14ac:dyDescent="0.3">
      <c r="A27" s="1"/>
      <c r="B27" s="1"/>
      <c r="C27" s="1"/>
      <c r="D27" s="1"/>
      <c r="E27" s="1"/>
      <c r="F27" s="1"/>
      <c r="G27" s="1"/>
      <c r="H27" s="1"/>
    </row>
    <row r="28" spans="1:10" x14ac:dyDescent="0.3">
      <c r="A28" s="1"/>
      <c r="B28" s="1"/>
      <c r="C28" s="1"/>
      <c r="D28" s="1"/>
      <c r="E28" s="1"/>
      <c r="F28" s="1"/>
      <c r="G28" s="12" t="s">
        <v>137</v>
      </c>
      <c r="H28" s="12" t="s">
        <v>174</v>
      </c>
    </row>
    <row r="29" spans="1:10" ht="12.75" customHeight="1" x14ac:dyDescent="0.3">
      <c r="A29" s="1"/>
      <c r="B29" s="420" t="s">
        <v>139</v>
      </c>
      <c r="C29" s="424" t="s">
        <v>140</v>
      </c>
      <c r="D29" s="426" t="s">
        <v>142</v>
      </c>
      <c r="E29" s="446" t="s">
        <v>144</v>
      </c>
      <c r="F29" s="446"/>
      <c r="G29" s="447"/>
      <c r="H29" s="443" t="s">
        <v>218</v>
      </c>
    </row>
    <row r="30" spans="1:10" x14ac:dyDescent="0.3">
      <c r="A30" s="1"/>
      <c r="B30" s="421"/>
      <c r="C30" s="425"/>
      <c r="D30" s="426"/>
      <c r="E30" s="446" t="s">
        <v>219</v>
      </c>
      <c r="F30" s="447"/>
      <c r="G30" s="443" t="s">
        <v>220</v>
      </c>
      <c r="H30" s="455"/>
    </row>
    <row r="31" spans="1:10" ht="47.25" customHeight="1" x14ac:dyDescent="0.3">
      <c r="A31" s="1"/>
      <c r="B31" s="451"/>
      <c r="C31" s="452"/>
      <c r="D31" s="453"/>
      <c r="E31" s="39" t="s">
        <v>39</v>
      </c>
      <c r="F31" s="32" t="s">
        <v>65</v>
      </c>
      <c r="G31" s="445"/>
      <c r="H31" s="456"/>
    </row>
    <row r="32" spans="1:10" x14ac:dyDescent="0.3">
      <c r="A32" s="1"/>
      <c r="B32" s="454" t="s">
        <v>151</v>
      </c>
      <c r="C32" s="454"/>
      <c r="D32" s="454"/>
      <c r="E32" s="433"/>
      <c r="F32" s="433"/>
      <c r="G32" s="433"/>
      <c r="H32" s="433"/>
    </row>
    <row r="33" spans="1:10" x14ac:dyDescent="0.3">
      <c r="A33" s="1"/>
      <c r="B33" s="14">
        <v>1</v>
      </c>
      <c r="C33" s="210" t="s">
        <v>175</v>
      </c>
      <c r="D33" s="49">
        <v>3</v>
      </c>
      <c r="E33" s="49">
        <v>3</v>
      </c>
      <c r="F33" s="49">
        <v>0</v>
      </c>
      <c r="G33" s="49">
        <v>1.6</v>
      </c>
      <c r="H33" s="108">
        <v>3</v>
      </c>
      <c r="J33" s="193"/>
    </row>
    <row r="34" spans="1:10" x14ac:dyDescent="0.3">
      <c r="A34" s="1"/>
      <c r="B34" s="14">
        <v>2</v>
      </c>
      <c r="C34" s="210" t="s">
        <v>176</v>
      </c>
      <c r="D34" s="40">
        <v>4</v>
      </c>
      <c r="E34" s="40">
        <v>4</v>
      </c>
      <c r="F34" s="40">
        <v>0</v>
      </c>
      <c r="G34" s="40">
        <v>2.2000000000000002</v>
      </c>
      <c r="H34" s="41">
        <v>4</v>
      </c>
      <c r="J34" s="193"/>
    </row>
    <row r="35" spans="1:10" x14ac:dyDescent="0.3">
      <c r="A35" s="1"/>
      <c r="B35" s="14">
        <v>3</v>
      </c>
      <c r="C35" s="209" t="s">
        <v>177</v>
      </c>
      <c r="D35" s="40">
        <v>3</v>
      </c>
      <c r="E35" s="40">
        <v>3</v>
      </c>
      <c r="F35" s="40">
        <v>0</v>
      </c>
      <c r="G35" s="40">
        <v>1.8</v>
      </c>
      <c r="H35" s="41">
        <v>0</v>
      </c>
      <c r="J35" s="193"/>
    </row>
    <row r="36" spans="1:10" x14ac:dyDescent="0.3">
      <c r="A36" s="1"/>
      <c r="B36" s="14">
        <v>4</v>
      </c>
      <c r="C36" s="209" t="s">
        <v>178</v>
      </c>
      <c r="D36" s="40">
        <v>3</v>
      </c>
      <c r="E36" s="40">
        <v>3</v>
      </c>
      <c r="F36" s="40">
        <v>0</v>
      </c>
      <c r="G36" s="40">
        <v>2</v>
      </c>
      <c r="H36" s="41">
        <v>3</v>
      </c>
      <c r="J36" s="193"/>
    </row>
    <row r="37" spans="1:10" x14ac:dyDescent="0.3">
      <c r="A37" s="1"/>
      <c r="B37" s="14">
        <v>5</v>
      </c>
      <c r="C37" s="209" t="s">
        <v>179</v>
      </c>
      <c r="D37" s="40">
        <v>3</v>
      </c>
      <c r="E37" s="40">
        <v>3</v>
      </c>
      <c r="F37" s="40">
        <v>0</v>
      </c>
      <c r="G37" s="40">
        <v>1.6</v>
      </c>
      <c r="H37" s="41">
        <v>3</v>
      </c>
      <c r="J37" s="193"/>
    </row>
    <row r="38" spans="1:10" x14ac:dyDescent="0.3">
      <c r="A38" s="1"/>
      <c r="B38" s="14">
        <v>6</v>
      </c>
      <c r="C38" s="210" t="s">
        <v>180</v>
      </c>
      <c r="D38" s="40">
        <v>2</v>
      </c>
      <c r="E38" s="40">
        <v>2</v>
      </c>
      <c r="F38" s="40">
        <v>0</v>
      </c>
      <c r="G38" s="40">
        <v>1.5</v>
      </c>
      <c r="H38" s="41">
        <v>0</v>
      </c>
      <c r="J38" s="193"/>
    </row>
    <row r="39" spans="1:10" x14ac:dyDescent="0.3">
      <c r="A39" s="2"/>
      <c r="B39" s="19" t="s">
        <v>153</v>
      </c>
      <c r="C39" s="20" t="s">
        <v>167</v>
      </c>
      <c r="D39" s="42">
        <f>SUM(D33:D38)</f>
        <v>18</v>
      </c>
      <c r="E39" s="42">
        <f t="shared" ref="E39:H39" si="3">SUM(E33:E38)</f>
        <v>18</v>
      </c>
      <c r="F39" s="42">
        <f t="shared" si="3"/>
        <v>0</v>
      </c>
      <c r="G39" s="42">
        <f t="shared" si="3"/>
        <v>10.700000000000001</v>
      </c>
      <c r="H39" s="43">
        <f t="shared" si="3"/>
        <v>13</v>
      </c>
    </row>
    <row r="40" spans="1:10" x14ac:dyDescent="0.3">
      <c r="A40" s="1"/>
      <c r="B40" s="433" t="s">
        <v>169</v>
      </c>
      <c r="C40" s="433"/>
      <c r="D40" s="433"/>
      <c r="E40" s="433"/>
      <c r="F40" s="433"/>
      <c r="G40" s="433"/>
      <c r="H40" s="433"/>
    </row>
    <row r="41" spans="1:10" ht="42" customHeight="1" x14ac:dyDescent="0.3">
      <c r="A41" s="1"/>
      <c r="B41" s="14">
        <v>1</v>
      </c>
      <c r="C41" s="15" t="s">
        <v>222</v>
      </c>
      <c r="D41" s="40">
        <v>1</v>
      </c>
      <c r="E41" s="40">
        <v>0.5</v>
      </c>
      <c r="F41" s="40">
        <v>0.5</v>
      </c>
      <c r="G41" s="40">
        <v>0.8</v>
      </c>
      <c r="H41" s="41">
        <v>0</v>
      </c>
      <c r="J41" s="193"/>
    </row>
    <row r="42" spans="1:10" ht="39" x14ac:dyDescent="0.3">
      <c r="A42" s="1"/>
      <c r="B42" s="14">
        <v>2</v>
      </c>
      <c r="C42" s="15" t="s">
        <v>182</v>
      </c>
      <c r="D42" s="40">
        <f>(D61+D55)/2</f>
        <v>11</v>
      </c>
      <c r="E42" s="40">
        <f>(E61+E55)/2</f>
        <v>9.5</v>
      </c>
      <c r="F42" s="40">
        <f>(F61+F55)/2</f>
        <v>1.5</v>
      </c>
      <c r="G42" s="40">
        <f>(G61+G55)/2</f>
        <v>6.7</v>
      </c>
      <c r="H42" s="41">
        <f>(H61+H55)/2</f>
        <v>11</v>
      </c>
      <c r="J42" s="193"/>
    </row>
    <row r="43" spans="1:10" ht="15" x14ac:dyDescent="0.3">
      <c r="A43" s="2"/>
      <c r="B43" s="24" t="s">
        <v>158</v>
      </c>
      <c r="C43" s="19" t="s">
        <v>221</v>
      </c>
      <c r="D43" s="42">
        <f>SUM(D41:D42)</f>
        <v>12</v>
      </c>
      <c r="E43" s="42">
        <f t="shared" ref="E43:H43" si="4">SUM(E41:E42)</f>
        <v>10</v>
      </c>
      <c r="F43" s="42">
        <f t="shared" si="4"/>
        <v>2</v>
      </c>
      <c r="G43" s="42">
        <f t="shared" si="4"/>
        <v>7.5</v>
      </c>
      <c r="H43" s="43">
        <f t="shared" si="4"/>
        <v>11</v>
      </c>
    </row>
    <row r="44" spans="1:10" x14ac:dyDescent="0.3">
      <c r="A44" s="2"/>
      <c r="B44" s="27" t="s">
        <v>171</v>
      </c>
      <c r="C44" s="50" t="s">
        <v>172</v>
      </c>
      <c r="D44" s="51">
        <f>+D39+D43</f>
        <v>30</v>
      </c>
      <c r="E44" s="51">
        <f t="shared" ref="E44:H44" si="5">+E39+E43</f>
        <v>28</v>
      </c>
      <c r="F44" s="51">
        <f t="shared" si="5"/>
        <v>2</v>
      </c>
      <c r="G44" s="51">
        <f t="shared" si="5"/>
        <v>18.200000000000003</v>
      </c>
      <c r="H44" s="52">
        <f t="shared" si="5"/>
        <v>24</v>
      </c>
    </row>
    <row r="45" spans="1:10" x14ac:dyDescent="0.3">
      <c r="A45" s="1"/>
      <c r="B45" s="1"/>
      <c r="C45" s="1"/>
      <c r="D45" s="1"/>
      <c r="E45" s="1"/>
      <c r="F45" s="1"/>
      <c r="G45" s="1"/>
      <c r="H45" s="1"/>
    </row>
    <row r="46" spans="1:10" x14ac:dyDescent="0.3">
      <c r="A46" s="1"/>
      <c r="B46" s="1"/>
      <c r="C46" s="1"/>
      <c r="E46" s="2"/>
      <c r="F46" s="1"/>
      <c r="G46" s="12"/>
      <c r="H46" s="1"/>
    </row>
    <row r="47" spans="1:10" ht="12.75" customHeight="1" x14ac:dyDescent="0.3">
      <c r="A47" s="1"/>
      <c r="B47" s="420" t="s">
        <v>139</v>
      </c>
      <c r="C47" s="424" t="s">
        <v>140</v>
      </c>
      <c r="D47" s="426" t="s">
        <v>142</v>
      </c>
      <c r="E47" s="446" t="s">
        <v>144</v>
      </c>
      <c r="F47" s="446"/>
      <c r="G47" s="447"/>
      <c r="H47" s="443" t="s">
        <v>218</v>
      </c>
    </row>
    <row r="48" spans="1:10" x14ac:dyDescent="0.3">
      <c r="A48" s="1"/>
      <c r="B48" s="421"/>
      <c r="C48" s="425"/>
      <c r="D48" s="426"/>
      <c r="E48" s="446" t="s">
        <v>219</v>
      </c>
      <c r="F48" s="447"/>
      <c r="G48" s="448" t="s">
        <v>220</v>
      </c>
      <c r="H48" s="444"/>
    </row>
    <row r="49" spans="1:10" ht="48" customHeight="1" x14ac:dyDescent="0.3">
      <c r="A49" s="1"/>
      <c r="B49" s="451"/>
      <c r="C49" s="452"/>
      <c r="D49" s="453"/>
      <c r="E49" s="39" t="s">
        <v>39</v>
      </c>
      <c r="F49" s="32" t="s">
        <v>65</v>
      </c>
      <c r="G49" s="449"/>
      <c r="H49" s="445"/>
    </row>
    <row r="50" spans="1:10" x14ac:dyDescent="0.3">
      <c r="A50" s="1"/>
      <c r="B50" s="454" t="s">
        <v>184</v>
      </c>
      <c r="C50" s="454"/>
      <c r="D50" s="454"/>
      <c r="E50" s="433"/>
      <c r="F50" s="433"/>
      <c r="G50" s="433"/>
      <c r="H50" s="433"/>
    </row>
    <row r="51" spans="1:10" x14ac:dyDescent="0.3">
      <c r="A51" s="1"/>
      <c r="B51" s="29">
        <v>1</v>
      </c>
      <c r="C51" s="146" t="s">
        <v>185</v>
      </c>
      <c r="D51" s="49">
        <v>3</v>
      </c>
      <c r="E51" s="53">
        <v>2</v>
      </c>
      <c r="F51" s="53">
        <v>1</v>
      </c>
      <c r="G51" s="53">
        <v>2.1</v>
      </c>
      <c r="H51" s="194">
        <v>3</v>
      </c>
      <c r="J51" s="193"/>
    </row>
    <row r="52" spans="1:10" x14ac:dyDescent="0.3">
      <c r="A52" s="1"/>
      <c r="B52" s="29">
        <v>2</v>
      </c>
      <c r="C52" s="299" t="s">
        <v>186</v>
      </c>
      <c r="D52" s="40">
        <v>2</v>
      </c>
      <c r="E52" s="49">
        <v>2</v>
      </c>
      <c r="F52" s="49">
        <v>0</v>
      </c>
      <c r="G52" s="49">
        <v>1.4</v>
      </c>
      <c r="H52" s="108">
        <v>2</v>
      </c>
      <c r="J52" s="193"/>
    </row>
    <row r="53" spans="1:10" x14ac:dyDescent="0.3">
      <c r="A53" s="1"/>
      <c r="B53" s="29">
        <v>3</v>
      </c>
      <c r="C53" s="299" t="s">
        <v>187</v>
      </c>
      <c r="D53" s="49">
        <v>3</v>
      </c>
      <c r="E53" s="40">
        <v>3</v>
      </c>
      <c r="F53" s="40">
        <v>0</v>
      </c>
      <c r="G53" s="40">
        <v>1.7</v>
      </c>
      <c r="H53" s="41">
        <v>3</v>
      </c>
      <c r="J53" s="193"/>
    </row>
    <row r="54" spans="1:10" x14ac:dyDescent="0.3">
      <c r="A54" s="1"/>
      <c r="B54" s="29">
        <v>4</v>
      </c>
      <c r="C54" s="151" t="s">
        <v>188</v>
      </c>
      <c r="D54" s="40">
        <v>3</v>
      </c>
      <c r="E54" s="40">
        <v>2</v>
      </c>
      <c r="F54" s="40">
        <v>1</v>
      </c>
      <c r="G54" s="40">
        <v>1.6</v>
      </c>
      <c r="H54" s="41">
        <v>3</v>
      </c>
      <c r="J54" s="193"/>
    </row>
    <row r="55" spans="1:10" x14ac:dyDescent="0.3">
      <c r="A55" s="1"/>
      <c r="B55" s="19" t="s">
        <v>158</v>
      </c>
      <c r="C55" s="20" t="s">
        <v>170</v>
      </c>
      <c r="D55" s="42">
        <f>SUM(D51:D54)</f>
        <v>11</v>
      </c>
      <c r="E55" s="42">
        <f>SUM(E51:E54)</f>
        <v>9</v>
      </c>
      <c r="F55" s="42">
        <f>SUM(F51:F54)</f>
        <v>2</v>
      </c>
      <c r="G55" s="42">
        <f>SUM(G51:G54)</f>
        <v>6.8000000000000007</v>
      </c>
      <c r="H55" s="43">
        <f>SUM(H51:H54)</f>
        <v>11</v>
      </c>
    </row>
    <row r="56" spans="1:10" ht="15.75" customHeight="1" x14ac:dyDescent="0.3">
      <c r="A56" s="1"/>
      <c r="B56" s="433" t="s">
        <v>189</v>
      </c>
      <c r="C56" s="433"/>
      <c r="D56" s="433"/>
      <c r="E56" s="433"/>
      <c r="F56" s="433"/>
      <c r="G56" s="433"/>
      <c r="H56" s="433"/>
    </row>
    <row r="57" spans="1:10" ht="15.75" customHeight="1" x14ac:dyDescent="0.3">
      <c r="A57" s="1"/>
      <c r="B57" s="29">
        <v>1</v>
      </c>
      <c r="C57" s="30" t="s">
        <v>185</v>
      </c>
      <c r="D57" s="49">
        <v>3</v>
      </c>
      <c r="E57" s="53">
        <v>2</v>
      </c>
      <c r="F57" s="53">
        <v>1</v>
      </c>
      <c r="G57" s="53">
        <v>2.1</v>
      </c>
      <c r="H57" s="194">
        <v>3</v>
      </c>
      <c r="J57" s="193"/>
    </row>
    <row r="58" spans="1:10" ht="15.75" customHeight="1" x14ac:dyDescent="0.3">
      <c r="A58" s="1"/>
      <c r="B58" s="29">
        <v>2</v>
      </c>
      <c r="C58" s="33" t="s">
        <v>190</v>
      </c>
      <c r="D58" s="40">
        <v>2</v>
      </c>
      <c r="E58" s="49">
        <v>2</v>
      </c>
      <c r="F58" s="49">
        <v>0</v>
      </c>
      <c r="G58" s="49">
        <v>1.4</v>
      </c>
      <c r="H58" s="108">
        <v>2</v>
      </c>
    </row>
    <row r="59" spans="1:10" x14ac:dyDescent="0.3">
      <c r="A59" s="1"/>
      <c r="B59" s="29">
        <v>3</v>
      </c>
      <c r="C59" s="33" t="s">
        <v>191</v>
      </c>
      <c r="D59" s="40">
        <v>3</v>
      </c>
      <c r="E59" s="40">
        <v>3</v>
      </c>
      <c r="F59" s="40">
        <v>0</v>
      </c>
      <c r="G59" s="40">
        <v>1.6</v>
      </c>
      <c r="H59" s="41">
        <v>3</v>
      </c>
    </row>
    <row r="60" spans="1:10" x14ac:dyDescent="0.3">
      <c r="A60" s="1"/>
      <c r="B60" s="29">
        <v>4</v>
      </c>
      <c r="C60" s="33" t="s">
        <v>192</v>
      </c>
      <c r="D60" s="40">
        <v>3</v>
      </c>
      <c r="E60" s="40">
        <v>3</v>
      </c>
      <c r="F60" s="40">
        <v>0</v>
      </c>
      <c r="G60" s="40">
        <v>1.5</v>
      </c>
      <c r="H60" s="41">
        <v>3</v>
      </c>
      <c r="J60" s="196"/>
    </row>
    <row r="61" spans="1:10" x14ac:dyDescent="0.3">
      <c r="A61" s="1"/>
      <c r="B61" s="19" t="s">
        <v>158</v>
      </c>
      <c r="C61" s="20" t="s">
        <v>170</v>
      </c>
      <c r="D61" s="42">
        <f>SUM(D57:D60)</f>
        <v>11</v>
      </c>
      <c r="E61" s="42">
        <f>SUM(E57:E60)</f>
        <v>10</v>
      </c>
      <c r="F61" s="42">
        <f>SUM(F57:F60)</f>
        <v>1</v>
      </c>
      <c r="G61" s="42">
        <f>SUM(G57:G60)</f>
        <v>6.6</v>
      </c>
      <c r="H61" s="43">
        <f>SUM(H57:H60)</f>
        <v>11</v>
      </c>
    </row>
    <row r="62" spans="1:10" x14ac:dyDescent="0.3">
      <c r="A62" s="1"/>
    </row>
    <row r="63" spans="1:10" x14ac:dyDescent="0.3">
      <c r="A63" s="1"/>
    </row>
    <row r="64" spans="1:10" x14ac:dyDescent="0.3">
      <c r="A64" s="1"/>
      <c r="B64" s="1"/>
      <c r="C64" s="1"/>
      <c r="D64" s="1"/>
      <c r="E64" s="1"/>
      <c r="F64" s="1"/>
      <c r="G64" s="12" t="s">
        <v>173</v>
      </c>
      <c r="H64" s="12" t="s">
        <v>193</v>
      </c>
    </row>
    <row r="65" spans="1:10" ht="12.75" customHeight="1" x14ac:dyDescent="0.3">
      <c r="A65" s="1"/>
      <c r="B65" s="420" t="s">
        <v>139</v>
      </c>
      <c r="C65" s="424" t="s">
        <v>140</v>
      </c>
      <c r="D65" s="426" t="s">
        <v>142</v>
      </c>
      <c r="E65" s="446" t="s">
        <v>144</v>
      </c>
      <c r="F65" s="446"/>
      <c r="G65" s="447"/>
      <c r="H65" s="443" t="s">
        <v>218</v>
      </c>
    </row>
    <row r="66" spans="1:10" x14ac:dyDescent="0.3">
      <c r="A66" s="1"/>
      <c r="B66" s="421"/>
      <c r="C66" s="425"/>
      <c r="D66" s="426"/>
      <c r="E66" s="446" t="s">
        <v>219</v>
      </c>
      <c r="F66" s="447"/>
      <c r="G66" s="448" t="s">
        <v>220</v>
      </c>
      <c r="H66" s="444"/>
    </row>
    <row r="67" spans="1:10" ht="51.75" customHeight="1" x14ac:dyDescent="0.3">
      <c r="A67" s="2"/>
      <c r="B67" s="451"/>
      <c r="C67" s="452"/>
      <c r="D67" s="453"/>
      <c r="E67" s="39" t="s">
        <v>39</v>
      </c>
      <c r="F67" s="32" t="s">
        <v>65</v>
      </c>
      <c r="G67" s="449"/>
      <c r="H67" s="445"/>
    </row>
    <row r="68" spans="1:10" x14ac:dyDescent="0.3">
      <c r="A68" s="1"/>
      <c r="B68" s="454" t="s">
        <v>151</v>
      </c>
      <c r="C68" s="454"/>
      <c r="D68" s="454"/>
      <c r="E68" s="433"/>
      <c r="F68" s="433"/>
      <c r="G68" s="433"/>
      <c r="H68" s="433"/>
    </row>
    <row r="69" spans="1:10" x14ac:dyDescent="0.3">
      <c r="B69" s="14">
        <v>1</v>
      </c>
      <c r="C69" s="33" t="s">
        <v>194</v>
      </c>
      <c r="D69" s="40">
        <v>3</v>
      </c>
      <c r="E69" s="40">
        <v>1</v>
      </c>
      <c r="F69" s="40">
        <v>2</v>
      </c>
      <c r="G69" s="40">
        <v>1.4</v>
      </c>
      <c r="H69" s="41"/>
      <c r="J69" s="193"/>
    </row>
    <row r="70" spans="1:10" x14ac:dyDescent="0.3">
      <c r="B70" s="14">
        <v>2</v>
      </c>
      <c r="C70" s="15" t="s">
        <v>195</v>
      </c>
      <c r="D70" s="40">
        <v>2</v>
      </c>
      <c r="E70" s="40">
        <v>2</v>
      </c>
      <c r="F70" s="40">
        <v>0</v>
      </c>
      <c r="G70" s="40">
        <v>2</v>
      </c>
      <c r="H70" s="41">
        <v>0</v>
      </c>
      <c r="J70" s="193"/>
    </row>
    <row r="71" spans="1:10" x14ac:dyDescent="0.3">
      <c r="B71" s="19" t="s">
        <v>153</v>
      </c>
      <c r="C71" s="20" t="s">
        <v>167</v>
      </c>
      <c r="D71" s="42">
        <f>SUM(D69:D70)</f>
        <v>5</v>
      </c>
      <c r="E71" s="42">
        <f>SUM(E69:E70)</f>
        <v>3</v>
      </c>
      <c r="F71" s="42">
        <f>SUM(F69:F70)</f>
        <v>2</v>
      </c>
      <c r="G71" s="42">
        <f>SUM(G69:G70)</f>
        <v>3.4</v>
      </c>
      <c r="H71" s="43">
        <f>SUM(H69:H70)</f>
        <v>0</v>
      </c>
    </row>
    <row r="72" spans="1:10" x14ac:dyDescent="0.3">
      <c r="B72" s="433" t="s">
        <v>169</v>
      </c>
      <c r="C72" s="433"/>
      <c r="D72" s="433"/>
      <c r="E72" s="433"/>
      <c r="F72" s="433"/>
      <c r="G72" s="433"/>
      <c r="H72" s="433"/>
    </row>
    <row r="73" spans="1:10" ht="39" x14ac:dyDescent="0.3">
      <c r="B73" s="14">
        <v>1</v>
      </c>
      <c r="C73" s="15" t="s">
        <v>182</v>
      </c>
      <c r="D73" s="40">
        <f>(D96+D88)/2</f>
        <v>25</v>
      </c>
      <c r="E73" s="40">
        <f>(E96+E88)/2</f>
        <v>23</v>
      </c>
      <c r="F73" s="40">
        <f>(F96+F88)/2</f>
        <v>2</v>
      </c>
      <c r="G73" s="40">
        <f>(G96+G88)/2</f>
        <v>10.649999999999999</v>
      </c>
      <c r="H73" s="41">
        <f>(H96+H88)/2</f>
        <v>22</v>
      </c>
      <c r="J73" s="193"/>
    </row>
    <row r="74" spans="1:10" ht="15" x14ac:dyDescent="0.3">
      <c r="B74" s="24" t="s">
        <v>158</v>
      </c>
      <c r="C74" s="19" t="s">
        <v>221</v>
      </c>
      <c r="D74" s="42">
        <f>SUM(D73:D73)</f>
        <v>25</v>
      </c>
      <c r="E74" s="42">
        <f t="shared" ref="E74:H74" si="6">SUM(E73:E73)</f>
        <v>23</v>
      </c>
      <c r="F74" s="42">
        <f t="shared" si="6"/>
        <v>2</v>
      </c>
      <c r="G74" s="42">
        <f t="shared" si="6"/>
        <v>10.649999999999999</v>
      </c>
      <c r="H74" s="43">
        <f t="shared" si="6"/>
        <v>22</v>
      </c>
    </row>
    <row r="75" spans="1:10" x14ac:dyDescent="0.3">
      <c r="B75" s="27" t="s">
        <v>171</v>
      </c>
      <c r="C75" s="50" t="s">
        <v>172</v>
      </c>
      <c r="D75" s="51">
        <f>+D71+D74</f>
        <v>30</v>
      </c>
      <c r="E75" s="51">
        <f t="shared" ref="E75:H75" si="7">+E71+E74</f>
        <v>26</v>
      </c>
      <c r="F75" s="51">
        <f t="shared" si="7"/>
        <v>4</v>
      </c>
      <c r="G75" s="51">
        <f t="shared" si="7"/>
        <v>14.049999999999999</v>
      </c>
      <c r="H75" s="52">
        <f t="shared" si="7"/>
        <v>22</v>
      </c>
    </row>
    <row r="77" spans="1:10" x14ac:dyDescent="0.3">
      <c r="B77" s="1"/>
      <c r="C77" s="1"/>
      <c r="E77" s="2"/>
      <c r="F77" s="1"/>
      <c r="G77" s="12"/>
      <c r="H77" s="1"/>
    </row>
    <row r="78" spans="1:10" ht="12.75" customHeight="1" x14ac:dyDescent="0.3">
      <c r="B78" s="420" t="s">
        <v>139</v>
      </c>
      <c r="C78" s="424" t="s">
        <v>140</v>
      </c>
      <c r="D78" s="426" t="s">
        <v>142</v>
      </c>
      <c r="E78" s="446" t="s">
        <v>144</v>
      </c>
      <c r="F78" s="446"/>
      <c r="G78" s="447"/>
      <c r="H78" s="443" t="s">
        <v>218</v>
      </c>
    </row>
    <row r="79" spans="1:10" x14ac:dyDescent="0.3">
      <c r="B79" s="421"/>
      <c r="C79" s="425"/>
      <c r="D79" s="426"/>
      <c r="E79" s="446" t="s">
        <v>219</v>
      </c>
      <c r="F79" s="447"/>
      <c r="G79" s="448" t="s">
        <v>220</v>
      </c>
      <c r="H79" s="444"/>
    </row>
    <row r="80" spans="1:10" ht="49.5" customHeight="1" x14ac:dyDescent="0.3">
      <c r="B80" s="451"/>
      <c r="C80" s="452"/>
      <c r="D80" s="453"/>
      <c r="E80" s="39" t="s">
        <v>39</v>
      </c>
      <c r="F80" s="32" t="s">
        <v>65</v>
      </c>
      <c r="G80" s="449"/>
      <c r="H80" s="445"/>
    </row>
    <row r="81" spans="2:15" x14ac:dyDescent="0.3">
      <c r="B81" s="454" t="s">
        <v>184</v>
      </c>
      <c r="C81" s="454"/>
      <c r="D81" s="454"/>
      <c r="E81" s="433"/>
      <c r="F81" s="433"/>
      <c r="G81" s="433"/>
      <c r="H81" s="433"/>
      <c r="J81" s="4"/>
      <c r="K81" s="4"/>
      <c r="L81" s="4"/>
      <c r="M81" s="4"/>
      <c r="N81" s="4"/>
      <c r="O81" s="4"/>
    </row>
    <row r="82" spans="2:15" x14ac:dyDescent="0.3">
      <c r="B82" s="29">
        <v>1</v>
      </c>
      <c r="C82" s="30" t="s">
        <v>185</v>
      </c>
      <c r="D82" s="49">
        <v>3</v>
      </c>
      <c r="E82" s="53">
        <v>2</v>
      </c>
      <c r="F82" s="53">
        <v>1</v>
      </c>
      <c r="G82" s="53">
        <v>2</v>
      </c>
      <c r="H82" s="194">
        <v>3</v>
      </c>
      <c r="J82" s="55"/>
      <c r="K82" s="4"/>
      <c r="L82" s="4"/>
      <c r="M82" s="4"/>
      <c r="N82" s="4"/>
      <c r="O82" s="4"/>
    </row>
    <row r="83" spans="2:15" x14ac:dyDescent="0.3">
      <c r="B83" s="29">
        <v>2</v>
      </c>
      <c r="C83" s="15" t="s">
        <v>197</v>
      </c>
      <c r="D83" s="40">
        <v>7</v>
      </c>
      <c r="E83" s="49">
        <v>6</v>
      </c>
      <c r="F83" s="49">
        <v>1</v>
      </c>
      <c r="G83" s="49">
        <v>2</v>
      </c>
      <c r="H83" s="108">
        <v>4</v>
      </c>
      <c r="J83" s="55"/>
      <c r="K83" s="4"/>
      <c r="L83" s="4"/>
      <c r="M83" s="4"/>
      <c r="N83" s="4"/>
      <c r="O83" s="4"/>
    </row>
    <row r="84" spans="2:15" x14ac:dyDescent="0.3">
      <c r="B84" s="29">
        <v>3</v>
      </c>
      <c r="C84" s="33" t="s">
        <v>199</v>
      </c>
      <c r="D84" s="105">
        <v>4</v>
      </c>
      <c r="E84" s="49">
        <v>4</v>
      </c>
      <c r="F84" s="49">
        <v>0</v>
      </c>
      <c r="G84" s="49">
        <v>1.8</v>
      </c>
      <c r="H84" s="108">
        <v>4</v>
      </c>
      <c r="J84" s="55"/>
    </row>
    <row r="85" spans="2:15" x14ac:dyDescent="0.3">
      <c r="B85" s="29">
        <v>4</v>
      </c>
      <c r="C85" s="33" t="s">
        <v>200</v>
      </c>
      <c r="D85" s="49">
        <v>4</v>
      </c>
      <c r="E85" s="49">
        <v>4</v>
      </c>
      <c r="F85" s="49">
        <v>0</v>
      </c>
      <c r="G85" s="49">
        <v>1.8</v>
      </c>
      <c r="H85" s="108">
        <v>4</v>
      </c>
      <c r="J85" s="55"/>
    </row>
    <row r="86" spans="2:15" x14ac:dyDescent="0.3">
      <c r="B86" s="29">
        <v>5</v>
      </c>
      <c r="C86" s="33" t="s">
        <v>201</v>
      </c>
      <c r="D86" s="40">
        <v>4</v>
      </c>
      <c r="E86" s="49">
        <v>4</v>
      </c>
      <c r="F86" s="49">
        <v>0</v>
      </c>
      <c r="G86" s="49">
        <v>1.7</v>
      </c>
      <c r="H86" s="108">
        <v>4</v>
      </c>
      <c r="J86" s="55"/>
    </row>
    <row r="87" spans="2:15" x14ac:dyDescent="0.3">
      <c r="B87" s="29">
        <v>6</v>
      </c>
      <c r="C87" s="33" t="s">
        <v>202</v>
      </c>
      <c r="D87" s="49">
        <v>3</v>
      </c>
      <c r="E87" s="54">
        <v>3</v>
      </c>
      <c r="F87" s="54">
        <v>0</v>
      </c>
      <c r="G87" s="54">
        <v>1.6</v>
      </c>
      <c r="H87" s="195">
        <v>3</v>
      </c>
      <c r="J87" s="55"/>
    </row>
    <row r="88" spans="2:15" x14ac:dyDescent="0.3">
      <c r="B88" s="19" t="s">
        <v>158</v>
      </c>
      <c r="C88" s="20" t="s">
        <v>170</v>
      </c>
      <c r="D88" s="42">
        <f>SUM(D82:D87)</f>
        <v>25</v>
      </c>
      <c r="E88" s="42">
        <f t="shared" ref="E88:H88" si="8">SUM(E82:E87)</f>
        <v>23</v>
      </c>
      <c r="F88" s="42">
        <f t="shared" si="8"/>
        <v>2</v>
      </c>
      <c r="G88" s="42">
        <f t="shared" si="8"/>
        <v>10.899999999999999</v>
      </c>
      <c r="H88" s="43">
        <f t="shared" si="8"/>
        <v>22</v>
      </c>
    </row>
    <row r="89" spans="2:15" x14ac:dyDescent="0.3">
      <c r="B89" s="433" t="s">
        <v>189</v>
      </c>
      <c r="C89" s="433"/>
      <c r="D89" s="433"/>
      <c r="E89" s="433"/>
      <c r="F89" s="433"/>
      <c r="G89" s="433"/>
      <c r="H89" s="433"/>
    </row>
    <row r="90" spans="2:15" x14ac:dyDescent="0.3">
      <c r="B90" s="29">
        <v>1</v>
      </c>
      <c r="C90" s="30" t="s">
        <v>185</v>
      </c>
      <c r="D90" s="49">
        <v>3</v>
      </c>
      <c r="E90" s="53">
        <v>2</v>
      </c>
      <c r="F90" s="53">
        <v>1</v>
      </c>
      <c r="G90" s="53">
        <v>2</v>
      </c>
      <c r="H90" s="194">
        <v>3</v>
      </c>
      <c r="J90" s="193"/>
    </row>
    <row r="91" spans="2:15" x14ac:dyDescent="0.3">
      <c r="B91" s="29">
        <v>2</v>
      </c>
      <c r="C91" s="15" t="s">
        <v>197</v>
      </c>
      <c r="D91" s="40">
        <v>7</v>
      </c>
      <c r="E91" s="49">
        <v>6</v>
      </c>
      <c r="F91" s="49">
        <v>1</v>
      </c>
      <c r="G91" s="49">
        <v>2</v>
      </c>
      <c r="H91" s="108">
        <v>4</v>
      </c>
      <c r="J91" s="193"/>
    </row>
    <row r="92" spans="2:15" x14ac:dyDescent="0.3">
      <c r="B92" s="29">
        <v>3</v>
      </c>
      <c r="C92" s="33" t="s">
        <v>203</v>
      </c>
      <c r="D92" s="105">
        <v>4</v>
      </c>
      <c r="E92" s="49">
        <v>4</v>
      </c>
      <c r="F92" s="49">
        <v>0</v>
      </c>
      <c r="G92" s="49">
        <v>1.6</v>
      </c>
      <c r="H92" s="108">
        <v>4</v>
      </c>
      <c r="J92" s="193"/>
    </row>
    <row r="93" spans="2:15" x14ac:dyDescent="0.3">
      <c r="B93" s="29">
        <v>4</v>
      </c>
      <c r="C93" s="33" t="s">
        <v>204</v>
      </c>
      <c r="D93" s="49">
        <v>4</v>
      </c>
      <c r="E93" s="49">
        <v>4</v>
      </c>
      <c r="F93" s="49">
        <v>0</v>
      </c>
      <c r="G93" s="49">
        <v>1.6</v>
      </c>
      <c r="H93" s="108">
        <v>4</v>
      </c>
      <c r="J93" s="193"/>
    </row>
    <row r="94" spans="2:15" x14ac:dyDescent="0.3">
      <c r="B94" s="29">
        <v>5</v>
      </c>
      <c r="C94" s="33" t="s">
        <v>205</v>
      </c>
      <c r="D94" s="49">
        <v>4</v>
      </c>
      <c r="E94" s="49">
        <v>4</v>
      </c>
      <c r="F94" s="49">
        <v>0</v>
      </c>
      <c r="G94" s="49">
        <v>1.7</v>
      </c>
      <c r="H94" s="108">
        <v>4</v>
      </c>
      <c r="J94" s="193"/>
    </row>
    <row r="95" spans="2:15" x14ac:dyDescent="0.3">
      <c r="B95" s="29">
        <v>6</v>
      </c>
      <c r="C95" s="33" t="s">
        <v>206</v>
      </c>
      <c r="D95" s="49">
        <v>3</v>
      </c>
      <c r="E95" s="49">
        <v>3</v>
      </c>
      <c r="F95" s="49">
        <v>0</v>
      </c>
      <c r="G95" s="49">
        <v>1.5</v>
      </c>
      <c r="H95" s="108">
        <v>3</v>
      </c>
      <c r="J95" s="193"/>
    </row>
    <row r="96" spans="2:15" x14ac:dyDescent="0.3">
      <c r="B96" s="19" t="s">
        <v>158</v>
      </c>
      <c r="C96" s="20" t="s">
        <v>170</v>
      </c>
      <c r="D96" s="42">
        <f>SUM(D90:D95)</f>
        <v>25</v>
      </c>
      <c r="E96" s="42">
        <f>SUM(E90:E95)</f>
        <v>23</v>
      </c>
      <c r="F96" s="42">
        <f>SUM(F90:F95)</f>
        <v>2</v>
      </c>
      <c r="G96" s="42">
        <f>SUM(G90:G95)</f>
        <v>10.399999999999999</v>
      </c>
      <c r="H96" s="43">
        <f>SUM(H90:H95)</f>
        <v>22</v>
      </c>
    </row>
    <row r="99" spans="2:8" x14ac:dyDescent="0.3">
      <c r="B99" s="57"/>
      <c r="C99" s="57"/>
      <c r="D99" s="58"/>
      <c r="E99" s="459" t="s">
        <v>207</v>
      </c>
      <c r="F99" s="459"/>
      <c r="G99" s="459"/>
    </row>
    <row r="100" spans="2:8" ht="12.75" customHeight="1" x14ac:dyDescent="0.3">
      <c r="B100" s="460" t="s">
        <v>139</v>
      </c>
      <c r="C100" s="462" t="s">
        <v>140</v>
      </c>
      <c r="D100" s="464" t="s">
        <v>142</v>
      </c>
      <c r="E100" s="466" t="s">
        <v>144</v>
      </c>
      <c r="F100" s="466"/>
      <c r="G100" s="467"/>
      <c r="H100" s="443" t="s">
        <v>218</v>
      </c>
    </row>
    <row r="101" spans="2:8" ht="12.75" customHeight="1" x14ac:dyDescent="0.3">
      <c r="B101" s="461"/>
      <c r="C101" s="463"/>
      <c r="D101" s="465"/>
      <c r="E101" s="466" t="s">
        <v>219</v>
      </c>
      <c r="F101" s="466"/>
      <c r="G101" s="469" t="s">
        <v>223</v>
      </c>
      <c r="H101" s="468"/>
    </row>
    <row r="102" spans="2:8" ht="45.75" customHeight="1" x14ac:dyDescent="0.3">
      <c r="B102" s="461"/>
      <c r="C102" s="463"/>
      <c r="D102" s="465"/>
      <c r="E102" s="189" t="s">
        <v>39</v>
      </c>
      <c r="F102" s="189" t="s">
        <v>65</v>
      </c>
      <c r="G102" s="470"/>
      <c r="H102" s="468"/>
    </row>
    <row r="103" spans="2:8" x14ac:dyDescent="0.3">
      <c r="B103" s="59" t="s">
        <v>153</v>
      </c>
      <c r="C103" s="60" t="s">
        <v>224</v>
      </c>
      <c r="D103" s="61">
        <f>(D104+D105)/2</f>
        <v>90</v>
      </c>
      <c r="E103" s="61">
        <f t="shared" ref="E103:H103" si="9">(E104+E105)/2</f>
        <v>82.5</v>
      </c>
      <c r="F103" s="61">
        <f t="shared" si="9"/>
        <v>7.5</v>
      </c>
      <c r="G103" s="61">
        <f>(G104+G105)/2</f>
        <v>49.949999999999996</v>
      </c>
      <c r="H103" s="62">
        <f t="shared" si="9"/>
        <v>70</v>
      </c>
    </row>
    <row r="104" spans="2:8" x14ac:dyDescent="0.3">
      <c r="B104" s="63"/>
      <c r="C104" s="197" t="s">
        <v>225</v>
      </c>
      <c r="D104" s="64">
        <f>D25+D39+D41+D55+D71+D88</f>
        <v>90</v>
      </c>
      <c r="E104" s="64">
        <f>E25+E39+E41+E55+E71+E88</f>
        <v>82</v>
      </c>
      <c r="F104" s="64">
        <f>F25+F39+F41+F55+F71+F88</f>
        <v>8</v>
      </c>
      <c r="G104" s="64">
        <f>G25+G39+G41+G55+G71+G88</f>
        <v>50.3</v>
      </c>
      <c r="H104" s="65">
        <f>H25+H39+H41+H55+H71+H88</f>
        <v>70</v>
      </c>
    </row>
    <row r="105" spans="2:8" x14ac:dyDescent="0.3">
      <c r="B105" s="198"/>
      <c r="C105" s="199" t="s">
        <v>226</v>
      </c>
      <c r="D105" s="66">
        <f>D25+D39+D41+D61+D71+D96</f>
        <v>90</v>
      </c>
      <c r="E105" s="66">
        <f>E25+E39+E41+E61+E71+E96</f>
        <v>83</v>
      </c>
      <c r="F105" s="66">
        <f>F25+F39+F41+F61+F71+F96</f>
        <v>7</v>
      </c>
      <c r="G105" s="66">
        <f>G25+G39+G41+G61+G71+G96</f>
        <v>49.599999999999994</v>
      </c>
      <c r="H105" s="67">
        <f>H25+H39+H41+H61+H71+H96</f>
        <v>70</v>
      </c>
    </row>
    <row r="106" spans="2:8" x14ac:dyDescent="0.3">
      <c r="B106" s="63" t="s">
        <v>158</v>
      </c>
      <c r="C106" s="68" t="s">
        <v>227</v>
      </c>
      <c r="D106" s="69"/>
      <c r="E106" s="69"/>
      <c r="F106" s="69"/>
      <c r="G106" s="200"/>
      <c r="H106" s="62">
        <f>(H107+H108)/2</f>
        <v>77.777777777777771</v>
      </c>
    </row>
    <row r="107" spans="2:8" x14ac:dyDescent="0.3">
      <c r="B107" s="63"/>
      <c r="C107" s="197" t="s">
        <v>225</v>
      </c>
      <c r="D107" s="58"/>
      <c r="E107" s="58"/>
      <c r="F107" s="58"/>
      <c r="G107" s="201"/>
      <c r="H107" s="65">
        <f>H104*100/D104</f>
        <v>77.777777777777771</v>
      </c>
    </row>
    <row r="108" spans="2:8" x14ac:dyDescent="0.3">
      <c r="B108" s="63"/>
      <c r="C108" s="199" t="s">
        <v>226</v>
      </c>
      <c r="D108" s="202"/>
      <c r="E108" s="202"/>
      <c r="F108" s="202"/>
      <c r="G108" s="203"/>
      <c r="H108" s="67">
        <f>H105*100/D105</f>
        <v>77.777777777777771</v>
      </c>
    </row>
    <row r="109" spans="2:8" x14ac:dyDescent="0.3">
      <c r="B109" s="59" t="s">
        <v>171</v>
      </c>
      <c r="C109" s="68" t="s">
        <v>228</v>
      </c>
      <c r="D109" s="69"/>
      <c r="E109" s="69"/>
      <c r="F109" s="200"/>
      <c r="G109" s="62">
        <f>(G110+G111)/2</f>
        <v>55.499999999999993</v>
      </c>
      <c r="H109" s="58"/>
    </row>
    <row r="110" spans="2:8" x14ac:dyDescent="0.3">
      <c r="B110" s="63"/>
      <c r="C110" s="197" t="s">
        <v>225</v>
      </c>
      <c r="D110" s="58"/>
      <c r="E110" s="58"/>
      <c r="F110" s="201"/>
      <c r="G110" s="65">
        <f>G104*100/D104</f>
        <v>55.888888888888886</v>
      </c>
      <c r="H110" s="58"/>
    </row>
    <row r="111" spans="2:8" x14ac:dyDescent="0.3">
      <c r="B111" s="198"/>
      <c r="C111" s="199" t="s">
        <v>226</v>
      </c>
      <c r="D111" s="202"/>
      <c r="E111" s="202"/>
      <c r="F111" s="203"/>
      <c r="G111" s="67">
        <f>G105*100/D105</f>
        <v>55.1111111111111</v>
      </c>
      <c r="H111" s="58"/>
    </row>
    <row r="112" spans="2:8" x14ac:dyDescent="0.3">
      <c r="B112" s="59" t="s">
        <v>229</v>
      </c>
      <c r="C112" s="60" t="s">
        <v>230</v>
      </c>
      <c r="D112" s="61">
        <f>SUM(E112:F112)</f>
        <v>100</v>
      </c>
      <c r="E112" s="70">
        <f>(E113+E114)/2</f>
        <v>91.666666666666671</v>
      </c>
      <c r="F112" s="204">
        <f t="shared" ref="F112" si="10">(F113+F114)/2</f>
        <v>8.3333333333333339</v>
      </c>
      <c r="G112" s="58"/>
      <c r="H112" s="58"/>
    </row>
    <row r="113" spans="2:8" x14ac:dyDescent="0.3">
      <c r="B113" s="63"/>
      <c r="C113" s="197" t="s">
        <v>225</v>
      </c>
      <c r="D113" s="205" t="s">
        <v>231</v>
      </c>
      <c r="E113" s="64">
        <f>E104*100/D104</f>
        <v>91.111111111111114</v>
      </c>
      <c r="F113" s="65">
        <f>F104*100/D104</f>
        <v>8.8888888888888893</v>
      </c>
      <c r="G113" s="58"/>
      <c r="H113" s="58"/>
    </row>
    <row r="114" spans="2:8" x14ac:dyDescent="0.3">
      <c r="B114" s="198"/>
      <c r="C114" s="199" t="s">
        <v>226</v>
      </c>
      <c r="D114" s="206" t="s">
        <v>231</v>
      </c>
      <c r="E114" s="66">
        <f>E105*100/D105</f>
        <v>92.222222222222229</v>
      </c>
      <c r="F114" s="67">
        <f>F105*100/D105</f>
        <v>7.7777777777777777</v>
      </c>
      <c r="G114" s="58"/>
      <c r="H114" s="58"/>
    </row>
    <row r="115" spans="2:8" ht="15" x14ac:dyDescent="0.3">
      <c r="B115" s="71" t="s">
        <v>156</v>
      </c>
      <c r="C115" s="72" t="s">
        <v>232</v>
      </c>
      <c r="D115" s="73">
        <f>SUM(D116:D118)</f>
        <v>5</v>
      </c>
      <c r="E115" s="74"/>
      <c r="F115" s="74"/>
      <c r="G115" s="74"/>
      <c r="H115" s="74"/>
    </row>
    <row r="116" spans="2:8" x14ac:dyDescent="0.3">
      <c r="B116" s="75">
        <v>1</v>
      </c>
      <c r="C116" s="76" t="s">
        <v>194</v>
      </c>
      <c r="D116" s="65">
        <v>3</v>
      </c>
      <c r="E116" s="77"/>
      <c r="F116" s="77"/>
      <c r="G116" s="77"/>
      <c r="H116" s="77"/>
    </row>
    <row r="117" spans="2:8" x14ac:dyDescent="0.3">
      <c r="B117" s="75">
        <v>2</v>
      </c>
      <c r="C117" s="76" t="str">
        <f>C20</f>
        <v>Ochrona własności intelektualnej</v>
      </c>
      <c r="D117" s="65">
        <v>1</v>
      </c>
      <c r="E117" s="77"/>
      <c r="F117" s="77"/>
      <c r="G117" s="77"/>
      <c r="H117" s="77"/>
    </row>
    <row r="118" spans="2:8" x14ac:dyDescent="0.3">
      <c r="B118" s="78">
        <v>3</v>
      </c>
      <c r="C118" s="207" t="s">
        <v>233</v>
      </c>
      <c r="D118" s="67">
        <v>1</v>
      </c>
      <c r="E118" s="77"/>
      <c r="F118" s="77"/>
      <c r="G118" s="77"/>
      <c r="H118" s="77"/>
    </row>
    <row r="119" spans="2:8" x14ac:dyDescent="0.3">
      <c r="B119" s="77"/>
      <c r="C119" s="77"/>
      <c r="D119" s="77"/>
      <c r="E119" s="77"/>
      <c r="F119" s="77"/>
      <c r="G119" s="77"/>
    </row>
    <row r="120" spans="2:8" ht="15" customHeight="1" x14ac:dyDescent="0.3">
      <c r="B120" s="208" t="s">
        <v>234</v>
      </c>
      <c r="C120" s="457" t="s">
        <v>1602</v>
      </c>
      <c r="D120" s="457"/>
      <c r="E120" s="457"/>
      <c r="F120" s="457"/>
      <c r="G120" s="457"/>
    </row>
    <row r="121" spans="2:8" ht="15" customHeight="1" x14ac:dyDescent="0.3">
      <c r="B121" s="208" t="s">
        <v>235</v>
      </c>
      <c r="C121" s="458" t="s">
        <v>1603</v>
      </c>
      <c r="D121" s="458"/>
      <c r="E121" s="458"/>
      <c r="F121" s="458"/>
      <c r="G121" s="458"/>
    </row>
    <row r="122" spans="2:8" ht="15" customHeight="1" x14ac:dyDescent="0.3">
      <c r="B122" s="208" t="s">
        <v>236</v>
      </c>
      <c r="C122" s="457" t="s">
        <v>1604</v>
      </c>
      <c r="D122" s="457"/>
      <c r="E122" s="457"/>
      <c r="F122" s="457"/>
      <c r="G122" s="457"/>
    </row>
  </sheetData>
  <mergeCells count="57">
    <mergeCell ref="C120:G120"/>
    <mergeCell ref="C121:G121"/>
    <mergeCell ref="C122:G122"/>
    <mergeCell ref="B81:H81"/>
    <mergeCell ref="B89:H89"/>
    <mergeCell ref="E99:G99"/>
    <mergeCell ref="B100:B102"/>
    <mergeCell ref="C100:C102"/>
    <mergeCell ref="D100:D102"/>
    <mergeCell ref="E100:G100"/>
    <mergeCell ref="H100:H102"/>
    <mergeCell ref="E101:F101"/>
    <mergeCell ref="G101:G102"/>
    <mergeCell ref="B68:H68"/>
    <mergeCell ref="B72:H72"/>
    <mergeCell ref="B78:B80"/>
    <mergeCell ref="C78:C80"/>
    <mergeCell ref="D78:D80"/>
    <mergeCell ref="E78:G78"/>
    <mergeCell ref="H78:H80"/>
    <mergeCell ref="E79:F79"/>
    <mergeCell ref="G79:G80"/>
    <mergeCell ref="B50:H50"/>
    <mergeCell ref="B56:H56"/>
    <mergeCell ref="B65:B67"/>
    <mergeCell ref="C65:C67"/>
    <mergeCell ref="D65:D67"/>
    <mergeCell ref="E65:G65"/>
    <mergeCell ref="H65:H67"/>
    <mergeCell ref="E66:F66"/>
    <mergeCell ref="G66:G67"/>
    <mergeCell ref="B32:H32"/>
    <mergeCell ref="B40:H40"/>
    <mergeCell ref="B47:B49"/>
    <mergeCell ref="C47:C49"/>
    <mergeCell ref="D47:D49"/>
    <mergeCell ref="E47:G47"/>
    <mergeCell ref="H47:H49"/>
    <mergeCell ref="E48:F48"/>
    <mergeCell ref="G48:G49"/>
    <mergeCell ref="B10:H10"/>
    <mergeCell ref="B22:H22"/>
    <mergeCell ref="B29:B31"/>
    <mergeCell ref="C29:C31"/>
    <mergeCell ref="D29:D31"/>
    <mergeCell ref="E29:G29"/>
    <mergeCell ref="H29:H31"/>
    <mergeCell ref="E30:F30"/>
    <mergeCell ref="G30:G31"/>
    <mergeCell ref="H7:H9"/>
    <mergeCell ref="E8:F8"/>
    <mergeCell ref="G8:G9"/>
    <mergeCell ref="B2:C2"/>
    <mergeCell ref="B7:B9"/>
    <mergeCell ref="C7:C9"/>
    <mergeCell ref="D7:D9"/>
    <mergeCell ref="E7: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5"/>
  <sheetViews>
    <sheetView workbookViewId="0">
      <selection activeCell="J17" sqref="J17"/>
    </sheetView>
  </sheetViews>
  <sheetFormatPr defaultColWidth="8.81640625" defaultRowHeight="14" x14ac:dyDescent="0.35"/>
  <cols>
    <col min="1" max="1" width="9.26953125" style="158" customWidth="1"/>
    <col min="2" max="2" width="11.7265625" style="158" customWidth="1"/>
    <col min="3" max="3" width="5.7265625" style="158" customWidth="1"/>
    <col min="4" max="4" width="21.7265625" style="158" customWidth="1"/>
    <col min="5" max="5" width="9.26953125" style="158" customWidth="1"/>
    <col min="6" max="6" width="8.7265625" style="158" customWidth="1"/>
    <col min="7" max="7" width="12.7265625" style="158" customWidth="1"/>
    <col min="8" max="8" width="9.7265625" style="158" customWidth="1"/>
    <col min="9" max="9" width="2.7265625" style="158" customWidth="1"/>
    <col min="10" max="16384" width="8.81640625" style="158"/>
  </cols>
  <sheetData>
    <row r="1" spans="1:9" ht="9.75" customHeight="1" x14ac:dyDescent="0.35"/>
    <row r="2" spans="1:9" s="159" customFormat="1" x14ac:dyDescent="0.35">
      <c r="A2" s="496" t="s">
        <v>237</v>
      </c>
      <c r="B2" s="496"/>
      <c r="C2" s="496"/>
      <c r="D2" s="496"/>
      <c r="E2" s="496"/>
      <c r="F2" s="496"/>
      <c r="G2" s="496"/>
      <c r="H2" s="496"/>
      <c r="I2" s="496"/>
    </row>
    <row r="3" spans="1:9" ht="9.75" customHeight="1" x14ac:dyDescent="0.35"/>
    <row r="4" spans="1:9" ht="15" customHeight="1" x14ac:dyDescent="0.35">
      <c r="A4" s="159" t="s">
        <v>238</v>
      </c>
    </row>
    <row r="5" spans="1:9" s="160" customFormat="1" ht="17.25" customHeight="1" x14ac:dyDescent="0.35">
      <c r="A5" s="497" t="s">
        <v>155</v>
      </c>
      <c r="B5" s="497"/>
      <c r="C5" s="497"/>
      <c r="D5" s="497"/>
      <c r="E5" s="497"/>
      <c r="F5" s="497"/>
      <c r="G5" s="497"/>
      <c r="H5" s="497"/>
    </row>
    <row r="6" spans="1:9" ht="17.25" customHeight="1" x14ac:dyDescent="0.35">
      <c r="A6" s="478" t="s">
        <v>142</v>
      </c>
      <c r="B6" s="478"/>
      <c r="C6" s="478"/>
      <c r="D6" s="491">
        <v>4</v>
      </c>
      <c r="E6" s="491"/>
      <c r="F6" s="491"/>
      <c r="G6" s="491"/>
      <c r="H6" s="491"/>
    </row>
    <row r="7" spans="1:9" ht="21" customHeight="1" x14ac:dyDescent="0.35">
      <c r="A7" s="478" t="s">
        <v>141</v>
      </c>
      <c r="B7" s="478"/>
      <c r="C7" s="478"/>
      <c r="D7" s="498" t="s">
        <v>239</v>
      </c>
      <c r="E7" s="498"/>
      <c r="F7" s="498"/>
      <c r="G7" s="498"/>
      <c r="H7" s="498"/>
    </row>
    <row r="8" spans="1:9" ht="17.25" customHeight="1" x14ac:dyDescent="0.35">
      <c r="A8" s="478" t="s">
        <v>145</v>
      </c>
      <c r="B8" s="478"/>
      <c r="C8" s="478"/>
      <c r="D8" s="475" t="s">
        <v>240</v>
      </c>
      <c r="E8" s="475"/>
      <c r="F8" s="475"/>
      <c r="G8" s="475"/>
      <c r="H8" s="475"/>
    </row>
    <row r="9" spans="1:9" ht="17.25" customHeight="1" x14ac:dyDescent="0.35">
      <c r="A9" s="478" t="s">
        <v>241</v>
      </c>
      <c r="B9" s="478"/>
      <c r="C9" s="478"/>
      <c r="D9" s="475" t="s">
        <v>242</v>
      </c>
      <c r="E9" s="475"/>
      <c r="F9" s="475"/>
      <c r="G9" s="475"/>
      <c r="H9" s="475"/>
    </row>
    <row r="10" spans="1:9" ht="9.75" customHeight="1" x14ac:dyDescent="0.35"/>
    <row r="11" spans="1:9" ht="15" customHeight="1" x14ac:dyDescent="0.35">
      <c r="A11" s="493" t="s">
        <v>3</v>
      </c>
      <c r="B11" s="493"/>
      <c r="C11" s="493"/>
      <c r="D11" s="493"/>
      <c r="E11" s="493"/>
      <c r="F11" s="493"/>
      <c r="G11" s="493"/>
      <c r="H11" s="493"/>
    </row>
    <row r="12" spans="1:9" s="160" customFormat="1" ht="17.25" customHeight="1" x14ac:dyDescent="0.35">
      <c r="A12" s="495" t="s">
        <v>954</v>
      </c>
      <c r="B12" s="495"/>
      <c r="C12" s="495"/>
      <c r="D12" s="495"/>
      <c r="E12" s="495"/>
      <c r="F12" s="495"/>
      <c r="G12" s="495"/>
      <c r="H12" s="495"/>
    </row>
    <row r="13" spans="1:9" ht="17.25" customHeight="1" x14ac:dyDescent="0.35">
      <c r="A13" s="478" t="s">
        <v>9</v>
      </c>
      <c r="B13" s="478"/>
      <c r="C13" s="478"/>
      <c r="D13" s="478"/>
      <c r="E13" s="490" t="s">
        <v>10</v>
      </c>
      <c r="F13" s="490"/>
      <c r="G13" s="490"/>
      <c r="H13" s="490"/>
    </row>
    <row r="14" spans="1:9" ht="17.25" customHeight="1" x14ac:dyDescent="0.35">
      <c r="A14" s="478" t="s">
        <v>243</v>
      </c>
      <c r="B14" s="478"/>
      <c r="C14" s="478"/>
      <c r="D14" s="478"/>
      <c r="E14" s="491" t="s">
        <v>244</v>
      </c>
      <c r="F14" s="491"/>
      <c r="G14" s="491"/>
      <c r="H14" s="491"/>
    </row>
    <row r="15" spans="1:9" ht="17.25" customHeight="1" x14ac:dyDescent="0.35">
      <c r="A15" s="478" t="s">
        <v>245</v>
      </c>
      <c r="B15" s="478"/>
      <c r="C15" s="478"/>
      <c r="D15" s="478"/>
      <c r="E15" s="492" t="s">
        <v>246</v>
      </c>
      <c r="F15" s="492"/>
      <c r="G15" s="492"/>
      <c r="H15" s="492"/>
    </row>
    <row r="16" spans="1:9" ht="17.25" customHeight="1" x14ac:dyDescent="0.35">
      <c r="A16" s="478" t="s">
        <v>15</v>
      </c>
      <c r="B16" s="478"/>
      <c r="C16" s="478"/>
      <c r="D16" s="478"/>
      <c r="E16" s="490" t="s">
        <v>16</v>
      </c>
      <c r="F16" s="490"/>
      <c r="G16" s="490"/>
      <c r="H16" s="490"/>
    </row>
    <row r="17" spans="1:8" ht="9.75" customHeight="1" x14ac:dyDescent="0.35"/>
    <row r="18" spans="1:8" ht="15" customHeight="1" x14ac:dyDescent="0.35">
      <c r="A18" s="493" t="s">
        <v>247</v>
      </c>
      <c r="B18" s="493"/>
      <c r="C18" s="493"/>
      <c r="D18" s="493"/>
      <c r="E18" s="493"/>
      <c r="F18" s="493"/>
      <c r="G18" s="493"/>
      <c r="H18" s="493"/>
    </row>
    <row r="19" spans="1:8" ht="30.75" customHeight="1" x14ac:dyDescent="0.35">
      <c r="A19" s="472" t="s">
        <v>248</v>
      </c>
      <c r="B19" s="472"/>
      <c r="C19" s="494" t="s">
        <v>249</v>
      </c>
      <c r="D19" s="494"/>
      <c r="E19" s="494"/>
      <c r="F19" s="494"/>
      <c r="G19" s="494"/>
      <c r="H19" s="494"/>
    </row>
    <row r="20" spans="1:8" ht="9.75" customHeight="1" x14ac:dyDescent="0.35"/>
    <row r="21" spans="1:8" ht="15" customHeight="1" x14ac:dyDescent="0.35">
      <c r="A21" s="485" t="s">
        <v>250</v>
      </c>
      <c r="B21" s="485"/>
      <c r="C21" s="485"/>
      <c r="D21" s="485"/>
    </row>
    <row r="22" spans="1:8" ht="13.5" customHeight="1" x14ac:dyDescent="0.35">
      <c r="A22" s="486" t="s">
        <v>30</v>
      </c>
      <c r="B22" s="487" t="s">
        <v>31</v>
      </c>
      <c r="C22" s="487"/>
      <c r="D22" s="487"/>
      <c r="E22" s="487"/>
      <c r="F22" s="487"/>
      <c r="G22" s="488" t="s">
        <v>251</v>
      </c>
      <c r="H22" s="488"/>
    </row>
    <row r="23" spans="1:8" ht="27" customHeight="1" x14ac:dyDescent="0.35">
      <c r="A23" s="486"/>
      <c r="B23" s="487"/>
      <c r="C23" s="487"/>
      <c r="D23" s="487"/>
      <c r="E23" s="487"/>
      <c r="F23" s="487"/>
      <c r="G23" s="127" t="s">
        <v>252</v>
      </c>
      <c r="H23" s="161" t="s">
        <v>34</v>
      </c>
    </row>
    <row r="24" spans="1:8" ht="17.25" customHeight="1" x14ac:dyDescent="0.35">
      <c r="A24" s="489" t="s">
        <v>35</v>
      </c>
      <c r="B24" s="489"/>
      <c r="C24" s="489"/>
      <c r="D24" s="489"/>
      <c r="E24" s="489"/>
      <c r="F24" s="489"/>
      <c r="G24" s="489"/>
      <c r="H24" s="489"/>
    </row>
    <row r="25" spans="1:8" ht="60" customHeight="1" x14ac:dyDescent="0.35">
      <c r="A25" s="222" t="s">
        <v>253</v>
      </c>
      <c r="B25" s="484" t="s">
        <v>254</v>
      </c>
      <c r="C25" s="484"/>
      <c r="D25" s="484"/>
      <c r="E25" s="484"/>
      <c r="F25" s="484"/>
      <c r="G25" s="223" t="s">
        <v>36</v>
      </c>
      <c r="H25" s="224" t="s">
        <v>39</v>
      </c>
    </row>
    <row r="26" spans="1:8" ht="42" customHeight="1" x14ac:dyDescent="0.35">
      <c r="A26" s="222" t="s">
        <v>255</v>
      </c>
      <c r="B26" s="484" t="s">
        <v>256</v>
      </c>
      <c r="C26" s="484"/>
      <c r="D26" s="484"/>
      <c r="E26" s="484"/>
      <c r="F26" s="484"/>
      <c r="G26" s="223" t="s">
        <v>56</v>
      </c>
      <c r="H26" s="224" t="s">
        <v>39</v>
      </c>
    </row>
    <row r="27" spans="1:8" ht="13.9" customHeight="1" x14ac:dyDescent="0.35">
      <c r="A27" s="489" t="s">
        <v>125</v>
      </c>
      <c r="B27" s="489"/>
      <c r="C27" s="489"/>
      <c r="D27" s="489"/>
      <c r="E27" s="489"/>
      <c r="F27" s="489"/>
      <c r="G27" s="489"/>
      <c r="H27" s="489"/>
    </row>
    <row r="28" spans="1:8" ht="64.5" customHeight="1" x14ac:dyDescent="0.35">
      <c r="A28" s="222" t="s">
        <v>257</v>
      </c>
      <c r="B28" s="484" t="s">
        <v>258</v>
      </c>
      <c r="C28" s="484"/>
      <c r="D28" s="484"/>
      <c r="E28" s="484"/>
      <c r="F28" s="484"/>
      <c r="G28" s="223" t="s">
        <v>84</v>
      </c>
      <c r="H28" s="224" t="s">
        <v>39</v>
      </c>
    </row>
    <row r="29" spans="1:8" ht="45" customHeight="1" x14ac:dyDescent="0.35">
      <c r="A29" s="222" t="s">
        <v>259</v>
      </c>
      <c r="B29" s="484" t="s">
        <v>260</v>
      </c>
      <c r="C29" s="484"/>
      <c r="D29" s="484"/>
      <c r="E29" s="484"/>
      <c r="F29" s="484"/>
      <c r="G29" s="223" t="s">
        <v>95</v>
      </c>
      <c r="H29" s="224" t="s">
        <v>39</v>
      </c>
    </row>
    <row r="30" spans="1:8" ht="13.9" customHeight="1" x14ac:dyDescent="0.35">
      <c r="A30" s="489" t="s">
        <v>261</v>
      </c>
      <c r="B30" s="489"/>
      <c r="C30" s="489"/>
      <c r="D30" s="489"/>
      <c r="E30" s="489"/>
      <c r="F30" s="489"/>
      <c r="G30" s="489"/>
      <c r="H30" s="489"/>
    </row>
    <row r="31" spans="1:8" ht="31.5" customHeight="1" x14ac:dyDescent="0.35">
      <c r="A31" s="222" t="s">
        <v>262</v>
      </c>
      <c r="B31" s="484" t="s">
        <v>263</v>
      </c>
      <c r="C31" s="484"/>
      <c r="D31" s="484"/>
      <c r="E31" s="484"/>
      <c r="F31" s="484"/>
      <c r="G31" s="223" t="s">
        <v>110</v>
      </c>
      <c r="H31" s="224" t="s">
        <v>39</v>
      </c>
    </row>
    <row r="32" spans="1:8" ht="30" customHeight="1" x14ac:dyDescent="0.35">
      <c r="A32" s="222" t="s">
        <v>264</v>
      </c>
      <c r="B32" s="484" t="s">
        <v>265</v>
      </c>
      <c r="C32" s="484"/>
      <c r="D32" s="484"/>
      <c r="E32" s="484"/>
      <c r="F32" s="484"/>
      <c r="G32" s="223" t="s">
        <v>112</v>
      </c>
      <c r="H32" s="224" t="s">
        <v>39</v>
      </c>
    </row>
    <row r="33" spans="1:13" ht="9.75" customHeight="1" x14ac:dyDescent="0.35"/>
    <row r="34" spans="1:13" ht="15" customHeight="1" x14ac:dyDescent="0.35">
      <c r="A34" s="159" t="s">
        <v>266</v>
      </c>
    </row>
    <row r="35" spans="1:13" ht="17.25" customHeight="1" x14ac:dyDescent="0.35">
      <c r="A35" s="481" t="s">
        <v>267</v>
      </c>
      <c r="B35" s="481"/>
      <c r="C35" s="481"/>
      <c r="D35" s="481"/>
      <c r="E35" s="481"/>
      <c r="F35" s="481"/>
      <c r="G35" s="162">
        <v>15</v>
      </c>
      <c r="H35" s="163" t="s">
        <v>268</v>
      </c>
      <c r="I35" s="159"/>
      <c r="J35" s="159"/>
      <c r="K35" s="159"/>
      <c r="L35" s="159"/>
      <c r="M35" s="159"/>
    </row>
    <row r="36" spans="1:13" ht="39.65" customHeight="1" x14ac:dyDescent="0.35">
      <c r="A36" s="476" t="s">
        <v>269</v>
      </c>
      <c r="B36" s="479" t="s">
        <v>270</v>
      </c>
      <c r="C36" s="479"/>
      <c r="D36" s="479"/>
      <c r="E36" s="479"/>
      <c r="F36" s="479"/>
      <c r="G36" s="479"/>
      <c r="H36" s="479"/>
    </row>
    <row r="37" spans="1:13" s="159" customFormat="1" ht="41.5" customHeight="1" x14ac:dyDescent="0.35">
      <c r="A37" s="476"/>
      <c r="B37" s="479" t="s">
        <v>271</v>
      </c>
      <c r="C37" s="479"/>
      <c r="D37" s="479"/>
      <c r="E37" s="479"/>
      <c r="F37" s="479"/>
      <c r="G37" s="479"/>
      <c r="H37" s="479"/>
      <c r="I37" s="158"/>
      <c r="J37" s="158"/>
      <c r="K37" s="158"/>
      <c r="L37" s="158"/>
      <c r="M37" s="158"/>
    </row>
    <row r="38" spans="1:13" ht="52" customHeight="1" x14ac:dyDescent="0.35">
      <c r="A38" s="476"/>
      <c r="B38" s="479" t="s">
        <v>272</v>
      </c>
      <c r="C38" s="479"/>
      <c r="D38" s="479"/>
      <c r="E38" s="479"/>
      <c r="F38" s="479"/>
      <c r="G38" s="479"/>
      <c r="H38" s="479"/>
    </row>
    <row r="39" spans="1:13" ht="35.15" customHeight="1" x14ac:dyDescent="0.35">
      <c r="A39" s="476"/>
      <c r="B39" s="479" t="s">
        <v>273</v>
      </c>
      <c r="C39" s="479"/>
      <c r="D39" s="479"/>
      <c r="E39" s="479"/>
      <c r="F39" s="479"/>
      <c r="G39" s="479"/>
      <c r="H39" s="479"/>
    </row>
    <row r="40" spans="1:13" x14ac:dyDescent="0.35">
      <c r="A40" s="474" t="s">
        <v>274</v>
      </c>
      <c r="B40" s="474"/>
      <c r="C40" s="474"/>
      <c r="D40" s="475" t="s">
        <v>275</v>
      </c>
      <c r="E40" s="475"/>
      <c r="F40" s="475"/>
      <c r="G40" s="475"/>
      <c r="H40" s="475"/>
    </row>
    <row r="41" spans="1:13" ht="52.5" customHeight="1" x14ac:dyDescent="0.35">
      <c r="A41" s="476" t="s">
        <v>276</v>
      </c>
      <c r="B41" s="476"/>
      <c r="C41" s="476"/>
      <c r="D41" s="477" t="s">
        <v>1547</v>
      </c>
      <c r="E41" s="477"/>
      <c r="F41" s="477"/>
      <c r="G41" s="477"/>
      <c r="H41" s="477"/>
      <c r="I41" s="196"/>
    </row>
    <row r="42" spans="1:13" ht="17.25" customHeight="1" x14ac:dyDescent="0.35">
      <c r="A42" s="481" t="s">
        <v>277</v>
      </c>
      <c r="B42" s="481"/>
      <c r="C42" s="481"/>
      <c r="D42" s="481"/>
      <c r="E42" s="481"/>
      <c r="F42" s="481"/>
      <c r="G42" s="162">
        <v>30</v>
      </c>
      <c r="H42" s="163" t="s">
        <v>268</v>
      </c>
      <c r="I42" s="159"/>
      <c r="J42" s="159"/>
      <c r="K42" s="159"/>
      <c r="L42" s="159"/>
      <c r="M42" s="159"/>
    </row>
    <row r="43" spans="1:13" ht="17.25" customHeight="1" x14ac:dyDescent="0.35">
      <c r="A43" s="476" t="s">
        <v>269</v>
      </c>
      <c r="B43" s="482" t="s">
        <v>278</v>
      </c>
      <c r="C43" s="482"/>
      <c r="D43" s="482"/>
      <c r="E43" s="482"/>
      <c r="F43" s="482"/>
      <c r="G43" s="482"/>
      <c r="H43" s="482"/>
    </row>
    <row r="44" spans="1:13" ht="26.5" customHeight="1" x14ac:dyDescent="0.35">
      <c r="A44" s="476"/>
      <c r="B44" s="479" t="s">
        <v>279</v>
      </c>
      <c r="C44" s="479"/>
      <c r="D44" s="479"/>
      <c r="E44" s="479"/>
      <c r="F44" s="479"/>
      <c r="G44" s="479"/>
      <c r="H44" s="479"/>
    </row>
    <row r="45" spans="1:13" ht="17.25" customHeight="1" x14ac:dyDescent="0.35">
      <c r="A45" s="476"/>
      <c r="B45" s="479" t="s">
        <v>280</v>
      </c>
      <c r="C45" s="479"/>
      <c r="D45" s="479"/>
      <c r="E45" s="479"/>
      <c r="F45" s="479"/>
      <c r="G45" s="479"/>
      <c r="H45" s="479"/>
    </row>
    <row r="46" spans="1:13" ht="17.25" customHeight="1" x14ac:dyDescent="0.35">
      <c r="A46" s="476"/>
      <c r="B46" s="483" t="s">
        <v>281</v>
      </c>
      <c r="C46" s="483"/>
      <c r="D46" s="483"/>
      <c r="E46" s="483"/>
      <c r="F46" s="483"/>
      <c r="G46" s="483"/>
      <c r="H46" s="483"/>
    </row>
    <row r="47" spans="1:13" s="159" customFormat="1" x14ac:dyDescent="0.35">
      <c r="A47" s="474" t="s">
        <v>274</v>
      </c>
      <c r="B47" s="474"/>
      <c r="C47" s="474"/>
      <c r="D47" s="475" t="s">
        <v>282</v>
      </c>
      <c r="E47" s="475"/>
      <c r="F47" s="475"/>
      <c r="G47" s="475"/>
      <c r="H47" s="475"/>
      <c r="I47" s="158"/>
      <c r="J47" s="158"/>
      <c r="K47" s="158"/>
      <c r="L47" s="158"/>
      <c r="M47" s="158"/>
    </row>
    <row r="48" spans="1:13" ht="58.5" customHeight="1" x14ac:dyDescent="0.35">
      <c r="A48" s="476" t="s">
        <v>276</v>
      </c>
      <c r="B48" s="476"/>
      <c r="C48" s="476"/>
      <c r="D48" s="477" t="s">
        <v>283</v>
      </c>
      <c r="E48" s="477"/>
      <c r="F48" s="477"/>
      <c r="G48" s="477"/>
      <c r="H48" s="477"/>
      <c r="I48" s="196"/>
    </row>
    <row r="49" spans="1:13" ht="9.75" customHeight="1" x14ac:dyDescent="0.35"/>
    <row r="50" spans="1:13" ht="15" customHeight="1" x14ac:dyDescent="0.35">
      <c r="A50" s="159" t="s">
        <v>284</v>
      </c>
    </row>
    <row r="51" spans="1:13" ht="27" customHeight="1" x14ac:dyDescent="0.35">
      <c r="A51" s="478" t="s">
        <v>285</v>
      </c>
      <c r="B51" s="478"/>
      <c r="C51" s="479" t="s">
        <v>1393</v>
      </c>
      <c r="D51" s="479"/>
      <c r="E51" s="479"/>
      <c r="F51" s="479"/>
      <c r="G51" s="479"/>
      <c r="H51" s="479"/>
      <c r="J51" s="164"/>
    </row>
    <row r="52" spans="1:13" ht="27" customHeight="1" x14ac:dyDescent="0.35">
      <c r="A52" s="478"/>
      <c r="B52" s="478"/>
      <c r="C52" s="479" t="s">
        <v>286</v>
      </c>
      <c r="D52" s="479"/>
      <c r="E52" s="479"/>
      <c r="F52" s="479"/>
      <c r="G52" s="479"/>
      <c r="H52" s="479"/>
    </row>
    <row r="53" spans="1:13" ht="30" customHeight="1" x14ac:dyDescent="0.35">
      <c r="A53" s="478"/>
      <c r="B53" s="478"/>
      <c r="C53" s="479" t="s">
        <v>287</v>
      </c>
      <c r="D53" s="479"/>
      <c r="E53" s="479"/>
      <c r="F53" s="479"/>
      <c r="G53" s="479"/>
      <c r="H53" s="479"/>
    </row>
    <row r="54" spans="1:13" ht="30.75" customHeight="1" x14ac:dyDescent="0.35">
      <c r="A54" s="478" t="s">
        <v>288</v>
      </c>
      <c r="B54" s="478"/>
      <c r="C54" s="479" t="s">
        <v>289</v>
      </c>
      <c r="D54" s="479"/>
      <c r="E54" s="479"/>
      <c r="F54" s="479"/>
      <c r="G54" s="479"/>
      <c r="H54" s="479"/>
    </row>
    <row r="55" spans="1:13" s="159" customFormat="1" ht="9.75" customHeight="1" x14ac:dyDescent="0.35">
      <c r="A55" s="158"/>
      <c r="B55" s="158"/>
      <c r="C55" s="158"/>
      <c r="D55" s="158"/>
      <c r="E55" s="158"/>
      <c r="F55" s="158"/>
      <c r="G55" s="158"/>
      <c r="H55" s="158"/>
      <c r="I55" s="158"/>
      <c r="J55" s="158"/>
      <c r="K55" s="158"/>
      <c r="L55" s="158"/>
      <c r="M55" s="158"/>
    </row>
    <row r="56" spans="1:13" ht="15" customHeight="1" x14ac:dyDescent="0.35">
      <c r="A56" s="159" t="s">
        <v>290</v>
      </c>
      <c r="B56" s="165"/>
      <c r="C56" s="165"/>
      <c r="D56" s="165"/>
      <c r="E56" s="165"/>
      <c r="F56" s="165"/>
    </row>
    <row r="57" spans="1:13" ht="17" x14ac:dyDescent="0.35">
      <c r="A57" s="473" t="s">
        <v>291</v>
      </c>
      <c r="B57" s="473"/>
      <c r="C57" s="473"/>
      <c r="D57" s="473"/>
      <c r="E57" s="473"/>
      <c r="F57" s="473"/>
      <c r="G57" s="166">
        <v>4</v>
      </c>
      <c r="H57" s="167" t="s">
        <v>292</v>
      </c>
    </row>
    <row r="58" spans="1:13" ht="17" x14ac:dyDescent="0.35">
      <c r="A58" s="473" t="s">
        <v>293</v>
      </c>
      <c r="B58" s="473"/>
      <c r="C58" s="473"/>
      <c r="D58" s="473"/>
      <c r="E58" s="473"/>
      <c r="F58" s="473"/>
      <c r="G58" s="166">
        <v>0</v>
      </c>
      <c r="H58" s="167" t="s">
        <v>292</v>
      </c>
    </row>
    <row r="59" spans="1:13" x14ac:dyDescent="0.35">
      <c r="A59" s="168"/>
      <c r="B59" s="168"/>
      <c r="C59" s="168"/>
      <c r="D59" s="168"/>
      <c r="E59" s="168"/>
      <c r="F59" s="168"/>
      <c r="G59" s="169"/>
      <c r="H59" s="167"/>
    </row>
    <row r="60" spans="1:13" x14ac:dyDescent="0.35">
      <c r="A60" s="480" t="s">
        <v>294</v>
      </c>
      <c r="B60" s="480"/>
      <c r="C60" s="480"/>
      <c r="D60" s="480"/>
      <c r="E60" s="480"/>
      <c r="F60" s="480"/>
      <c r="G60" s="170"/>
      <c r="H60" s="171"/>
    </row>
    <row r="61" spans="1:13" ht="17.25" customHeight="1" x14ac:dyDescent="0.35">
      <c r="A61" s="472" t="s">
        <v>295</v>
      </c>
      <c r="B61" s="472"/>
      <c r="C61" s="472"/>
      <c r="D61" s="472"/>
      <c r="E61" s="167">
        <f>SUM(E62:E67)</f>
        <v>50</v>
      </c>
      <c r="F61" s="167" t="s">
        <v>268</v>
      </c>
      <c r="G61" s="172">
        <f>E61/25</f>
        <v>2</v>
      </c>
      <c r="H61" s="167" t="s">
        <v>292</v>
      </c>
    </row>
    <row r="62" spans="1:13" ht="17.25" customHeight="1" x14ac:dyDescent="0.35">
      <c r="A62" s="158" t="s">
        <v>144</v>
      </c>
      <c r="B62" s="473" t="s">
        <v>146</v>
      </c>
      <c r="C62" s="473"/>
      <c r="D62" s="473"/>
      <c r="E62" s="167">
        <v>15</v>
      </c>
      <c r="F62" s="167" t="s">
        <v>268</v>
      </c>
      <c r="G62" s="173"/>
      <c r="H62" s="174"/>
    </row>
    <row r="63" spans="1:13" ht="17.25" customHeight="1" x14ac:dyDescent="0.35">
      <c r="B63" s="473" t="s">
        <v>296</v>
      </c>
      <c r="C63" s="473"/>
      <c r="D63" s="473"/>
      <c r="E63" s="167">
        <v>30</v>
      </c>
      <c r="F63" s="167" t="s">
        <v>268</v>
      </c>
      <c r="G63" s="173"/>
      <c r="H63" s="174"/>
    </row>
    <row r="64" spans="1:13" ht="17.25" customHeight="1" x14ac:dyDescent="0.35">
      <c r="B64" s="473" t="s">
        <v>297</v>
      </c>
      <c r="C64" s="473"/>
      <c r="D64" s="473"/>
      <c r="E64" s="167">
        <v>2</v>
      </c>
      <c r="F64" s="167" t="s">
        <v>268</v>
      </c>
      <c r="G64" s="173"/>
      <c r="H64" s="174"/>
      <c r="J64" s="175"/>
      <c r="K64" s="164"/>
      <c r="L64" s="164"/>
    </row>
    <row r="65" spans="1:10" ht="17.25" customHeight="1" x14ac:dyDescent="0.35">
      <c r="B65" s="473" t="s">
        <v>298</v>
      </c>
      <c r="C65" s="473"/>
      <c r="D65" s="473"/>
      <c r="E65" s="167" t="s">
        <v>168</v>
      </c>
      <c r="F65" s="167" t="s">
        <v>268</v>
      </c>
      <c r="G65" s="173"/>
      <c r="H65" s="174"/>
    </row>
    <row r="66" spans="1:10" ht="17.25" customHeight="1" x14ac:dyDescent="0.35">
      <c r="B66" s="473" t="s">
        <v>299</v>
      </c>
      <c r="C66" s="473"/>
      <c r="D66" s="473"/>
      <c r="E66" s="167" t="s">
        <v>168</v>
      </c>
      <c r="F66" s="167" t="s">
        <v>268</v>
      </c>
      <c r="G66" s="173"/>
      <c r="H66" s="174"/>
    </row>
    <row r="67" spans="1:10" ht="17.25" customHeight="1" x14ac:dyDescent="0.35">
      <c r="B67" s="473" t="s">
        <v>300</v>
      </c>
      <c r="C67" s="473"/>
      <c r="D67" s="473"/>
      <c r="E67" s="167">
        <v>3</v>
      </c>
      <c r="F67" s="167" t="s">
        <v>268</v>
      </c>
      <c r="G67" s="173"/>
      <c r="H67" s="174"/>
    </row>
    <row r="68" spans="1:10" ht="30.75" customHeight="1" x14ac:dyDescent="0.35">
      <c r="A68" s="472" t="s">
        <v>301</v>
      </c>
      <c r="B68" s="472"/>
      <c r="C68" s="472"/>
      <c r="D68" s="472"/>
      <c r="E68" s="167" t="s">
        <v>168</v>
      </c>
      <c r="F68" s="167" t="s">
        <v>268</v>
      </c>
      <c r="G68" s="172" t="s">
        <v>168</v>
      </c>
      <c r="H68" s="167" t="s">
        <v>292</v>
      </c>
    </row>
    <row r="69" spans="1:10" ht="17.25" customHeight="1" x14ac:dyDescent="0.35">
      <c r="A69" s="473" t="s">
        <v>302</v>
      </c>
      <c r="B69" s="473"/>
      <c r="C69" s="473"/>
      <c r="D69" s="473"/>
      <c r="E69" s="167">
        <f>G69*25</f>
        <v>50</v>
      </c>
      <c r="F69" s="167" t="s">
        <v>268</v>
      </c>
      <c r="G69" s="172">
        <f>D6-G61</f>
        <v>2</v>
      </c>
      <c r="H69" s="167" t="s">
        <v>292</v>
      </c>
    </row>
    <row r="70" spans="1:10" ht="9.75" customHeight="1" x14ac:dyDescent="0.35"/>
    <row r="71" spans="1:10" ht="17" customHeight="1" x14ac:dyDescent="0.35">
      <c r="A71" s="8" t="s">
        <v>303</v>
      </c>
      <c r="B71" s="8"/>
      <c r="C71" s="8"/>
      <c r="D71" s="8"/>
      <c r="E71" s="8"/>
      <c r="F71" s="8"/>
      <c r="G71" s="8"/>
      <c r="H71" s="8"/>
      <c r="I71" s="8"/>
      <c r="J71" s="8"/>
    </row>
    <row r="72" spans="1:10" ht="17" customHeight="1" x14ac:dyDescent="0.35">
      <c r="A72" s="471" t="s">
        <v>1605</v>
      </c>
      <c r="B72" s="471"/>
      <c r="C72" s="471"/>
      <c r="D72" s="471"/>
      <c r="E72" s="471"/>
      <c r="F72" s="196"/>
      <c r="G72" s="196"/>
      <c r="H72" s="196"/>
      <c r="I72" s="196"/>
      <c r="J72" s="196"/>
    </row>
    <row r="73" spans="1:10" ht="17" customHeight="1" x14ac:dyDescent="0.35">
      <c r="A73" s="196"/>
      <c r="B73" s="196"/>
      <c r="C73" s="196"/>
      <c r="D73" s="196"/>
      <c r="E73" s="196"/>
      <c r="F73" s="196"/>
      <c r="G73" s="196"/>
      <c r="H73" s="196"/>
      <c r="I73" s="196"/>
      <c r="J73" s="196"/>
    </row>
    <row r="74" spans="1:10" ht="17" customHeight="1" x14ac:dyDescent="0.35">
      <c r="A74" s="196"/>
      <c r="B74" s="196"/>
      <c r="C74" s="196"/>
      <c r="D74" s="196"/>
      <c r="E74" s="196"/>
      <c r="F74" s="196"/>
      <c r="G74" s="196"/>
      <c r="H74" s="196"/>
      <c r="I74" s="196"/>
      <c r="J74" s="196"/>
    </row>
    <row r="75" spans="1:10" x14ac:dyDescent="0.35">
      <c r="A75" s="8"/>
      <c r="B75" s="8"/>
      <c r="C75" s="8"/>
      <c r="D75" s="8"/>
      <c r="E75" s="8"/>
      <c r="F75" s="8"/>
      <c r="G75" s="8"/>
      <c r="H75" s="8"/>
      <c r="I75" s="8"/>
      <c r="J75" s="8"/>
    </row>
  </sheetData>
  <mergeCells count="75">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39"/>
    <mergeCell ref="B36:H36"/>
    <mergeCell ref="B37:H37"/>
    <mergeCell ref="B38:H38"/>
    <mergeCell ref="B39:H39"/>
    <mergeCell ref="A43:A46"/>
    <mergeCell ref="B43:H43"/>
    <mergeCell ref="B44:H44"/>
    <mergeCell ref="B45:H45"/>
    <mergeCell ref="B46:H46"/>
    <mergeCell ref="A40:C40"/>
    <mergeCell ref="D40:H40"/>
    <mergeCell ref="A41:C41"/>
    <mergeCell ref="D41:H41"/>
    <mergeCell ref="A42:F42"/>
    <mergeCell ref="A61:D61"/>
    <mergeCell ref="A47:C47"/>
    <mergeCell ref="D47:H47"/>
    <mergeCell ref="A48:C48"/>
    <mergeCell ref="D48:H48"/>
    <mergeCell ref="A51:B53"/>
    <mergeCell ref="C51:H51"/>
    <mergeCell ref="C52:H52"/>
    <mergeCell ref="C53:H53"/>
    <mergeCell ref="A54:B54"/>
    <mergeCell ref="C54:H54"/>
    <mergeCell ref="A57:F57"/>
    <mergeCell ref="A58:F58"/>
    <mergeCell ref="A60:F60"/>
    <mergeCell ref="A72:E72"/>
    <mergeCell ref="A68:D68"/>
    <mergeCell ref="A69:D69"/>
    <mergeCell ref="B62:D62"/>
    <mergeCell ref="B63:D63"/>
    <mergeCell ref="B64:D64"/>
    <mergeCell ref="B65:D65"/>
    <mergeCell ref="B66:D66"/>
    <mergeCell ref="B67:D6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0"/>
  <sheetViews>
    <sheetView topLeftCell="A25" workbookViewId="0">
      <selection activeCell="J17" sqref="J17"/>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304</v>
      </c>
      <c r="B5" s="497"/>
      <c r="C5" s="497"/>
      <c r="D5" s="497"/>
      <c r="E5" s="497"/>
      <c r="F5" s="497"/>
      <c r="G5" s="497"/>
      <c r="H5" s="497"/>
    </row>
    <row r="6" spans="1:9" ht="17.89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305</v>
      </c>
      <c r="E7" s="527"/>
      <c r="F7" s="527"/>
      <c r="G7" s="527"/>
      <c r="H7" s="528"/>
    </row>
    <row r="8" spans="1:9" ht="17.899999999999999" customHeight="1" x14ac:dyDescent="0.35">
      <c r="A8" s="478" t="s">
        <v>145</v>
      </c>
      <c r="B8" s="522"/>
      <c r="C8" s="522"/>
      <c r="D8" s="514" t="s">
        <v>306</v>
      </c>
      <c r="E8" s="514"/>
      <c r="F8" s="514"/>
      <c r="G8" s="514"/>
      <c r="H8" s="515"/>
    </row>
    <row r="9" spans="1:9" ht="17.899999999999999" customHeight="1" x14ac:dyDescent="0.35">
      <c r="A9" s="478" t="s">
        <v>241</v>
      </c>
      <c r="B9" s="522"/>
      <c r="C9" s="522"/>
      <c r="D9" s="514" t="s">
        <v>307</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246</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308</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36.75" customHeight="1" x14ac:dyDescent="0.35">
      <c r="A25" s="225" t="s">
        <v>309</v>
      </c>
      <c r="B25" s="512" t="s">
        <v>310</v>
      </c>
      <c r="C25" s="512"/>
      <c r="D25" s="512"/>
      <c r="E25" s="512"/>
      <c r="F25" s="512"/>
      <c r="G25" s="32" t="s">
        <v>40</v>
      </c>
      <c r="H25" s="190" t="s">
        <v>39</v>
      </c>
    </row>
    <row r="26" spans="1:8" ht="44.25" customHeight="1" x14ac:dyDescent="0.35">
      <c r="A26" s="211" t="s">
        <v>311</v>
      </c>
      <c r="B26" s="512" t="s">
        <v>312</v>
      </c>
      <c r="C26" s="512"/>
      <c r="D26" s="512"/>
      <c r="E26" s="512"/>
      <c r="F26" s="512"/>
      <c r="G26" s="32" t="s">
        <v>56</v>
      </c>
      <c r="H26" s="190" t="s">
        <v>39</v>
      </c>
    </row>
    <row r="27" spans="1:8" ht="17.649999999999999" customHeight="1" x14ac:dyDescent="0.35">
      <c r="A27" s="486" t="s">
        <v>125</v>
      </c>
      <c r="B27" s="487"/>
      <c r="C27" s="487"/>
      <c r="D27" s="487"/>
      <c r="E27" s="487"/>
      <c r="F27" s="487"/>
      <c r="G27" s="487"/>
      <c r="H27" s="488"/>
    </row>
    <row r="28" spans="1:8" ht="40.5" customHeight="1" x14ac:dyDescent="0.35">
      <c r="A28" s="211" t="s">
        <v>313</v>
      </c>
      <c r="B28" s="512" t="s">
        <v>314</v>
      </c>
      <c r="C28" s="512"/>
      <c r="D28" s="512"/>
      <c r="E28" s="512"/>
      <c r="F28" s="512"/>
      <c r="G28" s="32" t="s">
        <v>70</v>
      </c>
      <c r="H28" s="190" t="s">
        <v>61</v>
      </c>
    </row>
    <row r="29" spans="1:8" ht="39" customHeight="1" x14ac:dyDescent="0.35">
      <c r="A29" s="211" t="s">
        <v>315</v>
      </c>
      <c r="B29" s="512" t="s">
        <v>316</v>
      </c>
      <c r="C29" s="512"/>
      <c r="D29" s="512"/>
      <c r="E29" s="512"/>
      <c r="F29" s="512"/>
      <c r="G29" s="32" t="s">
        <v>72</v>
      </c>
      <c r="H29" s="190" t="s">
        <v>61</v>
      </c>
    </row>
    <row r="30" spans="1:8" ht="37.5" customHeight="1" x14ac:dyDescent="0.35">
      <c r="A30" s="211" t="s">
        <v>317</v>
      </c>
      <c r="B30" s="479" t="s">
        <v>318</v>
      </c>
      <c r="C30" s="499"/>
      <c r="D30" s="499"/>
      <c r="E30" s="499"/>
      <c r="F30" s="520"/>
      <c r="G30" s="32" t="s">
        <v>86</v>
      </c>
      <c r="H30" s="190" t="s">
        <v>39</v>
      </c>
    </row>
    <row r="31" spans="1:8" ht="17.649999999999999" customHeight="1" x14ac:dyDescent="0.35">
      <c r="A31" s="486" t="s">
        <v>261</v>
      </c>
      <c r="B31" s="487"/>
      <c r="C31" s="487"/>
      <c r="D31" s="487"/>
      <c r="E31" s="487"/>
      <c r="F31" s="487"/>
      <c r="G31" s="487"/>
      <c r="H31" s="488"/>
    </row>
    <row r="32" spans="1:8" ht="29.25" customHeight="1" x14ac:dyDescent="0.35">
      <c r="A32" s="211" t="s">
        <v>319</v>
      </c>
      <c r="B32" s="512" t="s">
        <v>320</v>
      </c>
      <c r="C32" s="512"/>
      <c r="D32" s="512"/>
      <c r="E32" s="512"/>
      <c r="F32" s="512"/>
      <c r="G32" s="32" t="s">
        <v>104</v>
      </c>
      <c r="H32" s="190" t="s">
        <v>39</v>
      </c>
    </row>
    <row r="33" spans="1:9" ht="29.25" customHeight="1" x14ac:dyDescent="0.35">
      <c r="A33" s="211" t="s">
        <v>321</v>
      </c>
      <c r="B33" s="512" t="s">
        <v>322</v>
      </c>
      <c r="C33" s="512"/>
      <c r="D33" s="512"/>
      <c r="E33" s="512"/>
      <c r="F33" s="512"/>
      <c r="G33" s="32" t="s">
        <v>107</v>
      </c>
      <c r="H33" s="190" t="s">
        <v>39</v>
      </c>
    </row>
    <row r="34" spans="1:9" ht="10.15" customHeight="1" x14ac:dyDescent="0.35"/>
    <row r="35" spans="1:9" ht="15" customHeight="1" x14ac:dyDescent="0.35">
      <c r="A35" s="159" t="s">
        <v>266</v>
      </c>
    </row>
    <row r="36" spans="1:9" s="177" customFormat="1" ht="17.649999999999999" customHeight="1" x14ac:dyDescent="0.35">
      <c r="A36" s="481" t="s">
        <v>267</v>
      </c>
      <c r="B36" s="481"/>
      <c r="C36" s="481"/>
      <c r="D36" s="481"/>
      <c r="E36" s="481"/>
      <c r="F36" s="481"/>
      <c r="G36" s="162">
        <v>15</v>
      </c>
      <c r="H36" s="163" t="s">
        <v>268</v>
      </c>
    </row>
    <row r="37" spans="1:9" ht="21" customHeight="1" x14ac:dyDescent="0.35">
      <c r="A37" s="508" t="s">
        <v>269</v>
      </c>
      <c r="B37" s="518" t="s">
        <v>323</v>
      </c>
      <c r="C37" s="518"/>
      <c r="D37" s="518"/>
      <c r="E37" s="518"/>
      <c r="F37" s="518"/>
      <c r="G37" s="518"/>
      <c r="H37" s="519"/>
    </row>
    <row r="38" spans="1:9" ht="24.75" customHeight="1" x14ac:dyDescent="0.35">
      <c r="A38" s="509"/>
      <c r="B38" s="512" t="s">
        <v>324</v>
      </c>
      <c r="C38" s="512"/>
      <c r="D38" s="512"/>
      <c r="E38" s="512"/>
      <c r="F38" s="512"/>
      <c r="G38" s="512"/>
      <c r="H38" s="479"/>
    </row>
    <row r="39" spans="1:9" ht="25.5" customHeight="1" x14ac:dyDescent="0.35">
      <c r="A39" s="509"/>
      <c r="B39" s="512" t="s">
        <v>325</v>
      </c>
      <c r="C39" s="512"/>
      <c r="D39" s="512"/>
      <c r="E39" s="512"/>
      <c r="F39" s="512"/>
      <c r="G39" s="512"/>
      <c r="H39" s="479"/>
    </row>
    <row r="40" spans="1:9" ht="21" customHeight="1" x14ac:dyDescent="0.35">
      <c r="A40" s="509"/>
      <c r="B40" s="512" t="s">
        <v>326</v>
      </c>
      <c r="C40" s="512"/>
      <c r="D40" s="512"/>
      <c r="E40" s="512"/>
      <c r="F40" s="512"/>
      <c r="G40" s="512"/>
      <c r="H40" s="479"/>
    </row>
    <row r="41" spans="1:9" ht="24" customHeight="1" x14ac:dyDescent="0.35">
      <c r="A41" s="509"/>
      <c r="B41" s="512" t="s">
        <v>327</v>
      </c>
      <c r="C41" s="512"/>
      <c r="D41" s="512"/>
      <c r="E41" s="512"/>
      <c r="F41" s="512"/>
      <c r="G41" s="512"/>
      <c r="H41" s="479"/>
    </row>
    <row r="42" spans="1:9" ht="17.25" customHeight="1" x14ac:dyDescent="0.35">
      <c r="A42" s="509"/>
      <c r="B42" s="512" t="s">
        <v>328</v>
      </c>
      <c r="C42" s="512"/>
      <c r="D42" s="512"/>
      <c r="E42" s="512"/>
      <c r="F42" s="512"/>
      <c r="G42" s="512"/>
      <c r="H42" s="479"/>
    </row>
    <row r="43" spans="1:9" ht="17.25" customHeight="1" x14ac:dyDescent="0.35">
      <c r="A43" s="517"/>
      <c r="B43" s="512" t="s">
        <v>329</v>
      </c>
      <c r="C43" s="512"/>
      <c r="D43" s="512"/>
      <c r="E43" s="512"/>
      <c r="F43" s="512"/>
      <c r="G43" s="512"/>
      <c r="H43" s="479"/>
    </row>
    <row r="44" spans="1:9" x14ac:dyDescent="0.35">
      <c r="A44" s="474" t="s">
        <v>274</v>
      </c>
      <c r="B44" s="513"/>
      <c r="C44" s="513"/>
      <c r="D44" s="514" t="s">
        <v>330</v>
      </c>
      <c r="E44" s="514"/>
      <c r="F44" s="514"/>
      <c r="G44" s="514"/>
      <c r="H44" s="515"/>
    </row>
    <row r="45" spans="1:9" ht="33" customHeight="1" x14ac:dyDescent="0.35">
      <c r="A45" s="476" t="s">
        <v>276</v>
      </c>
      <c r="B45" s="507"/>
      <c r="C45" s="507"/>
      <c r="D45" s="479" t="s">
        <v>1394</v>
      </c>
      <c r="E45" s="499"/>
      <c r="F45" s="499"/>
      <c r="G45" s="499"/>
      <c r="H45" s="499"/>
      <c r="I45" s="196"/>
    </row>
    <row r="46" spans="1:9" s="177" customFormat="1" ht="17.649999999999999" customHeight="1" x14ac:dyDescent="0.35">
      <c r="A46" s="481" t="s">
        <v>331</v>
      </c>
      <c r="B46" s="481"/>
      <c r="C46" s="481"/>
      <c r="D46" s="481"/>
      <c r="E46" s="481"/>
      <c r="F46" s="481"/>
      <c r="G46" s="162">
        <v>15</v>
      </c>
      <c r="H46" s="163" t="s">
        <v>268</v>
      </c>
    </row>
    <row r="47" spans="1:9" ht="24.75" customHeight="1" x14ac:dyDescent="0.35">
      <c r="A47" s="508" t="s">
        <v>269</v>
      </c>
      <c r="B47" s="511" t="s">
        <v>332</v>
      </c>
      <c r="C47" s="511"/>
      <c r="D47" s="511"/>
      <c r="E47" s="511"/>
      <c r="F47" s="511"/>
      <c r="G47" s="511"/>
      <c r="H47" s="482"/>
    </row>
    <row r="48" spans="1:9" ht="17.25" customHeight="1" x14ac:dyDescent="0.35">
      <c r="A48" s="509"/>
      <c r="B48" s="479" t="s">
        <v>333</v>
      </c>
      <c r="C48" s="499"/>
      <c r="D48" s="499"/>
      <c r="E48" s="499"/>
      <c r="F48" s="499"/>
      <c r="G48" s="499"/>
      <c r="H48" s="499"/>
    </row>
    <row r="49" spans="1:9" ht="17.25" customHeight="1" x14ac:dyDescent="0.35">
      <c r="A49" s="509"/>
      <c r="B49" s="479" t="s">
        <v>334</v>
      </c>
      <c r="C49" s="499"/>
      <c r="D49" s="499"/>
      <c r="E49" s="499"/>
      <c r="F49" s="499"/>
      <c r="G49" s="499"/>
      <c r="H49" s="499"/>
    </row>
    <row r="50" spans="1:9" ht="23.25" customHeight="1" x14ac:dyDescent="0.35">
      <c r="A50" s="510"/>
      <c r="B50" s="512" t="s">
        <v>335</v>
      </c>
      <c r="C50" s="512"/>
      <c r="D50" s="512"/>
      <c r="E50" s="512"/>
      <c r="F50" s="512"/>
      <c r="G50" s="512"/>
      <c r="H50" s="479"/>
    </row>
    <row r="51" spans="1:9" x14ac:dyDescent="0.35">
      <c r="A51" s="516" t="s">
        <v>274</v>
      </c>
      <c r="B51" s="513"/>
      <c r="C51" s="513"/>
      <c r="D51" s="514" t="s">
        <v>336</v>
      </c>
      <c r="E51" s="514"/>
      <c r="F51" s="514"/>
      <c r="G51" s="514"/>
      <c r="H51" s="515"/>
    </row>
    <row r="52" spans="1:9" ht="33.75" customHeight="1" x14ac:dyDescent="0.35">
      <c r="A52" s="476" t="s">
        <v>276</v>
      </c>
      <c r="B52" s="507"/>
      <c r="C52" s="507"/>
      <c r="D52" s="479" t="s">
        <v>337</v>
      </c>
      <c r="E52" s="499"/>
      <c r="F52" s="499"/>
      <c r="G52" s="499"/>
      <c r="H52" s="499"/>
      <c r="I52" s="196"/>
    </row>
    <row r="53" spans="1:9" ht="10.15" customHeight="1" x14ac:dyDescent="0.35"/>
    <row r="54" spans="1:9" ht="15" customHeight="1" x14ac:dyDescent="0.35">
      <c r="A54" s="159" t="s">
        <v>284</v>
      </c>
    </row>
    <row r="55" spans="1:9" ht="27" customHeight="1" x14ac:dyDescent="0.35">
      <c r="A55" s="473" t="s">
        <v>285</v>
      </c>
      <c r="B55" s="478"/>
      <c r="C55" s="504" t="s">
        <v>1403</v>
      </c>
      <c r="D55" s="506"/>
      <c r="E55" s="506"/>
      <c r="F55" s="506"/>
      <c r="G55" s="506"/>
      <c r="H55" s="506"/>
    </row>
    <row r="56" spans="1:9" ht="27" customHeight="1" x14ac:dyDescent="0.35">
      <c r="A56" s="473"/>
      <c r="B56" s="478"/>
      <c r="C56" s="345" t="s">
        <v>1404</v>
      </c>
      <c r="D56" s="345"/>
      <c r="E56" s="345"/>
      <c r="F56" s="345"/>
      <c r="G56" s="345"/>
      <c r="H56" s="504"/>
    </row>
    <row r="57" spans="1:9" ht="27" customHeight="1" x14ac:dyDescent="0.35">
      <c r="A57" s="473"/>
      <c r="B57" s="478"/>
      <c r="C57" s="345" t="s">
        <v>338</v>
      </c>
      <c r="D57" s="345"/>
      <c r="E57" s="345"/>
      <c r="F57" s="345"/>
      <c r="G57" s="345"/>
      <c r="H57" s="504"/>
    </row>
    <row r="58" spans="1:9" ht="27" customHeight="1" x14ac:dyDescent="0.35">
      <c r="A58" s="500" t="s">
        <v>288</v>
      </c>
      <c r="B58" s="501"/>
      <c r="C58" s="345" t="s">
        <v>1405</v>
      </c>
      <c r="D58" s="345"/>
      <c r="E58" s="345"/>
      <c r="F58" s="345"/>
      <c r="G58" s="345"/>
      <c r="H58" s="504"/>
    </row>
    <row r="59" spans="1:9" ht="27" customHeight="1" x14ac:dyDescent="0.35">
      <c r="A59" s="502"/>
      <c r="B59" s="503"/>
      <c r="C59" s="345" t="s">
        <v>1406</v>
      </c>
      <c r="D59" s="345"/>
      <c r="E59" s="345"/>
      <c r="F59" s="345"/>
      <c r="G59" s="345"/>
      <c r="H59" s="504"/>
    </row>
    <row r="60" spans="1:9" ht="10.15" customHeight="1" x14ac:dyDescent="0.35"/>
    <row r="61" spans="1:9" ht="15" customHeight="1" x14ac:dyDescent="0.35">
      <c r="A61" s="177" t="s">
        <v>290</v>
      </c>
      <c r="B61" s="179"/>
      <c r="C61" s="179"/>
      <c r="D61" s="179"/>
      <c r="E61" s="179"/>
      <c r="F61" s="179"/>
    </row>
    <row r="62" spans="1:9" ht="17" x14ac:dyDescent="0.35">
      <c r="A62" s="505" t="s">
        <v>291</v>
      </c>
      <c r="B62" s="505"/>
      <c r="C62" s="505"/>
      <c r="D62" s="505"/>
      <c r="E62" s="505"/>
      <c r="F62" s="505"/>
      <c r="G62" s="180">
        <v>2</v>
      </c>
      <c r="H62" s="181" t="s">
        <v>339</v>
      </c>
    </row>
    <row r="63" spans="1:9" ht="17" x14ac:dyDescent="0.35">
      <c r="A63" s="505" t="s">
        <v>293</v>
      </c>
      <c r="B63" s="505"/>
      <c r="C63" s="505"/>
      <c r="D63" s="505"/>
      <c r="E63" s="505"/>
      <c r="F63" s="505"/>
      <c r="G63" s="180">
        <v>1</v>
      </c>
      <c r="H63" s="181" t="s">
        <v>339</v>
      </c>
    </row>
    <row r="64" spans="1:9" x14ac:dyDescent="0.35">
      <c r="A64" s="156"/>
      <c r="B64" s="156"/>
      <c r="C64" s="156"/>
      <c r="D64" s="156"/>
      <c r="E64" s="156"/>
      <c r="F64" s="156"/>
      <c r="G64" s="182"/>
      <c r="H64" s="181"/>
    </row>
    <row r="65" spans="1:10" x14ac:dyDescent="0.35">
      <c r="A65" s="480" t="s">
        <v>294</v>
      </c>
      <c r="B65" s="480"/>
      <c r="C65" s="480"/>
      <c r="D65" s="480"/>
      <c r="E65" s="480"/>
      <c r="F65" s="480"/>
      <c r="G65" s="183"/>
      <c r="H65" s="184"/>
    </row>
    <row r="66" spans="1:10" ht="17.649999999999999" customHeight="1" x14ac:dyDescent="0.35">
      <c r="A66" s="472" t="s">
        <v>295</v>
      </c>
      <c r="B66" s="472"/>
      <c r="C66" s="472"/>
      <c r="D66" s="472"/>
      <c r="E66" s="167">
        <f>SUM(E67:E72)</f>
        <v>38</v>
      </c>
      <c r="F66" s="167" t="s">
        <v>268</v>
      </c>
      <c r="G66" s="172">
        <f>E66/25</f>
        <v>1.52</v>
      </c>
      <c r="H66" s="181" t="s">
        <v>339</v>
      </c>
    </row>
    <row r="67" spans="1:10" ht="17.649999999999999" customHeight="1" x14ac:dyDescent="0.35">
      <c r="A67" s="158" t="s">
        <v>144</v>
      </c>
      <c r="B67" s="473" t="s">
        <v>146</v>
      </c>
      <c r="C67" s="473"/>
      <c r="D67" s="473"/>
      <c r="E67" s="167">
        <v>15</v>
      </c>
      <c r="F67" s="167" t="s">
        <v>268</v>
      </c>
      <c r="G67" s="173"/>
      <c r="H67" s="174"/>
    </row>
    <row r="68" spans="1:10" ht="17.649999999999999" customHeight="1" x14ac:dyDescent="0.35">
      <c r="B68" s="473" t="s">
        <v>296</v>
      </c>
      <c r="C68" s="473"/>
      <c r="D68" s="473"/>
      <c r="E68" s="167">
        <v>15</v>
      </c>
      <c r="F68" s="167" t="s">
        <v>268</v>
      </c>
      <c r="G68" s="185"/>
      <c r="H68" s="186"/>
    </row>
    <row r="69" spans="1:10" ht="17.649999999999999" customHeight="1" x14ac:dyDescent="0.35">
      <c r="B69" s="473" t="s">
        <v>297</v>
      </c>
      <c r="C69" s="473"/>
      <c r="D69" s="473"/>
      <c r="E69" s="167">
        <v>4</v>
      </c>
      <c r="F69" s="167" t="s">
        <v>268</v>
      </c>
      <c r="G69" s="185"/>
      <c r="H69" s="186"/>
      <c r="J69" s="164"/>
    </row>
    <row r="70" spans="1:10" ht="17.649999999999999" customHeight="1" x14ac:dyDescent="0.35">
      <c r="B70" s="473" t="s">
        <v>298</v>
      </c>
      <c r="C70" s="473"/>
      <c r="D70" s="473"/>
      <c r="E70" s="167" t="s">
        <v>168</v>
      </c>
      <c r="F70" s="167" t="s">
        <v>268</v>
      </c>
      <c r="G70" s="185"/>
      <c r="H70" s="186"/>
    </row>
    <row r="71" spans="1:10" ht="17.649999999999999" customHeight="1" x14ac:dyDescent="0.35">
      <c r="B71" s="473" t="s">
        <v>299</v>
      </c>
      <c r="C71" s="473"/>
      <c r="D71" s="473"/>
      <c r="E71" s="167" t="s">
        <v>168</v>
      </c>
      <c r="F71" s="167" t="s">
        <v>268</v>
      </c>
      <c r="G71" s="185"/>
      <c r="H71" s="186"/>
    </row>
    <row r="72" spans="1:10" ht="17.649999999999999" customHeight="1" x14ac:dyDescent="0.35">
      <c r="B72" s="473" t="s">
        <v>300</v>
      </c>
      <c r="C72" s="473"/>
      <c r="D72" s="473"/>
      <c r="E72" s="167">
        <v>4</v>
      </c>
      <c r="F72" s="167" t="s">
        <v>268</v>
      </c>
      <c r="G72" s="173"/>
      <c r="H72" s="174"/>
    </row>
    <row r="73" spans="1:10" ht="31.15" customHeight="1" x14ac:dyDescent="0.35">
      <c r="A73" s="472" t="s">
        <v>301</v>
      </c>
      <c r="B73" s="472"/>
      <c r="C73" s="472"/>
      <c r="D73" s="472"/>
      <c r="E73" s="167" t="s">
        <v>168</v>
      </c>
      <c r="F73" s="167" t="s">
        <v>268</v>
      </c>
      <c r="G73" s="172" t="s">
        <v>168</v>
      </c>
      <c r="H73" s="181" t="s">
        <v>339</v>
      </c>
    </row>
    <row r="74" spans="1:10" ht="17.649999999999999" customHeight="1" x14ac:dyDescent="0.35">
      <c r="A74" s="473" t="s">
        <v>302</v>
      </c>
      <c r="B74" s="473"/>
      <c r="C74" s="473"/>
      <c r="D74" s="473"/>
      <c r="E74" s="167">
        <f>G74*25</f>
        <v>37</v>
      </c>
      <c r="F74" s="167" t="s">
        <v>268</v>
      </c>
      <c r="G74" s="172">
        <f>D6-G66</f>
        <v>1.48</v>
      </c>
      <c r="H74" s="181" t="s">
        <v>339</v>
      </c>
    </row>
    <row r="75" spans="1:10" ht="10.15" customHeight="1" x14ac:dyDescent="0.35"/>
    <row r="76" spans="1:10" x14ac:dyDescent="0.35">
      <c r="A76" s="8" t="s">
        <v>303</v>
      </c>
      <c r="B76" s="8"/>
      <c r="C76" s="8"/>
      <c r="D76" s="8"/>
      <c r="E76" s="8"/>
      <c r="F76" s="77"/>
      <c r="G76" s="77"/>
      <c r="H76" s="77"/>
      <c r="I76" s="77"/>
    </row>
    <row r="77" spans="1:10" x14ac:dyDescent="0.35">
      <c r="A77" s="471" t="s">
        <v>1605</v>
      </c>
      <c r="B77" s="471"/>
      <c r="C77" s="471"/>
      <c r="D77" s="471"/>
      <c r="E77" s="471"/>
      <c r="F77" s="230"/>
      <c r="G77" s="230"/>
      <c r="H77" s="230"/>
      <c r="I77" s="230"/>
    </row>
    <row r="78" spans="1:10" x14ac:dyDescent="0.35">
      <c r="A78" s="230"/>
      <c r="B78" s="230"/>
      <c r="C78" s="230"/>
      <c r="D78" s="230"/>
      <c r="E78" s="230"/>
      <c r="F78" s="230"/>
      <c r="G78" s="230"/>
      <c r="H78" s="230"/>
      <c r="I78" s="230"/>
    </row>
    <row r="79" spans="1:10" x14ac:dyDescent="0.35">
      <c r="A79" s="230"/>
      <c r="B79" s="230"/>
      <c r="C79" s="230"/>
      <c r="D79" s="230"/>
      <c r="E79" s="230"/>
      <c r="F79" s="230"/>
      <c r="G79" s="230"/>
      <c r="H79" s="230"/>
      <c r="I79" s="230"/>
    </row>
    <row r="80" spans="1:10" x14ac:dyDescent="0.35">
      <c r="A80" s="77"/>
      <c r="B80" s="77"/>
      <c r="C80" s="77"/>
      <c r="D80" s="77"/>
      <c r="E80" s="77"/>
      <c r="F80" s="77"/>
      <c r="G80" s="77"/>
      <c r="H80" s="77"/>
      <c r="I80" s="77"/>
    </row>
  </sheetData>
  <mergeCells count="80">
    <mergeCell ref="A77:E77"/>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B26:F26"/>
    <mergeCell ref="A27:H27"/>
    <mergeCell ref="B28:F28"/>
    <mergeCell ref="B29:F29"/>
    <mergeCell ref="B30:F30"/>
    <mergeCell ref="A31:H31"/>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H45"/>
    <mergeCell ref="A51:C51"/>
    <mergeCell ref="D51:H51"/>
    <mergeCell ref="A46:F46"/>
    <mergeCell ref="A47:A50"/>
    <mergeCell ref="B47:H47"/>
    <mergeCell ref="B48:H48"/>
    <mergeCell ref="B49:H49"/>
    <mergeCell ref="B50:H50"/>
    <mergeCell ref="A55:B57"/>
    <mergeCell ref="C55:H55"/>
    <mergeCell ref="C56:H56"/>
    <mergeCell ref="C57:H57"/>
    <mergeCell ref="A52:C52"/>
    <mergeCell ref="B72:D72"/>
    <mergeCell ref="A73:D73"/>
    <mergeCell ref="A74:D74"/>
    <mergeCell ref="D52:H52"/>
    <mergeCell ref="A66:D66"/>
    <mergeCell ref="B67:D67"/>
    <mergeCell ref="B68:D68"/>
    <mergeCell ref="B69:D69"/>
    <mergeCell ref="B70:D70"/>
    <mergeCell ref="B71:D71"/>
    <mergeCell ref="A58:B59"/>
    <mergeCell ref="C58:H58"/>
    <mergeCell ref="C59:H59"/>
    <mergeCell ref="A62:F62"/>
    <mergeCell ref="A63:F63"/>
    <mergeCell ref="A65:F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2"/>
  <sheetViews>
    <sheetView topLeftCell="A7"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159</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305</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1548</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246</v>
      </c>
      <c r="F15" s="523"/>
      <c r="G15" s="523"/>
      <c r="H15" s="52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25" t="s">
        <v>340</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row>
    <row r="25" spans="1:11" ht="52.5" customHeight="1" x14ac:dyDescent="0.35">
      <c r="A25" s="226" t="s">
        <v>341</v>
      </c>
      <c r="B25" s="529" t="s">
        <v>342</v>
      </c>
      <c r="C25" s="529"/>
      <c r="D25" s="529"/>
      <c r="E25" s="529"/>
      <c r="F25" s="529"/>
      <c r="G25" s="32" t="s">
        <v>36</v>
      </c>
      <c r="H25" s="190" t="s">
        <v>39</v>
      </c>
      <c r="J25" s="178"/>
      <c r="K25" s="178"/>
    </row>
    <row r="26" spans="1:11" ht="49.5" customHeight="1" x14ac:dyDescent="0.35">
      <c r="A26" s="226" t="s">
        <v>343</v>
      </c>
      <c r="B26" s="529" t="s">
        <v>344</v>
      </c>
      <c r="C26" s="529"/>
      <c r="D26" s="529"/>
      <c r="E26" s="529"/>
      <c r="F26" s="529"/>
      <c r="G26" s="32" t="s">
        <v>42</v>
      </c>
      <c r="H26" s="190" t="s">
        <v>39</v>
      </c>
    </row>
    <row r="27" spans="1:11" ht="48.75" customHeight="1" x14ac:dyDescent="0.35">
      <c r="A27" s="226" t="s">
        <v>345</v>
      </c>
      <c r="B27" s="529" t="s">
        <v>346</v>
      </c>
      <c r="C27" s="529"/>
      <c r="D27" s="529"/>
      <c r="E27" s="529"/>
      <c r="F27" s="529"/>
      <c r="G27" s="32" t="s">
        <v>56</v>
      </c>
      <c r="H27" s="190" t="s">
        <v>39</v>
      </c>
    </row>
    <row r="28" spans="1:11" ht="17.649999999999999" customHeight="1" x14ac:dyDescent="0.35">
      <c r="A28" s="486" t="s">
        <v>125</v>
      </c>
      <c r="B28" s="487"/>
      <c r="C28" s="487"/>
      <c r="D28" s="487"/>
      <c r="E28" s="487"/>
      <c r="F28" s="487"/>
      <c r="G28" s="487"/>
      <c r="H28" s="488"/>
    </row>
    <row r="29" spans="1:11" ht="28.5" customHeight="1" x14ac:dyDescent="0.35">
      <c r="A29" s="211" t="s">
        <v>347</v>
      </c>
      <c r="B29" s="512" t="s">
        <v>348</v>
      </c>
      <c r="C29" s="512"/>
      <c r="D29" s="512"/>
      <c r="E29" s="512"/>
      <c r="F29" s="512"/>
      <c r="G29" s="32" t="s">
        <v>84</v>
      </c>
      <c r="H29" s="190" t="s">
        <v>39</v>
      </c>
    </row>
    <row r="30" spans="1:11" ht="39.75" customHeight="1" x14ac:dyDescent="0.35">
      <c r="A30" s="211" t="s">
        <v>349</v>
      </c>
      <c r="B30" s="512" t="s">
        <v>350</v>
      </c>
      <c r="C30" s="512"/>
      <c r="D30" s="512"/>
      <c r="E30" s="512"/>
      <c r="F30" s="512"/>
      <c r="G30" s="32" t="s">
        <v>91</v>
      </c>
      <c r="H30" s="190" t="s">
        <v>39</v>
      </c>
    </row>
    <row r="31" spans="1:11" ht="41.25" customHeight="1" x14ac:dyDescent="0.35">
      <c r="A31" s="211" t="s">
        <v>351</v>
      </c>
      <c r="B31" s="479" t="s">
        <v>352</v>
      </c>
      <c r="C31" s="499"/>
      <c r="D31" s="499"/>
      <c r="E31" s="499"/>
      <c r="F31" s="520"/>
      <c r="G31" s="32" t="s">
        <v>95</v>
      </c>
      <c r="H31" s="190" t="s">
        <v>39</v>
      </c>
    </row>
    <row r="32" spans="1:11" ht="17.649999999999999" customHeight="1" x14ac:dyDescent="0.35">
      <c r="A32" s="486" t="s">
        <v>261</v>
      </c>
      <c r="B32" s="487"/>
      <c r="C32" s="487"/>
      <c r="D32" s="487"/>
      <c r="E32" s="487"/>
      <c r="F32" s="487"/>
      <c r="G32" s="487"/>
      <c r="H32" s="488"/>
    </row>
    <row r="33" spans="1:9" ht="29.25" customHeight="1" x14ac:dyDescent="0.35">
      <c r="A33" s="211" t="s">
        <v>353</v>
      </c>
      <c r="B33" s="512" t="s">
        <v>354</v>
      </c>
      <c r="C33" s="512"/>
      <c r="D33" s="512"/>
      <c r="E33" s="512"/>
      <c r="F33" s="512"/>
      <c r="G33" s="32" t="s">
        <v>104</v>
      </c>
      <c r="H33" s="190" t="s">
        <v>39</v>
      </c>
    </row>
    <row r="34" spans="1:9" ht="29.25" customHeight="1" x14ac:dyDescent="0.35">
      <c r="A34" s="211" t="s">
        <v>355</v>
      </c>
      <c r="B34" s="512" t="s">
        <v>356</v>
      </c>
      <c r="C34" s="512"/>
      <c r="D34" s="512"/>
      <c r="E34" s="512"/>
      <c r="F34" s="512"/>
      <c r="G34" s="32" t="s">
        <v>110</v>
      </c>
      <c r="H34" s="190" t="s">
        <v>39</v>
      </c>
    </row>
    <row r="35" spans="1:9" ht="29.25" customHeight="1" x14ac:dyDescent="0.35">
      <c r="A35" s="211" t="s">
        <v>357</v>
      </c>
      <c r="B35" s="512" t="s">
        <v>358</v>
      </c>
      <c r="C35" s="512"/>
      <c r="D35" s="512"/>
      <c r="E35" s="512"/>
      <c r="F35" s="512"/>
      <c r="G35" s="32" t="s">
        <v>112</v>
      </c>
      <c r="H35" s="190" t="s">
        <v>39</v>
      </c>
    </row>
    <row r="36" spans="1:9" ht="10.15" customHeight="1" x14ac:dyDescent="0.35"/>
    <row r="37" spans="1:9" ht="15" customHeight="1" x14ac:dyDescent="0.35">
      <c r="A37" s="159" t="s">
        <v>266</v>
      </c>
    </row>
    <row r="38" spans="1:9" s="177" customFormat="1" ht="17.649999999999999" customHeight="1" x14ac:dyDescent="0.35">
      <c r="A38" s="481" t="s">
        <v>267</v>
      </c>
      <c r="B38" s="481"/>
      <c r="C38" s="481"/>
      <c r="D38" s="481"/>
      <c r="E38" s="481"/>
      <c r="F38" s="481"/>
      <c r="G38" s="162">
        <v>15</v>
      </c>
      <c r="H38" s="163" t="s">
        <v>268</v>
      </c>
    </row>
    <row r="39" spans="1:9" ht="17.25" customHeight="1" x14ac:dyDescent="0.35">
      <c r="A39" s="508" t="s">
        <v>269</v>
      </c>
      <c r="B39" s="518" t="s">
        <v>359</v>
      </c>
      <c r="C39" s="518"/>
      <c r="D39" s="518"/>
      <c r="E39" s="518"/>
      <c r="F39" s="518"/>
      <c r="G39" s="518"/>
      <c r="H39" s="519"/>
    </row>
    <row r="40" spans="1:9" ht="17.25" customHeight="1" x14ac:dyDescent="0.35">
      <c r="A40" s="509"/>
      <c r="B40" s="512" t="s">
        <v>360</v>
      </c>
      <c r="C40" s="512"/>
      <c r="D40" s="512"/>
      <c r="E40" s="512"/>
      <c r="F40" s="512"/>
      <c r="G40" s="512"/>
      <c r="H40" s="479"/>
    </row>
    <row r="41" spans="1:9" ht="17.25" customHeight="1" x14ac:dyDescent="0.35">
      <c r="A41" s="509"/>
      <c r="B41" s="512" t="s">
        <v>361</v>
      </c>
      <c r="C41" s="512"/>
      <c r="D41" s="512"/>
      <c r="E41" s="512"/>
      <c r="F41" s="512"/>
      <c r="G41" s="512"/>
      <c r="H41" s="479"/>
    </row>
    <row r="42" spans="1:9" ht="17.25" customHeight="1" x14ac:dyDescent="0.35">
      <c r="A42" s="509"/>
      <c r="B42" s="512" t="s">
        <v>362</v>
      </c>
      <c r="C42" s="512"/>
      <c r="D42" s="512"/>
      <c r="E42" s="512"/>
      <c r="F42" s="512"/>
      <c r="G42" s="512"/>
      <c r="H42" s="479"/>
    </row>
    <row r="43" spans="1:9" ht="17.25" customHeight="1" x14ac:dyDescent="0.35">
      <c r="A43" s="509"/>
      <c r="B43" s="512" t="s">
        <v>363</v>
      </c>
      <c r="C43" s="512"/>
      <c r="D43" s="512"/>
      <c r="E43" s="512"/>
      <c r="F43" s="512"/>
      <c r="G43" s="512"/>
      <c r="H43" s="479"/>
    </row>
    <row r="44" spans="1:9" ht="17.25" customHeight="1" x14ac:dyDescent="0.35">
      <c r="A44" s="510"/>
      <c r="B44" s="512" t="s">
        <v>364</v>
      </c>
      <c r="C44" s="512"/>
      <c r="D44" s="512"/>
      <c r="E44" s="512"/>
      <c r="F44" s="512"/>
      <c r="G44" s="512"/>
      <c r="H44" s="479"/>
    </row>
    <row r="45" spans="1:9" x14ac:dyDescent="0.35">
      <c r="A45" s="516" t="s">
        <v>274</v>
      </c>
      <c r="B45" s="513"/>
      <c r="C45" s="513"/>
      <c r="D45" s="514" t="s">
        <v>365</v>
      </c>
      <c r="E45" s="514"/>
      <c r="F45" s="514"/>
      <c r="G45" s="514"/>
      <c r="H45" s="515"/>
    </row>
    <row r="46" spans="1:9" ht="52.5" customHeight="1" x14ac:dyDescent="0.35">
      <c r="A46" s="476" t="s">
        <v>276</v>
      </c>
      <c r="B46" s="507"/>
      <c r="C46" s="507"/>
      <c r="D46" s="479" t="s">
        <v>1394</v>
      </c>
      <c r="E46" s="499"/>
      <c r="F46" s="499"/>
      <c r="G46" s="499"/>
      <c r="H46" s="499"/>
      <c r="I46" s="216"/>
    </row>
    <row r="47" spans="1:9" s="177" customFormat="1" ht="17.649999999999999" customHeight="1" x14ac:dyDescent="0.35">
      <c r="A47" s="481" t="s">
        <v>366</v>
      </c>
      <c r="B47" s="481"/>
      <c r="C47" s="481"/>
      <c r="D47" s="481"/>
      <c r="E47" s="481"/>
      <c r="F47" s="481"/>
      <c r="G47" s="162">
        <v>30</v>
      </c>
      <c r="H47" s="163" t="s">
        <v>268</v>
      </c>
    </row>
    <row r="48" spans="1:9" ht="17.25" customHeight="1" x14ac:dyDescent="0.35">
      <c r="A48" s="508" t="s">
        <v>269</v>
      </c>
      <c r="B48" s="511" t="s">
        <v>367</v>
      </c>
      <c r="C48" s="511"/>
      <c r="D48" s="511"/>
      <c r="E48" s="511"/>
      <c r="F48" s="511"/>
      <c r="G48" s="511"/>
      <c r="H48" s="482"/>
    </row>
    <row r="49" spans="1:10" ht="54.75" customHeight="1" x14ac:dyDescent="0.35">
      <c r="A49" s="509"/>
      <c r="B49" s="511" t="s">
        <v>368</v>
      </c>
      <c r="C49" s="511"/>
      <c r="D49" s="511"/>
      <c r="E49" s="511"/>
      <c r="F49" s="511"/>
      <c r="G49" s="511"/>
      <c r="H49" s="482"/>
    </row>
    <row r="50" spans="1:10" ht="17.25" customHeight="1" x14ac:dyDescent="0.35">
      <c r="A50" s="509"/>
      <c r="B50" s="511" t="s">
        <v>369</v>
      </c>
      <c r="C50" s="511"/>
      <c r="D50" s="511"/>
      <c r="E50" s="511"/>
      <c r="F50" s="511"/>
      <c r="G50" s="511"/>
      <c r="H50" s="482"/>
    </row>
    <row r="51" spans="1:10" ht="66.75" customHeight="1" x14ac:dyDescent="0.35">
      <c r="A51" s="509"/>
      <c r="B51" s="511" t="s">
        <v>370</v>
      </c>
      <c r="C51" s="511"/>
      <c r="D51" s="511"/>
      <c r="E51" s="511"/>
      <c r="F51" s="511"/>
      <c r="G51" s="511"/>
      <c r="H51" s="482"/>
    </row>
    <row r="52" spans="1:10" ht="32.25" customHeight="1" x14ac:dyDescent="0.35">
      <c r="A52" s="509"/>
      <c r="B52" s="479" t="s">
        <v>371</v>
      </c>
      <c r="C52" s="499"/>
      <c r="D52" s="499"/>
      <c r="E52" s="499"/>
      <c r="F52" s="499"/>
      <c r="G52" s="499"/>
      <c r="H52" s="499"/>
    </row>
    <row r="53" spans="1:10" ht="59.25" customHeight="1" x14ac:dyDescent="0.35">
      <c r="A53" s="517"/>
      <c r="B53" s="512" t="s">
        <v>372</v>
      </c>
      <c r="C53" s="512"/>
      <c r="D53" s="512"/>
      <c r="E53" s="512"/>
      <c r="F53" s="512"/>
      <c r="G53" s="512"/>
      <c r="H53" s="479"/>
    </row>
    <row r="54" spans="1:10" x14ac:dyDescent="0.35">
      <c r="A54" s="474" t="s">
        <v>274</v>
      </c>
      <c r="B54" s="513"/>
      <c r="C54" s="513"/>
      <c r="D54" s="514" t="s">
        <v>373</v>
      </c>
      <c r="E54" s="514"/>
      <c r="F54" s="514"/>
      <c r="G54" s="514"/>
      <c r="H54" s="515"/>
    </row>
    <row r="55" spans="1:10" ht="45" customHeight="1" x14ac:dyDescent="0.35">
      <c r="A55" s="476" t="s">
        <v>276</v>
      </c>
      <c r="B55" s="507"/>
      <c r="C55" s="507"/>
      <c r="D55" s="479" t="s">
        <v>1549</v>
      </c>
      <c r="E55" s="499"/>
      <c r="F55" s="499"/>
      <c r="G55" s="499"/>
      <c r="H55" s="499"/>
      <c r="I55" s="196"/>
    </row>
    <row r="56" spans="1:10" ht="15" customHeight="1" x14ac:dyDescent="0.35">
      <c r="A56" s="159" t="s">
        <v>284</v>
      </c>
    </row>
    <row r="57" spans="1:10" ht="35.5" customHeight="1" x14ac:dyDescent="0.35">
      <c r="A57" s="473" t="s">
        <v>285</v>
      </c>
      <c r="B57" s="478"/>
      <c r="C57" s="504" t="s">
        <v>374</v>
      </c>
      <c r="D57" s="506"/>
      <c r="E57" s="506"/>
      <c r="F57" s="506"/>
      <c r="G57" s="506"/>
      <c r="H57" s="506"/>
      <c r="J57" s="164"/>
    </row>
    <row r="58" spans="1:10" ht="35.5" customHeight="1" x14ac:dyDescent="0.35">
      <c r="A58" s="473"/>
      <c r="B58" s="478"/>
      <c r="C58" s="345" t="s">
        <v>375</v>
      </c>
      <c r="D58" s="345"/>
      <c r="E58" s="345"/>
      <c r="F58" s="345"/>
      <c r="G58" s="345"/>
      <c r="H58" s="504"/>
    </row>
    <row r="59" spans="1:10" ht="17.5" customHeight="1" x14ac:dyDescent="0.35">
      <c r="A59" s="473"/>
      <c r="B59" s="478"/>
      <c r="C59" s="345" t="s">
        <v>376</v>
      </c>
      <c r="D59" s="345"/>
      <c r="E59" s="345"/>
      <c r="F59" s="345"/>
      <c r="G59" s="345"/>
      <c r="H59" s="504"/>
    </row>
    <row r="60" spans="1:10" ht="30" customHeight="1" x14ac:dyDescent="0.35">
      <c r="A60" s="500" t="s">
        <v>288</v>
      </c>
      <c r="B60" s="501"/>
      <c r="C60" s="345" t="s">
        <v>377</v>
      </c>
      <c r="D60" s="345"/>
      <c r="E60" s="345"/>
      <c r="F60" s="345"/>
      <c r="G60" s="345"/>
      <c r="H60" s="504"/>
    </row>
    <row r="61" spans="1:10" ht="53.25" customHeight="1" x14ac:dyDescent="0.35">
      <c r="A61" s="502"/>
      <c r="B61" s="503"/>
      <c r="C61" s="345" t="s">
        <v>378</v>
      </c>
      <c r="D61" s="345"/>
      <c r="E61" s="345"/>
      <c r="F61" s="345"/>
      <c r="G61" s="345"/>
      <c r="H61" s="504"/>
    </row>
    <row r="62" spans="1:10" ht="10.15" customHeight="1" x14ac:dyDescent="0.35"/>
    <row r="63" spans="1:10" ht="15" customHeight="1" x14ac:dyDescent="0.35">
      <c r="A63" s="177" t="s">
        <v>290</v>
      </c>
      <c r="B63" s="179"/>
      <c r="C63" s="179"/>
      <c r="D63" s="179"/>
      <c r="E63" s="179"/>
      <c r="F63" s="179"/>
    </row>
    <row r="64" spans="1:10" ht="17" x14ac:dyDescent="0.35">
      <c r="A64" s="505" t="s">
        <v>291</v>
      </c>
      <c r="B64" s="505"/>
      <c r="C64" s="505"/>
      <c r="D64" s="505"/>
      <c r="E64" s="505"/>
      <c r="F64" s="505"/>
      <c r="G64" s="180">
        <v>3</v>
      </c>
      <c r="H64" s="181" t="s">
        <v>339</v>
      </c>
    </row>
    <row r="65" spans="1:12" ht="17" x14ac:dyDescent="0.35">
      <c r="A65" s="505" t="s">
        <v>293</v>
      </c>
      <c r="B65" s="505"/>
      <c r="C65" s="505"/>
      <c r="D65" s="505"/>
      <c r="E65" s="505"/>
      <c r="F65" s="505"/>
      <c r="G65" s="180">
        <v>0</v>
      </c>
      <c r="H65" s="181" t="s">
        <v>339</v>
      </c>
    </row>
    <row r="66" spans="1:12" x14ac:dyDescent="0.35">
      <c r="A66" s="156"/>
      <c r="B66" s="156"/>
      <c r="C66" s="156"/>
      <c r="D66" s="156"/>
      <c r="E66" s="156"/>
      <c r="F66" s="156"/>
      <c r="G66" s="182"/>
      <c r="H66" s="181"/>
    </row>
    <row r="67" spans="1:12" x14ac:dyDescent="0.35">
      <c r="A67" s="480" t="s">
        <v>294</v>
      </c>
      <c r="B67" s="480"/>
      <c r="C67" s="480"/>
      <c r="D67" s="480"/>
      <c r="E67" s="480"/>
      <c r="F67" s="480"/>
      <c r="G67" s="183"/>
      <c r="H67" s="184"/>
    </row>
    <row r="68" spans="1:12" ht="17.649999999999999" customHeight="1" x14ac:dyDescent="0.35">
      <c r="A68" s="472" t="s">
        <v>295</v>
      </c>
      <c r="B68" s="472"/>
      <c r="C68" s="472"/>
      <c r="D68" s="472"/>
      <c r="E68" s="167">
        <f>SUM(E69:E74)</f>
        <v>52</v>
      </c>
      <c r="F68" s="167" t="s">
        <v>268</v>
      </c>
      <c r="G68" s="172">
        <f>E68/25</f>
        <v>2.08</v>
      </c>
      <c r="H68" s="181" t="s">
        <v>339</v>
      </c>
    </row>
    <row r="69" spans="1:12" ht="17.649999999999999" customHeight="1" x14ac:dyDescent="0.35">
      <c r="A69" s="158" t="s">
        <v>144</v>
      </c>
      <c r="B69" s="473" t="s">
        <v>146</v>
      </c>
      <c r="C69" s="473"/>
      <c r="D69" s="473"/>
      <c r="E69" s="191">
        <v>15</v>
      </c>
      <c r="F69" s="167" t="s">
        <v>268</v>
      </c>
      <c r="G69" s="173"/>
      <c r="H69" s="174"/>
    </row>
    <row r="70" spans="1:12" ht="17.649999999999999" customHeight="1" x14ac:dyDescent="0.35">
      <c r="B70" s="473" t="s">
        <v>296</v>
      </c>
      <c r="C70" s="473"/>
      <c r="D70" s="473"/>
      <c r="E70" s="191">
        <v>30</v>
      </c>
      <c r="F70" s="167" t="s">
        <v>268</v>
      </c>
      <c r="G70" s="185"/>
      <c r="H70" s="186"/>
    </row>
    <row r="71" spans="1:12" ht="17.649999999999999" customHeight="1" x14ac:dyDescent="0.35">
      <c r="B71" s="473" t="s">
        <v>297</v>
      </c>
      <c r="C71" s="473"/>
      <c r="D71" s="473"/>
      <c r="E71" s="191">
        <v>5</v>
      </c>
      <c r="F71" s="167" t="s">
        <v>268</v>
      </c>
      <c r="G71" s="185"/>
      <c r="H71" s="186"/>
      <c r="J71" s="175"/>
      <c r="K71" s="164"/>
      <c r="L71" s="164"/>
    </row>
    <row r="72" spans="1:12" ht="17.649999999999999" customHeight="1" x14ac:dyDescent="0.35">
      <c r="B72" s="473" t="s">
        <v>298</v>
      </c>
      <c r="C72" s="473"/>
      <c r="D72" s="473"/>
      <c r="E72" s="191" t="s">
        <v>168</v>
      </c>
      <c r="F72" s="167" t="s">
        <v>268</v>
      </c>
      <c r="G72" s="185"/>
      <c r="H72" s="186"/>
    </row>
    <row r="73" spans="1:12" ht="17.649999999999999" customHeight="1" x14ac:dyDescent="0.35">
      <c r="B73" s="473" t="s">
        <v>299</v>
      </c>
      <c r="C73" s="473"/>
      <c r="D73" s="473"/>
      <c r="E73" s="191" t="s">
        <v>168</v>
      </c>
      <c r="F73" s="167" t="s">
        <v>268</v>
      </c>
      <c r="G73" s="185"/>
      <c r="H73" s="186"/>
    </row>
    <row r="74" spans="1:12" ht="17.649999999999999" customHeight="1" x14ac:dyDescent="0.35">
      <c r="B74" s="473" t="s">
        <v>300</v>
      </c>
      <c r="C74" s="473"/>
      <c r="D74" s="473"/>
      <c r="E74" s="191">
        <v>2</v>
      </c>
      <c r="F74" s="167" t="s">
        <v>268</v>
      </c>
      <c r="G74" s="173"/>
      <c r="H74" s="174"/>
    </row>
    <row r="75" spans="1:12" ht="31.15" customHeight="1" x14ac:dyDescent="0.35">
      <c r="A75" s="472" t="s">
        <v>301</v>
      </c>
      <c r="B75" s="472"/>
      <c r="C75" s="472"/>
      <c r="D75" s="472"/>
      <c r="E75" s="167" t="s">
        <v>168</v>
      </c>
      <c r="F75" s="167" t="s">
        <v>268</v>
      </c>
      <c r="G75" s="172" t="s">
        <v>168</v>
      </c>
      <c r="H75" s="181" t="s">
        <v>339</v>
      </c>
    </row>
    <row r="76" spans="1:12" ht="17.649999999999999" customHeight="1" x14ac:dyDescent="0.35">
      <c r="A76" s="473" t="s">
        <v>302</v>
      </c>
      <c r="B76" s="473"/>
      <c r="C76" s="473"/>
      <c r="D76" s="473"/>
      <c r="E76" s="167">
        <f>G76*25</f>
        <v>23</v>
      </c>
      <c r="F76" s="167" t="s">
        <v>268</v>
      </c>
      <c r="G76" s="172">
        <f>D6-G68</f>
        <v>0.91999999999999993</v>
      </c>
      <c r="H76" s="181" t="s">
        <v>339</v>
      </c>
    </row>
    <row r="77" spans="1:12" ht="10.15" customHeight="1" x14ac:dyDescent="0.35"/>
    <row r="78" spans="1:12" x14ac:dyDescent="0.35">
      <c r="A78" s="8" t="s">
        <v>303</v>
      </c>
      <c r="B78" s="8"/>
      <c r="C78" s="8"/>
      <c r="D78" s="8"/>
      <c r="E78" s="8"/>
      <c r="F78" s="77"/>
      <c r="G78" s="77"/>
      <c r="H78" s="77"/>
      <c r="I78" s="77"/>
      <c r="J78" s="77"/>
    </row>
    <row r="79" spans="1:12" x14ac:dyDescent="0.35">
      <c r="A79" s="471" t="s">
        <v>1605</v>
      </c>
      <c r="B79" s="471"/>
      <c r="C79" s="471"/>
      <c r="D79" s="471"/>
      <c r="E79" s="471"/>
      <c r="F79" s="230"/>
      <c r="G79" s="230"/>
      <c r="H79" s="230"/>
      <c r="I79" s="230"/>
      <c r="J79" s="230"/>
    </row>
    <row r="80" spans="1:12" x14ac:dyDescent="0.35">
      <c r="A80" s="230"/>
      <c r="B80" s="230"/>
      <c r="C80" s="230"/>
      <c r="D80" s="230"/>
      <c r="E80" s="230"/>
      <c r="F80" s="230"/>
      <c r="G80" s="230"/>
      <c r="H80" s="230"/>
      <c r="I80" s="230"/>
      <c r="J80" s="230"/>
    </row>
    <row r="81" spans="1:10" x14ac:dyDescent="0.35">
      <c r="A81" s="230"/>
      <c r="B81" s="230"/>
      <c r="C81" s="230"/>
      <c r="D81" s="230"/>
      <c r="E81" s="230"/>
      <c r="F81" s="230"/>
      <c r="G81" s="230"/>
      <c r="H81" s="230"/>
      <c r="I81" s="230"/>
      <c r="J81" s="230"/>
    </row>
    <row r="82" spans="1:10" x14ac:dyDescent="0.35">
      <c r="A82" s="77"/>
      <c r="B82" s="77"/>
      <c r="C82" s="77"/>
      <c r="D82" s="77"/>
      <c r="E82" s="77"/>
      <c r="F82" s="77"/>
      <c r="G82" s="77"/>
      <c r="H82" s="77"/>
      <c r="I82" s="77"/>
      <c r="J82" s="77"/>
    </row>
  </sheetData>
  <mergeCells count="83">
    <mergeCell ref="A79:E79"/>
    <mergeCell ref="C60:H60"/>
    <mergeCell ref="C61:H61"/>
    <mergeCell ref="A64:F64"/>
    <mergeCell ref="A65:F65"/>
    <mergeCell ref="B74:D74"/>
    <mergeCell ref="A67:F67"/>
    <mergeCell ref="A60:B61"/>
    <mergeCell ref="A75:D75"/>
    <mergeCell ref="A76:D76"/>
    <mergeCell ref="A68:D68"/>
    <mergeCell ref="B69:D69"/>
    <mergeCell ref="B70:D70"/>
    <mergeCell ref="B71:D71"/>
    <mergeCell ref="B72:D72"/>
    <mergeCell ref="B73:D73"/>
    <mergeCell ref="A54:C54"/>
    <mergeCell ref="D54:H54"/>
    <mergeCell ref="A55:C55"/>
    <mergeCell ref="D55:H55"/>
    <mergeCell ref="A57:B59"/>
    <mergeCell ref="C57:H57"/>
    <mergeCell ref="C58:H58"/>
    <mergeCell ref="C59:H59"/>
    <mergeCell ref="D45:H45"/>
    <mergeCell ref="A47:F47"/>
    <mergeCell ref="A48:A53"/>
    <mergeCell ref="B48:H48"/>
    <mergeCell ref="B49:H49"/>
    <mergeCell ref="B50:H50"/>
    <mergeCell ref="B51:H51"/>
    <mergeCell ref="B52:H52"/>
    <mergeCell ref="B53:H53"/>
    <mergeCell ref="A46:C46"/>
    <mergeCell ref="A45:C45"/>
    <mergeCell ref="D46:H46"/>
    <mergeCell ref="A32:H32"/>
    <mergeCell ref="B33:F33"/>
    <mergeCell ref="B34:F34"/>
    <mergeCell ref="B35:F35"/>
    <mergeCell ref="A38:F38"/>
    <mergeCell ref="A39:A44"/>
    <mergeCell ref="B39:H39"/>
    <mergeCell ref="B40:H40"/>
    <mergeCell ref="B41:H41"/>
    <mergeCell ref="B42:H42"/>
    <mergeCell ref="B43:H43"/>
    <mergeCell ref="B44:H44"/>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2"/>
  <sheetViews>
    <sheetView topLeftCell="A10" workbookViewId="0">
      <selection activeCell="L21" sqref="L21"/>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160</v>
      </c>
      <c r="B5" s="497"/>
      <c r="C5" s="497"/>
      <c r="D5" s="497"/>
      <c r="E5" s="497"/>
      <c r="F5" s="497"/>
      <c r="G5" s="497"/>
      <c r="H5" s="497"/>
    </row>
    <row r="6" spans="1:9" ht="17.899999999999999" customHeight="1" x14ac:dyDescent="0.35">
      <c r="A6" s="478" t="s">
        <v>142</v>
      </c>
      <c r="B6" s="522"/>
      <c r="C6" s="522"/>
      <c r="D6" s="533">
        <v>4</v>
      </c>
      <c r="E6" s="533"/>
      <c r="F6" s="533"/>
      <c r="G6" s="533"/>
      <c r="H6" s="534"/>
    </row>
    <row r="7" spans="1:9" ht="17.899999999999999" customHeight="1" x14ac:dyDescent="0.35">
      <c r="A7" s="478" t="s">
        <v>141</v>
      </c>
      <c r="B7" s="522"/>
      <c r="C7" s="522"/>
      <c r="D7" s="527" t="s">
        <v>305</v>
      </c>
      <c r="E7" s="527"/>
      <c r="F7" s="527"/>
      <c r="G7" s="527"/>
      <c r="H7" s="528"/>
    </row>
    <row r="8" spans="1:9" ht="17.899999999999999" customHeight="1" x14ac:dyDescent="0.35">
      <c r="A8" s="478" t="s">
        <v>145</v>
      </c>
      <c r="B8" s="522"/>
      <c r="C8" s="522"/>
      <c r="D8" s="514" t="s">
        <v>240</v>
      </c>
      <c r="E8" s="514"/>
      <c r="F8" s="514"/>
      <c r="G8" s="514"/>
      <c r="H8" s="515"/>
    </row>
    <row r="9" spans="1:9" ht="28.5" customHeight="1" x14ac:dyDescent="0.35">
      <c r="A9" s="478" t="s">
        <v>241</v>
      </c>
      <c r="B9" s="522"/>
      <c r="C9" s="522"/>
      <c r="D9" s="527" t="s">
        <v>379</v>
      </c>
      <c r="E9" s="527"/>
      <c r="F9" s="527"/>
      <c r="G9" s="527"/>
      <c r="H9" s="528"/>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246</v>
      </c>
      <c r="F15" s="523"/>
      <c r="G15" s="523"/>
      <c r="H15" s="52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51.75" customHeight="1" x14ac:dyDescent="0.35">
      <c r="A19" s="472" t="s">
        <v>248</v>
      </c>
      <c r="B19" s="472"/>
      <c r="C19" s="525" t="s">
        <v>1606</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37.5"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c r="J24" s="178"/>
      <c r="K24" s="178"/>
    </row>
    <row r="25" spans="1:11" ht="36" customHeight="1" x14ac:dyDescent="0.35">
      <c r="A25" s="211" t="s">
        <v>380</v>
      </c>
      <c r="B25" s="512" t="s">
        <v>381</v>
      </c>
      <c r="C25" s="512"/>
      <c r="D25" s="512"/>
      <c r="E25" s="512"/>
      <c r="F25" s="512"/>
      <c r="G25" s="32" t="s">
        <v>382</v>
      </c>
      <c r="H25" s="190" t="s">
        <v>39</v>
      </c>
      <c r="J25" s="178"/>
      <c r="K25" s="178"/>
    </row>
    <row r="26" spans="1:11" ht="29.25" customHeight="1" x14ac:dyDescent="0.35">
      <c r="A26" s="211" t="s">
        <v>383</v>
      </c>
      <c r="B26" s="512" t="s">
        <v>384</v>
      </c>
      <c r="C26" s="512"/>
      <c r="D26" s="512"/>
      <c r="E26" s="512"/>
      <c r="F26" s="512"/>
      <c r="G26" s="32" t="s">
        <v>52</v>
      </c>
      <c r="H26" s="190" t="s">
        <v>39</v>
      </c>
      <c r="J26" s="178"/>
      <c r="K26" s="178"/>
    </row>
    <row r="27" spans="1:11" ht="17.649999999999999" customHeight="1" x14ac:dyDescent="0.35">
      <c r="A27" s="486" t="s">
        <v>125</v>
      </c>
      <c r="B27" s="487"/>
      <c r="C27" s="487"/>
      <c r="D27" s="487"/>
      <c r="E27" s="487"/>
      <c r="F27" s="487"/>
      <c r="G27" s="487"/>
      <c r="H27" s="488"/>
    </row>
    <row r="28" spans="1:11" ht="41.25" customHeight="1" x14ac:dyDescent="0.35">
      <c r="A28" s="211" t="s">
        <v>385</v>
      </c>
      <c r="B28" s="512" t="s">
        <v>386</v>
      </c>
      <c r="C28" s="512"/>
      <c r="D28" s="512"/>
      <c r="E28" s="512"/>
      <c r="F28" s="512"/>
      <c r="G28" s="32" t="s">
        <v>387</v>
      </c>
      <c r="H28" s="190" t="s">
        <v>39</v>
      </c>
    </row>
    <row r="29" spans="1:11" ht="17.649999999999999" customHeight="1" x14ac:dyDescent="0.35">
      <c r="A29" s="486" t="s">
        <v>261</v>
      </c>
      <c r="B29" s="487"/>
      <c r="C29" s="487"/>
      <c r="D29" s="487"/>
      <c r="E29" s="487"/>
      <c r="F29" s="487"/>
      <c r="G29" s="487"/>
      <c r="H29" s="488"/>
    </row>
    <row r="30" spans="1:11" ht="42" customHeight="1" x14ac:dyDescent="0.35">
      <c r="A30" s="211" t="s">
        <v>388</v>
      </c>
      <c r="B30" s="512" t="s">
        <v>1395</v>
      </c>
      <c r="C30" s="512"/>
      <c r="D30" s="512"/>
      <c r="E30" s="512"/>
      <c r="F30" s="512"/>
      <c r="G30" s="32" t="s">
        <v>389</v>
      </c>
      <c r="H30" s="190" t="s">
        <v>39</v>
      </c>
    </row>
    <row r="31" spans="1:11" ht="10.15" customHeight="1" x14ac:dyDescent="0.35"/>
    <row r="32" spans="1:11" ht="15" customHeight="1" x14ac:dyDescent="0.35">
      <c r="A32" s="159" t="s">
        <v>266</v>
      </c>
    </row>
    <row r="33" spans="1:9" s="177" customFormat="1" ht="17.649999999999999" customHeight="1" x14ac:dyDescent="0.35">
      <c r="A33" s="481" t="s">
        <v>267</v>
      </c>
      <c r="B33" s="481"/>
      <c r="C33" s="481"/>
      <c r="D33" s="481"/>
      <c r="E33" s="481"/>
      <c r="F33" s="481"/>
      <c r="G33" s="162">
        <v>15</v>
      </c>
      <c r="H33" s="163" t="s">
        <v>268</v>
      </c>
    </row>
    <row r="34" spans="1:9" ht="27" customHeight="1" x14ac:dyDescent="0.35">
      <c r="A34" s="508" t="s">
        <v>269</v>
      </c>
      <c r="B34" s="477" t="s">
        <v>390</v>
      </c>
      <c r="C34" s="532"/>
      <c r="D34" s="532"/>
      <c r="E34" s="532"/>
      <c r="F34" s="532"/>
      <c r="G34" s="532"/>
      <c r="H34" s="532"/>
    </row>
    <row r="35" spans="1:9" ht="17" customHeight="1" x14ac:dyDescent="0.35">
      <c r="A35" s="509"/>
      <c r="B35" s="477" t="s">
        <v>391</v>
      </c>
      <c r="C35" s="532"/>
      <c r="D35" s="532"/>
      <c r="E35" s="532"/>
      <c r="F35" s="532"/>
      <c r="G35" s="532"/>
      <c r="H35" s="532"/>
    </row>
    <row r="36" spans="1:9" ht="17" customHeight="1" x14ac:dyDescent="0.35">
      <c r="A36" s="509"/>
      <c r="B36" s="477" t="s">
        <v>392</v>
      </c>
      <c r="C36" s="532"/>
      <c r="D36" s="532"/>
      <c r="E36" s="532"/>
      <c r="F36" s="532"/>
      <c r="G36" s="532"/>
      <c r="H36" s="532"/>
    </row>
    <row r="37" spans="1:9" ht="17" customHeight="1" x14ac:dyDescent="0.35">
      <c r="A37" s="509"/>
      <c r="B37" s="477" t="s">
        <v>393</v>
      </c>
      <c r="C37" s="532"/>
      <c r="D37" s="532"/>
      <c r="E37" s="532"/>
      <c r="F37" s="532"/>
      <c r="G37" s="532"/>
      <c r="H37" s="532"/>
    </row>
    <row r="38" spans="1:9" ht="17" customHeight="1" x14ac:dyDescent="0.35">
      <c r="A38" s="509"/>
      <c r="B38" s="477" t="s">
        <v>394</v>
      </c>
      <c r="C38" s="532"/>
      <c r="D38" s="532"/>
      <c r="E38" s="532"/>
      <c r="F38" s="532"/>
      <c r="G38" s="532"/>
      <c r="H38" s="532"/>
    </row>
    <row r="39" spans="1:9" ht="17" customHeight="1" x14ac:dyDescent="0.35">
      <c r="A39" s="509"/>
      <c r="B39" s="477" t="s">
        <v>395</v>
      </c>
      <c r="C39" s="532"/>
      <c r="D39" s="532"/>
      <c r="E39" s="532"/>
      <c r="F39" s="532"/>
      <c r="G39" s="532"/>
      <c r="H39" s="532"/>
    </row>
    <row r="40" spans="1:9" ht="17" customHeight="1" x14ac:dyDescent="0.35">
      <c r="A40" s="517"/>
      <c r="B40" s="477" t="s">
        <v>396</v>
      </c>
      <c r="C40" s="532"/>
      <c r="D40" s="532"/>
      <c r="E40" s="532"/>
      <c r="F40" s="532"/>
      <c r="G40" s="532"/>
      <c r="H40" s="532"/>
    </row>
    <row r="41" spans="1:9" ht="24.65" customHeight="1" x14ac:dyDescent="0.35">
      <c r="A41" s="474" t="s">
        <v>274</v>
      </c>
      <c r="B41" s="513"/>
      <c r="C41" s="513"/>
      <c r="D41" s="366" t="s">
        <v>397</v>
      </c>
      <c r="E41" s="367"/>
      <c r="F41" s="367"/>
      <c r="G41" s="367"/>
      <c r="H41" s="367"/>
    </row>
    <row r="42" spans="1:9" ht="42" customHeight="1" x14ac:dyDescent="0.35">
      <c r="A42" s="476" t="s">
        <v>276</v>
      </c>
      <c r="B42" s="507"/>
      <c r="C42" s="507"/>
      <c r="D42" s="479" t="s">
        <v>1550</v>
      </c>
      <c r="E42" s="499"/>
      <c r="F42" s="499"/>
      <c r="G42" s="499"/>
      <c r="H42" s="499"/>
      <c r="I42" s="196"/>
    </row>
    <row r="43" spans="1:9" s="177" customFormat="1" ht="17.649999999999999" customHeight="1" x14ac:dyDescent="0.35">
      <c r="A43" s="481" t="s">
        <v>398</v>
      </c>
      <c r="B43" s="481"/>
      <c r="C43" s="481"/>
      <c r="D43" s="481"/>
      <c r="E43" s="481"/>
      <c r="F43" s="481"/>
      <c r="G43" s="162">
        <v>15</v>
      </c>
      <c r="H43" s="163" t="s">
        <v>268</v>
      </c>
    </row>
    <row r="44" spans="1:9" ht="20.25" customHeight="1" x14ac:dyDescent="0.35">
      <c r="A44" s="508" t="s">
        <v>269</v>
      </c>
      <c r="B44" s="479" t="s">
        <v>399</v>
      </c>
      <c r="C44" s="499"/>
      <c r="D44" s="499"/>
      <c r="E44" s="499"/>
      <c r="F44" s="499"/>
      <c r="G44" s="499"/>
      <c r="H44" s="499"/>
    </row>
    <row r="45" spans="1:9" ht="18" customHeight="1" x14ac:dyDescent="0.35">
      <c r="A45" s="509"/>
      <c r="B45" s="479" t="s">
        <v>400</v>
      </c>
      <c r="C45" s="499"/>
      <c r="D45" s="499"/>
      <c r="E45" s="499"/>
      <c r="F45" s="499"/>
      <c r="G45" s="499"/>
      <c r="H45" s="499"/>
    </row>
    <row r="46" spans="1:9" ht="17.25" customHeight="1" x14ac:dyDescent="0.35">
      <c r="A46" s="509"/>
      <c r="B46" s="479" t="s">
        <v>401</v>
      </c>
      <c r="C46" s="499"/>
      <c r="D46" s="499"/>
      <c r="E46" s="499"/>
      <c r="F46" s="499"/>
      <c r="G46" s="499"/>
      <c r="H46" s="499"/>
    </row>
    <row r="47" spans="1:9" ht="17.25" customHeight="1" x14ac:dyDescent="0.35">
      <c r="A47" s="510"/>
      <c r="B47" s="479" t="s">
        <v>402</v>
      </c>
      <c r="C47" s="499"/>
      <c r="D47" s="499"/>
      <c r="E47" s="499"/>
      <c r="F47" s="499"/>
      <c r="G47" s="499"/>
      <c r="H47" s="499"/>
    </row>
    <row r="48" spans="1:9" ht="19" customHeight="1" x14ac:dyDescent="0.35">
      <c r="A48" s="516" t="s">
        <v>274</v>
      </c>
      <c r="B48" s="513"/>
      <c r="C48" s="513"/>
      <c r="D48" s="527" t="s">
        <v>403</v>
      </c>
      <c r="E48" s="527"/>
      <c r="F48" s="527"/>
      <c r="G48" s="527"/>
      <c r="H48" s="528"/>
    </row>
    <row r="49" spans="1:10" ht="45" customHeight="1" x14ac:dyDescent="0.35">
      <c r="A49" s="476" t="s">
        <v>276</v>
      </c>
      <c r="B49" s="507"/>
      <c r="C49" s="507"/>
      <c r="D49" s="479" t="s">
        <v>404</v>
      </c>
      <c r="E49" s="499"/>
      <c r="F49" s="499"/>
      <c r="G49" s="499"/>
      <c r="H49" s="499"/>
      <c r="I49" s="196"/>
    </row>
    <row r="50" spans="1:10" s="177" customFormat="1" ht="17.649999999999999" customHeight="1" x14ac:dyDescent="0.35">
      <c r="A50" s="481" t="s">
        <v>405</v>
      </c>
      <c r="B50" s="481"/>
      <c r="C50" s="481"/>
      <c r="D50" s="481"/>
      <c r="E50" s="481"/>
      <c r="F50" s="481"/>
      <c r="G50" s="162">
        <v>15</v>
      </c>
      <c r="H50" s="163" t="s">
        <v>268</v>
      </c>
    </row>
    <row r="51" spans="1:10" ht="21" customHeight="1" x14ac:dyDescent="0.35">
      <c r="A51" s="508" t="s">
        <v>269</v>
      </c>
      <c r="B51" s="479" t="s">
        <v>406</v>
      </c>
      <c r="C51" s="499"/>
      <c r="D51" s="499"/>
      <c r="E51" s="499"/>
      <c r="F51" s="499"/>
      <c r="G51" s="499"/>
      <c r="H51" s="499"/>
    </row>
    <row r="52" spans="1:10" ht="23.25" customHeight="1" x14ac:dyDescent="0.35">
      <c r="A52" s="509"/>
      <c r="B52" s="479" t="s">
        <v>407</v>
      </c>
      <c r="C52" s="499"/>
      <c r="D52" s="499"/>
      <c r="E52" s="499"/>
      <c r="F52" s="499"/>
      <c r="G52" s="499"/>
      <c r="H52" s="499"/>
    </row>
    <row r="53" spans="1:10" ht="21.75" customHeight="1" x14ac:dyDescent="0.35">
      <c r="A53" s="510"/>
      <c r="B53" s="479" t="s">
        <v>408</v>
      </c>
      <c r="C53" s="499"/>
      <c r="D53" s="499"/>
      <c r="E53" s="499"/>
      <c r="F53" s="499"/>
      <c r="G53" s="499"/>
      <c r="H53" s="499"/>
    </row>
    <row r="54" spans="1:10" ht="24.65" customHeight="1" x14ac:dyDescent="0.35">
      <c r="A54" s="516" t="s">
        <v>274</v>
      </c>
      <c r="B54" s="513"/>
      <c r="C54" s="513"/>
      <c r="D54" s="527" t="s">
        <v>409</v>
      </c>
      <c r="E54" s="527"/>
      <c r="F54" s="527"/>
      <c r="G54" s="527"/>
      <c r="H54" s="528"/>
    </row>
    <row r="55" spans="1:10" ht="27.65" customHeight="1" x14ac:dyDescent="0.35">
      <c r="A55" s="476" t="s">
        <v>276</v>
      </c>
      <c r="B55" s="507"/>
      <c r="C55" s="507"/>
      <c r="D55" s="479" t="s">
        <v>410</v>
      </c>
      <c r="E55" s="499"/>
      <c r="F55" s="499"/>
      <c r="G55" s="499"/>
      <c r="H55" s="499"/>
      <c r="I55" s="196"/>
    </row>
    <row r="56" spans="1:10" ht="10.15" customHeight="1" x14ac:dyDescent="0.35"/>
    <row r="57" spans="1:10" ht="15" customHeight="1" x14ac:dyDescent="0.35">
      <c r="A57" s="159" t="s">
        <v>284</v>
      </c>
    </row>
    <row r="58" spans="1:10" ht="27.5" customHeight="1" x14ac:dyDescent="0.35">
      <c r="A58" s="473" t="s">
        <v>285</v>
      </c>
      <c r="B58" s="478"/>
      <c r="C58" s="504" t="s">
        <v>1407</v>
      </c>
      <c r="D58" s="506"/>
      <c r="E58" s="506"/>
      <c r="F58" s="506"/>
      <c r="G58" s="506"/>
      <c r="H58" s="506"/>
      <c r="J58" s="164"/>
    </row>
    <row r="59" spans="1:10" ht="31.5" customHeight="1" x14ac:dyDescent="0.35">
      <c r="A59" s="473"/>
      <c r="B59" s="478"/>
      <c r="C59" s="345" t="s">
        <v>1408</v>
      </c>
      <c r="D59" s="345"/>
      <c r="E59" s="345"/>
      <c r="F59" s="345"/>
      <c r="G59" s="345"/>
      <c r="H59" s="504"/>
    </row>
    <row r="60" spans="1:10" ht="42.5" customHeight="1" x14ac:dyDescent="0.35">
      <c r="A60" s="473"/>
      <c r="B60" s="478"/>
      <c r="C60" s="345" t="s">
        <v>1551</v>
      </c>
      <c r="D60" s="345"/>
      <c r="E60" s="345"/>
      <c r="F60" s="345"/>
      <c r="G60" s="345"/>
      <c r="H60" s="504"/>
    </row>
    <row r="61" spans="1:10" ht="49.5" customHeight="1" x14ac:dyDescent="0.35">
      <c r="A61" s="530" t="s">
        <v>288</v>
      </c>
      <c r="B61" s="531"/>
      <c r="C61" s="504" t="s">
        <v>1552</v>
      </c>
      <c r="D61" s="506"/>
      <c r="E61" s="506"/>
      <c r="F61" s="506"/>
      <c r="G61" s="506"/>
      <c r="H61" s="506"/>
    </row>
    <row r="62" spans="1:10" ht="10.15" customHeight="1" x14ac:dyDescent="0.35"/>
    <row r="63" spans="1:10" ht="15" customHeight="1" x14ac:dyDescent="0.35">
      <c r="A63" s="177" t="s">
        <v>290</v>
      </c>
      <c r="B63" s="179"/>
      <c r="C63" s="179"/>
      <c r="D63" s="179"/>
      <c r="E63" s="179"/>
      <c r="F63" s="179"/>
    </row>
    <row r="64" spans="1:10" ht="17" x14ac:dyDescent="0.35">
      <c r="A64" s="505" t="s">
        <v>291</v>
      </c>
      <c r="B64" s="505"/>
      <c r="C64" s="505"/>
      <c r="D64" s="505"/>
      <c r="E64" s="505"/>
      <c r="F64" s="505"/>
      <c r="G64" s="180">
        <v>4</v>
      </c>
      <c r="H64" s="181" t="s">
        <v>339</v>
      </c>
    </row>
    <row r="65" spans="1:12" ht="17" x14ac:dyDescent="0.35">
      <c r="A65" s="505" t="s">
        <v>293</v>
      </c>
      <c r="B65" s="505"/>
      <c r="C65" s="505"/>
      <c r="D65" s="505"/>
      <c r="E65" s="505"/>
      <c r="F65" s="505"/>
      <c r="G65" s="180">
        <v>0</v>
      </c>
      <c r="H65" s="181" t="s">
        <v>339</v>
      </c>
    </row>
    <row r="66" spans="1:12" x14ac:dyDescent="0.35">
      <c r="A66" s="156"/>
      <c r="B66" s="156"/>
      <c r="C66" s="156"/>
      <c r="D66" s="156"/>
      <c r="E66" s="156"/>
      <c r="F66" s="156"/>
      <c r="G66" s="182"/>
      <c r="H66" s="181"/>
    </row>
    <row r="67" spans="1:12" x14ac:dyDescent="0.35">
      <c r="A67" s="480" t="s">
        <v>294</v>
      </c>
      <c r="B67" s="480"/>
      <c r="C67" s="480"/>
      <c r="D67" s="480"/>
      <c r="E67" s="480"/>
      <c r="F67" s="480"/>
      <c r="G67" s="183"/>
      <c r="H67" s="184"/>
    </row>
    <row r="68" spans="1:12" ht="17.649999999999999" customHeight="1" x14ac:dyDescent="0.35">
      <c r="A68" s="472" t="s">
        <v>295</v>
      </c>
      <c r="B68" s="472"/>
      <c r="C68" s="472"/>
      <c r="D68" s="472"/>
      <c r="E68" s="167">
        <f>SUM(E69:E74)</f>
        <v>53</v>
      </c>
      <c r="F68" s="167" t="s">
        <v>268</v>
      </c>
      <c r="G68" s="172">
        <f>E68/25</f>
        <v>2.12</v>
      </c>
      <c r="H68" s="181" t="s">
        <v>339</v>
      </c>
    </row>
    <row r="69" spans="1:12" ht="17.649999999999999" customHeight="1" x14ac:dyDescent="0.35">
      <c r="A69" s="158" t="s">
        <v>144</v>
      </c>
      <c r="B69" s="473" t="s">
        <v>146</v>
      </c>
      <c r="C69" s="473"/>
      <c r="D69" s="473"/>
      <c r="E69" s="167">
        <v>15</v>
      </c>
      <c r="F69" s="167" t="s">
        <v>268</v>
      </c>
      <c r="G69" s="173"/>
      <c r="H69" s="174"/>
    </row>
    <row r="70" spans="1:12" ht="17.649999999999999" customHeight="1" x14ac:dyDescent="0.35">
      <c r="B70" s="473" t="s">
        <v>296</v>
      </c>
      <c r="C70" s="473"/>
      <c r="D70" s="473"/>
      <c r="E70" s="167">
        <v>30</v>
      </c>
      <c r="F70" s="167" t="s">
        <v>268</v>
      </c>
      <c r="G70" s="185"/>
      <c r="H70" s="186"/>
    </row>
    <row r="71" spans="1:12" ht="17.649999999999999" customHeight="1" x14ac:dyDescent="0.35">
      <c r="B71" s="473" t="s">
        <v>297</v>
      </c>
      <c r="C71" s="473"/>
      <c r="D71" s="473"/>
      <c r="E71" s="167">
        <v>4</v>
      </c>
      <c r="F71" s="167" t="s">
        <v>268</v>
      </c>
      <c r="G71" s="185"/>
      <c r="H71" s="186"/>
      <c r="J71" s="175"/>
      <c r="K71" s="164"/>
      <c r="L71" s="164"/>
    </row>
    <row r="72" spans="1:12" ht="17.649999999999999" customHeight="1" x14ac:dyDescent="0.35">
      <c r="B72" s="473" t="s">
        <v>298</v>
      </c>
      <c r="C72" s="473"/>
      <c r="D72" s="473"/>
      <c r="E72" s="167" t="s">
        <v>168</v>
      </c>
      <c r="F72" s="167" t="s">
        <v>268</v>
      </c>
      <c r="G72" s="185"/>
      <c r="H72" s="186"/>
    </row>
    <row r="73" spans="1:12" ht="17.649999999999999" customHeight="1" x14ac:dyDescent="0.35">
      <c r="B73" s="473" t="s">
        <v>299</v>
      </c>
      <c r="C73" s="473"/>
      <c r="D73" s="473"/>
      <c r="E73" s="167" t="s">
        <v>168</v>
      </c>
      <c r="F73" s="167" t="s">
        <v>268</v>
      </c>
      <c r="G73" s="185"/>
      <c r="H73" s="186"/>
    </row>
    <row r="74" spans="1:12" ht="17.649999999999999" customHeight="1" x14ac:dyDescent="0.35">
      <c r="B74" s="473" t="s">
        <v>300</v>
      </c>
      <c r="C74" s="473"/>
      <c r="D74" s="473"/>
      <c r="E74" s="167">
        <v>4</v>
      </c>
      <c r="F74" s="167" t="s">
        <v>268</v>
      </c>
      <c r="G74" s="173"/>
      <c r="H74" s="174"/>
    </row>
    <row r="75" spans="1:12" ht="31.15" customHeight="1" x14ac:dyDescent="0.35">
      <c r="A75" s="472" t="s">
        <v>301</v>
      </c>
      <c r="B75" s="472"/>
      <c r="C75" s="472"/>
      <c r="D75" s="472"/>
      <c r="E75" s="167" t="s">
        <v>168</v>
      </c>
      <c r="F75" s="167" t="s">
        <v>268</v>
      </c>
      <c r="G75" s="172" t="s">
        <v>168</v>
      </c>
      <c r="H75" s="181" t="s">
        <v>339</v>
      </c>
    </row>
    <row r="76" spans="1:12" ht="17.649999999999999" customHeight="1" x14ac:dyDescent="0.35">
      <c r="A76" s="473" t="s">
        <v>302</v>
      </c>
      <c r="B76" s="473"/>
      <c r="C76" s="473"/>
      <c r="D76" s="473"/>
      <c r="E76" s="167">
        <f>G76*25</f>
        <v>47</v>
      </c>
      <c r="F76" s="167" t="s">
        <v>268</v>
      </c>
      <c r="G76" s="172">
        <f>D6-G68</f>
        <v>1.88</v>
      </c>
      <c r="H76" s="181" t="s">
        <v>339</v>
      </c>
    </row>
    <row r="77" spans="1:12" ht="10.15" customHeight="1" x14ac:dyDescent="0.35"/>
    <row r="78" spans="1:12" x14ac:dyDescent="0.35">
      <c r="A78" s="8" t="s">
        <v>303</v>
      </c>
      <c r="B78" s="8"/>
      <c r="C78" s="8"/>
      <c r="D78" s="8"/>
      <c r="E78" s="8"/>
      <c r="F78" s="77"/>
      <c r="G78" s="77"/>
      <c r="H78" s="77"/>
      <c r="I78" s="77"/>
      <c r="J78" s="77"/>
    </row>
    <row r="79" spans="1:12" x14ac:dyDescent="0.35">
      <c r="A79" s="471" t="s">
        <v>1605</v>
      </c>
      <c r="B79" s="471"/>
      <c r="C79" s="471"/>
      <c r="D79" s="471"/>
      <c r="E79" s="471"/>
      <c r="F79" s="230"/>
      <c r="G79" s="230"/>
      <c r="H79" s="230"/>
      <c r="I79" s="230"/>
      <c r="J79" s="230"/>
    </row>
    <row r="80" spans="1:12" x14ac:dyDescent="0.35">
      <c r="A80" s="230"/>
      <c r="B80" s="230"/>
      <c r="C80" s="230"/>
      <c r="D80" s="230"/>
      <c r="E80" s="230"/>
      <c r="F80" s="230"/>
      <c r="G80" s="230"/>
      <c r="H80" s="230"/>
      <c r="I80" s="230"/>
      <c r="J80" s="230"/>
    </row>
    <row r="81" spans="1:10" x14ac:dyDescent="0.35">
      <c r="A81" s="230"/>
      <c r="B81" s="230"/>
      <c r="C81" s="230"/>
      <c r="D81" s="230"/>
      <c r="E81" s="230"/>
      <c r="F81" s="230"/>
      <c r="G81" s="230"/>
      <c r="H81" s="230"/>
      <c r="I81" s="230"/>
      <c r="J81" s="230"/>
    </row>
    <row r="82" spans="1:10" x14ac:dyDescent="0.35">
      <c r="A82" s="77"/>
      <c r="B82" s="77"/>
      <c r="C82" s="77"/>
      <c r="D82" s="77"/>
      <c r="E82" s="77"/>
      <c r="F82" s="77"/>
      <c r="G82" s="77"/>
      <c r="H82" s="77"/>
      <c r="I82" s="77"/>
      <c r="J82" s="77"/>
    </row>
  </sheetData>
  <mergeCells count="85">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A29:H29"/>
    <mergeCell ref="A21:D21"/>
    <mergeCell ref="A22:A23"/>
    <mergeCell ref="B22:F23"/>
    <mergeCell ref="G22:H22"/>
    <mergeCell ref="A24:H24"/>
    <mergeCell ref="B25:F25"/>
    <mergeCell ref="B26:F26"/>
    <mergeCell ref="A27:H27"/>
    <mergeCell ref="B28:F28"/>
    <mergeCell ref="B30:F30"/>
    <mergeCell ref="A33:F33"/>
    <mergeCell ref="A34:A40"/>
    <mergeCell ref="B34:H34"/>
    <mergeCell ref="B35:H35"/>
    <mergeCell ref="B36:H36"/>
    <mergeCell ref="B37:H37"/>
    <mergeCell ref="B38:H38"/>
    <mergeCell ref="B39:H39"/>
    <mergeCell ref="B40:H40"/>
    <mergeCell ref="A41:C41"/>
    <mergeCell ref="D41:H41"/>
    <mergeCell ref="A42:C42"/>
    <mergeCell ref="A43:F43"/>
    <mergeCell ref="D42:H42"/>
    <mergeCell ref="A44:A47"/>
    <mergeCell ref="B44:H44"/>
    <mergeCell ref="B45:H45"/>
    <mergeCell ref="B46:H46"/>
    <mergeCell ref="B47:H47"/>
    <mergeCell ref="A48:C48"/>
    <mergeCell ref="D48:H48"/>
    <mergeCell ref="A49:C49"/>
    <mergeCell ref="A50:F50"/>
    <mergeCell ref="D49:H49"/>
    <mergeCell ref="A58:B60"/>
    <mergeCell ref="C58:H58"/>
    <mergeCell ref="C59:H59"/>
    <mergeCell ref="C60:H60"/>
    <mergeCell ref="A51:A53"/>
    <mergeCell ref="B51:H51"/>
    <mergeCell ref="B52:H52"/>
    <mergeCell ref="B53:H53"/>
    <mergeCell ref="A54:C54"/>
    <mergeCell ref="D54:H54"/>
    <mergeCell ref="A55:C55"/>
    <mergeCell ref="D55:H55"/>
    <mergeCell ref="C61:H61"/>
    <mergeCell ref="A64:F64"/>
    <mergeCell ref="A65:F65"/>
    <mergeCell ref="B74:D74"/>
    <mergeCell ref="A67:F67"/>
    <mergeCell ref="A61:B61"/>
    <mergeCell ref="A79:E79"/>
    <mergeCell ref="A75:D75"/>
    <mergeCell ref="A76:D76"/>
    <mergeCell ref="A68:D68"/>
    <mergeCell ref="B69:D69"/>
    <mergeCell ref="B70:D70"/>
    <mergeCell ref="B71:D71"/>
    <mergeCell ref="B72:D72"/>
    <mergeCell ref="B73:D7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3"/>
  <sheetViews>
    <sheetView topLeftCell="A10" workbookViewId="0">
      <selection activeCell="C20" sqref="C20:H20"/>
    </sheetView>
  </sheetViews>
  <sheetFormatPr defaultColWidth="8.81640625" defaultRowHeight="14" x14ac:dyDescent="0.35"/>
  <cols>
    <col min="1" max="1" width="9.453125" style="176" customWidth="1"/>
    <col min="2" max="2" width="11.54296875" style="176" customWidth="1"/>
    <col min="3" max="3" width="5.54296875" style="176" customWidth="1"/>
    <col min="4" max="4" width="21.54296875" style="176" customWidth="1"/>
    <col min="5" max="5" width="9.453125" style="176" customWidth="1"/>
    <col min="6" max="6" width="8.54296875" style="176" customWidth="1"/>
    <col min="7" max="7" width="12.54296875" style="176" customWidth="1"/>
    <col min="8" max="8" width="9.54296875" style="176" customWidth="1"/>
    <col min="9" max="9" width="2.54296875" style="176" customWidth="1"/>
    <col min="10" max="16384" width="8.81640625" style="176"/>
  </cols>
  <sheetData>
    <row r="1" spans="1:9" ht="10.4" customHeight="1" x14ac:dyDescent="0.35"/>
    <row r="2" spans="1:9" s="177" customFormat="1" x14ac:dyDescent="0.35">
      <c r="A2" s="526" t="s">
        <v>237</v>
      </c>
      <c r="B2" s="526"/>
      <c r="C2" s="526"/>
      <c r="D2" s="526"/>
      <c r="E2" s="526"/>
      <c r="F2" s="526"/>
      <c r="G2" s="526"/>
      <c r="H2" s="526"/>
      <c r="I2" s="526"/>
    </row>
    <row r="3" spans="1:9" ht="10.4" customHeight="1" x14ac:dyDescent="0.35"/>
    <row r="4" spans="1:9" ht="15" customHeight="1" x14ac:dyDescent="0.35">
      <c r="A4" s="159" t="s">
        <v>238</v>
      </c>
    </row>
    <row r="5" spans="1:9" s="160" customFormat="1" ht="17.899999999999999" customHeight="1" x14ac:dyDescent="0.35">
      <c r="A5" s="497" t="s">
        <v>161</v>
      </c>
      <c r="B5" s="497"/>
      <c r="C5" s="497"/>
      <c r="D5" s="497"/>
      <c r="E5" s="497"/>
      <c r="F5" s="497"/>
      <c r="G5" s="497"/>
      <c r="H5" s="497"/>
    </row>
    <row r="6" spans="1:9" ht="17.89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305</v>
      </c>
      <c r="E7" s="527"/>
      <c r="F7" s="527"/>
      <c r="G7" s="527"/>
      <c r="H7" s="528"/>
    </row>
    <row r="8" spans="1:9" ht="17.899999999999999" customHeight="1" x14ac:dyDescent="0.35">
      <c r="A8" s="478" t="s">
        <v>145</v>
      </c>
      <c r="B8" s="522"/>
      <c r="C8" s="522"/>
      <c r="D8" s="514" t="s">
        <v>306</v>
      </c>
      <c r="E8" s="514"/>
      <c r="F8" s="514"/>
      <c r="G8" s="514"/>
      <c r="H8" s="515"/>
    </row>
    <row r="9" spans="1:9" ht="17.899999999999999" customHeight="1" x14ac:dyDescent="0.35">
      <c r="A9" s="478" t="s">
        <v>241</v>
      </c>
      <c r="B9" s="522"/>
      <c r="C9" s="522"/>
      <c r="D9" s="514" t="s">
        <v>1553</v>
      </c>
      <c r="E9" s="514"/>
      <c r="F9" s="514"/>
      <c r="G9" s="514"/>
      <c r="H9" s="515"/>
    </row>
    <row r="10" spans="1:9" ht="10.4" customHeight="1" x14ac:dyDescent="0.35"/>
    <row r="11" spans="1:9" ht="15" customHeight="1" x14ac:dyDescent="0.35">
      <c r="A11" s="493" t="s">
        <v>3</v>
      </c>
      <c r="B11" s="493"/>
      <c r="C11" s="493"/>
      <c r="D11" s="493"/>
      <c r="E11" s="493"/>
      <c r="F11" s="493"/>
      <c r="G11" s="493"/>
      <c r="H11" s="493"/>
    </row>
    <row r="12" spans="1:9" s="160" customFormat="1" ht="17.899999999999999" customHeight="1" x14ac:dyDescent="0.35">
      <c r="A12" s="495" t="s">
        <v>954</v>
      </c>
      <c r="B12" s="495"/>
      <c r="C12" s="495"/>
      <c r="D12" s="495"/>
      <c r="E12" s="495"/>
      <c r="F12" s="495"/>
      <c r="G12" s="495"/>
      <c r="H12" s="495"/>
    </row>
    <row r="13" spans="1:9" ht="17.899999999999999" customHeight="1" x14ac:dyDescent="0.35">
      <c r="A13" s="478" t="s">
        <v>9</v>
      </c>
      <c r="B13" s="522"/>
      <c r="C13" s="522"/>
      <c r="D13" s="522"/>
      <c r="E13" s="521" t="s">
        <v>10</v>
      </c>
      <c r="F13" s="521"/>
      <c r="G13" s="521"/>
      <c r="H13" s="490"/>
    </row>
    <row r="14" spans="1:9" ht="17.899999999999999" customHeight="1" x14ac:dyDescent="0.35">
      <c r="A14" s="478" t="s">
        <v>243</v>
      </c>
      <c r="B14" s="522"/>
      <c r="C14" s="522"/>
      <c r="D14" s="522"/>
      <c r="E14" s="521" t="s">
        <v>244</v>
      </c>
      <c r="F14" s="521"/>
      <c r="G14" s="521"/>
      <c r="H14" s="490"/>
    </row>
    <row r="15" spans="1:9" ht="17.899999999999999" customHeight="1" x14ac:dyDescent="0.35">
      <c r="A15" s="478" t="s">
        <v>245</v>
      </c>
      <c r="B15" s="522"/>
      <c r="C15" s="522"/>
      <c r="D15" s="522"/>
      <c r="E15" s="523" t="s">
        <v>246</v>
      </c>
      <c r="F15" s="523"/>
      <c r="G15" s="523"/>
      <c r="H15" s="524"/>
    </row>
    <row r="16" spans="1:9" ht="17.899999999999999" customHeight="1" x14ac:dyDescent="0.35">
      <c r="A16" s="478" t="s">
        <v>15</v>
      </c>
      <c r="B16" s="522"/>
      <c r="C16" s="522"/>
      <c r="D16" s="522"/>
      <c r="E16" s="521" t="s">
        <v>16</v>
      </c>
      <c r="F16" s="521"/>
      <c r="G16" s="521"/>
      <c r="H16" s="490"/>
    </row>
    <row r="17" spans="1:11" ht="10.4" customHeight="1" x14ac:dyDescent="0.35"/>
    <row r="18" spans="1:11" ht="15" customHeight="1" x14ac:dyDescent="0.35">
      <c r="A18" s="493" t="s">
        <v>247</v>
      </c>
      <c r="B18" s="493"/>
      <c r="C18" s="493"/>
      <c r="D18" s="493"/>
      <c r="E18" s="493"/>
      <c r="F18" s="493"/>
      <c r="G18" s="493"/>
      <c r="H18" s="493"/>
    </row>
    <row r="19" spans="1:11" ht="31.4" customHeight="1" x14ac:dyDescent="0.35">
      <c r="A19" s="472" t="s">
        <v>248</v>
      </c>
      <c r="B19" s="472"/>
      <c r="C19" s="525" t="s">
        <v>412</v>
      </c>
      <c r="D19" s="525"/>
      <c r="E19" s="525"/>
      <c r="F19" s="525"/>
      <c r="G19" s="525"/>
      <c r="H19" s="494"/>
    </row>
    <row r="20" spans="1:11" ht="10.4"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899999999999999" customHeight="1" x14ac:dyDescent="0.35">
      <c r="A24" s="486" t="s">
        <v>35</v>
      </c>
      <c r="B24" s="487"/>
      <c r="C24" s="487"/>
      <c r="D24" s="487"/>
      <c r="E24" s="487"/>
      <c r="F24" s="487"/>
      <c r="G24" s="487"/>
      <c r="H24" s="488"/>
    </row>
    <row r="25" spans="1:11" ht="29.25" customHeight="1" x14ac:dyDescent="0.35">
      <c r="A25" s="225" t="s">
        <v>413</v>
      </c>
      <c r="B25" s="512" t="s">
        <v>414</v>
      </c>
      <c r="C25" s="512"/>
      <c r="D25" s="512"/>
      <c r="E25" s="512"/>
      <c r="F25" s="512"/>
      <c r="G25" s="32" t="s">
        <v>48</v>
      </c>
      <c r="H25" s="190" t="s">
        <v>39</v>
      </c>
      <c r="J25" s="178"/>
      <c r="K25" s="178"/>
    </row>
    <row r="26" spans="1:11" ht="29.25" customHeight="1" x14ac:dyDescent="0.35">
      <c r="A26" s="211" t="s">
        <v>415</v>
      </c>
      <c r="B26" s="512" t="s">
        <v>416</v>
      </c>
      <c r="C26" s="512"/>
      <c r="D26" s="512"/>
      <c r="E26" s="512"/>
      <c r="F26" s="512"/>
      <c r="G26" s="214" t="s">
        <v>58</v>
      </c>
      <c r="H26" s="190" t="s">
        <v>39</v>
      </c>
    </row>
    <row r="27" spans="1:11" ht="17.899999999999999" customHeight="1" x14ac:dyDescent="0.35">
      <c r="A27" s="486" t="s">
        <v>125</v>
      </c>
      <c r="B27" s="487"/>
      <c r="C27" s="487"/>
      <c r="D27" s="487"/>
      <c r="E27" s="487"/>
      <c r="F27" s="487"/>
      <c r="G27" s="487"/>
      <c r="H27" s="488"/>
    </row>
    <row r="28" spans="1:11" ht="44.15" customHeight="1" x14ac:dyDescent="0.35">
      <c r="A28" s="211" t="s">
        <v>417</v>
      </c>
      <c r="B28" s="512" t="s">
        <v>418</v>
      </c>
      <c r="C28" s="512"/>
      <c r="D28" s="512"/>
      <c r="E28" s="512"/>
      <c r="F28" s="512"/>
      <c r="G28" s="32" t="s">
        <v>91</v>
      </c>
      <c r="H28" s="190" t="s">
        <v>39</v>
      </c>
    </row>
    <row r="29" spans="1:11" ht="46" customHeight="1" x14ac:dyDescent="0.35">
      <c r="A29" s="211" t="s">
        <v>419</v>
      </c>
      <c r="B29" s="512" t="s">
        <v>420</v>
      </c>
      <c r="C29" s="512"/>
      <c r="D29" s="512"/>
      <c r="E29" s="512"/>
      <c r="F29" s="512"/>
      <c r="G29" s="32" t="s">
        <v>93</v>
      </c>
      <c r="H29" s="190" t="s">
        <v>39</v>
      </c>
    </row>
    <row r="30" spans="1:11" ht="28.5" customHeight="1" x14ac:dyDescent="0.35">
      <c r="A30" s="211" t="s">
        <v>421</v>
      </c>
      <c r="B30" s="479" t="s">
        <v>422</v>
      </c>
      <c r="C30" s="499"/>
      <c r="D30" s="499"/>
      <c r="E30" s="499"/>
      <c r="F30" s="520"/>
      <c r="G30" s="214" t="s">
        <v>97</v>
      </c>
      <c r="H30" s="190" t="s">
        <v>39</v>
      </c>
    </row>
    <row r="31" spans="1:11" ht="17.899999999999999" customHeight="1" x14ac:dyDescent="0.35">
      <c r="A31" s="486" t="s">
        <v>261</v>
      </c>
      <c r="B31" s="487"/>
      <c r="C31" s="487"/>
      <c r="D31" s="487"/>
      <c r="E31" s="487"/>
      <c r="F31" s="487"/>
      <c r="G31" s="487"/>
      <c r="H31" s="488"/>
    </row>
    <row r="32" spans="1:11" ht="38.15" customHeight="1" x14ac:dyDescent="0.35">
      <c r="A32" s="211" t="s">
        <v>423</v>
      </c>
      <c r="B32" s="512" t="s">
        <v>1396</v>
      </c>
      <c r="C32" s="512"/>
      <c r="D32" s="512"/>
      <c r="E32" s="512"/>
      <c r="F32" s="512"/>
      <c r="G32" s="32" t="s">
        <v>104</v>
      </c>
      <c r="H32" s="190" t="s">
        <v>39</v>
      </c>
    </row>
    <row r="33" spans="1:9" ht="38.5" customHeight="1" x14ac:dyDescent="0.35">
      <c r="A33" s="211" t="s">
        <v>424</v>
      </c>
      <c r="B33" s="512" t="s">
        <v>1397</v>
      </c>
      <c r="C33" s="512"/>
      <c r="D33" s="512"/>
      <c r="E33" s="512"/>
      <c r="F33" s="512"/>
      <c r="G33" s="32" t="s">
        <v>112</v>
      </c>
      <c r="H33" s="190" t="s">
        <v>39</v>
      </c>
    </row>
    <row r="34" spans="1:9" ht="10.4" customHeight="1" x14ac:dyDescent="0.35"/>
    <row r="35" spans="1:9" ht="15" customHeight="1" x14ac:dyDescent="0.35">
      <c r="A35" s="159" t="s">
        <v>266</v>
      </c>
    </row>
    <row r="36" spans="1:9" s="177" customFormat="1" ht="17.899999999999999" customHeight="1" x14ac:dyDescent="0.35">
      <c r="A36" s="481" t="s">
        <v>267</v>
      </c>
      <c r="B36" s="481"/>
      <c r="C36" s="481"/>
      <c r="D36" s="481"/>
      <c r="E36" s="481"/>
      <c r="F36" s="481"/>
      <c r="G36" s="192">
        <v>10</v>
      </c>
      <c r="H36" s="312" t="s">
        <v>268</v>
      </c>
    </row>
    <row r="37" spans="1:9" ht="17.25" customHeight="1" x14ac:dyDescent="0.35">
      <c r="A37" s="508" t="s">
        <v>269</v>
      </c>
      <c r="B37" s="518" t="s">
        <v>425</v>
      </c>
      <c r="C37" s="518"/>
      <c r="D37" s="518"/>
      <c r="E37" s="518"/>
      <c r="F37" s="518"/>
      <c r="G37" s="518"/>
      <c r="H37" s="535"/>
    </row>
    <row r="38" spans="1:9" ht="17.25" customHeight="1" x14ac:dyDescent="0.35">
      <c r="A38" s="509"/>
      <c r="B38" s="512" t="s">
        <v>426</v>
      </c>
      <c r="C38" s="512"/>
      <c r="D38" s="512"/>
      <c r="E38" s="512"/>
      <c r="F38" s="512"/>
      <c r="G38" s="512"/>
      <c r="H38" s="479"/>
    </row>
    <row r="39" spans="1:9" ht="17.25" customHeight="1" x14ac:dyDescent="0.35">
      <c r="A39" s="509"/>
      <c r="B39" s="512" t="s">
        <v>427</v>
      </c>
      <c r="C39" s="512"/>
      <c r="D39" s="512"/>
      <c r="E39" s="512"/>
      <c r="F39" s="512"/>
      <c r="G39" s="512"/>
      <c r="H39" s="479"/>
    </row>
    <row r="40" spans="1:9" ht="17.25" customHeight="1" x14ac:dyDescent="0.35">
      <c r="A40" s="509"/>
      <c r="B40" s="512" t="s">
        <v>428</v>
      </c>
      <c r="C40" s="512"/>
      <c r="D40" s="512"/>
      <c r="E40" s="512"/>
      <c r="F40" s="512"/>
      <c r="G40" s="512"/>
      <c r="H40" s="479"/>
    </row>
    <row r="41" spans="1:9" ht="17.25" customHeight="1" x14ac:dyDescent="0.35">
      <c r="A41" s="509"/>
      <c r="B41" s="512" t="s">
        <v>429</v>
      </c>
      <c r="C41" s="512"/>
      <c r="D41" s="512"/>
      <c r="E41" s="512"/>
      <c r="F41" s="512"/>
      <c r="G41" s="512"/>
      <c r="H41" s="479"/>
    </row>
    <row r="42" spans="1:9" ht="17.25" customHeight="1" x14ac:dyDescent="0.35">
      <c r="A42" s="509"/>
      <c r="B42" s="512" t="s">
        <v>430</v>
      </c>
      <c r="C42" s="512"/>
      <c r="D42" s="512"/>
      <c r="E42" s="512"/>
      <c r="F42" s="512"/>
      <c r="G42" s="512"/>
      <c r="H42" s="479"/>
    </row>
    <row r="43" spans="1:9" ht="17.25" customHeight="1" x14ac:dyDescent="0.35">
      <c r="A43" s="509"/>
      <c r="B43" s="479" t="s">
        <v>431</v>
      </c>
      <c r="C43" s="499"/>
      <c r="D43" s="499"/>
      <c r="E43" s="499"/>
      <c r="F43" s="499"/>
      <c r="G43" s="499"/>
      <c r="H43" s="499"/>
    </row>
    <row r="44" spans="1:9" ht="17.25" customHeight="1" x14ac:dyDescent="0.35">
      <c r="A44" s="517"/>
      <c r="B44" s="512" t="s">
        <v>432</v>
      </c>
      <c r="C44" s="512"/>
      <c r="D44" s="512"/>
      <c r="E44" s="512"/>
      <c r="F44" s="512"/>
      <c r="G44" s="512"/>
      <c r="H44" s="479"/>
    </row>
    <row r="45" spans="1:9" ht="17.149999999999999" customHeight="1" x14ac:dyDescent="0.35">
      <c r="A45" s="474" t="s">
        <v>274</v>
      </c>
      <c r="B45" s="513"/>
      <c r="C45" s="513"/>
      <c r="D45" s="514" t="s">
        <v>433</v>
      </c>
      <c r="E45" s="514"/>
      <c r="F45" s="514"/>
      <c r="G45" s="514"/>
      <c r="H45" s="515"/>
    </row>
    <row r="46" spans="1:9" ht="31.5" customHeight="1" x14ac:dyDescent="0.35">
      <c r="A46" s="476" t="s">
        <v>276</v>
      </c>
      <c r="B46" s="507"/>
      <c r="C46" s="507"/>
      <c r="D46" s="536" t="s">
        <v>434</v>
      </c>
      <c r="E46" s="537"/>
      <c r="F46" s="537"/>
      <c r="G46" s="537"/>
      <c r="H46" s="538"/>
      <c r="I46" s="196"/>
    </row>
    <row r="47" spans="1:9" s="177" customFormat="1" ht="17.899999999999999" customHeight="1" x14ac:dyDescent="0.35">
      <c r="A47" s="481" t="s">
        <v>405</v>
      </c>
      <c r="B47" s="481"/>
      <c r="C47" s="481"/>
      <c r="D47" s="481"/>
      <c r="E47" s="481"/>
      <c r="F47" s="481"/>
      <c r="G47" s="192">
        <v>30</v>
      </c>
      <c r="H47" s="312" t="s">
        <v>268</v>
      </c>
    </row>
    <row r="48" spans="1:9" ht="17.25" customHeight="1" x14ac:dyDescent="0.35">
      <c r="A48" s="508" t="s">
        <v>269</v>
      </c>
      <c r="B48" s="511" t="s">
        <v>435</v>
      </c>
      <c r="C48" s="511"/>
      <c r="D48" s="511"/>
      <c r="E48" s="511"/>
      <c r="F48" s="511"/>
      <c r="G48" s="511"/>
      <c r="H48" s="539"/>
    </row>
    <row r="49" spans="1:10" ht="17.25" customHeight="1" x14ac:dyDescent="0.35">
      <c r="A49" s="509"/>
      <c r="B49" s="479" t="s">
        <v>436</v>
      </c>
      <c r="C49" s="499"/>
      <c r="D49" s="499"/>
      <c r="E49" s="499"/>
      <c r="F49" s="499"/>
      <c r="G49" s="499"/>
      <c r="H49" s="499"/>
    </row>
    <row r="50" spans="1:10" ht="17.25" customHeight="1" x14ac:dyDescent="0.35">
      <c r="A50" s="509"/>
      <c r="B50" s="479" t="s">
        <v>437</v>
      </c>
      <c r="C50" s="499"/>
      <c r="D50" s="499"/>
      <c r="E50" s="499"/>
      <c r="F50" s="499"/>
      <c r="G50" s="499"/>
      <c r="H50" s="499"/>
    </row>
    <row r="51" spans="1:10" ht="17.25" customHeight="1" x14ac:dyDescent="0.35">
      <c r="A51" s="509"/>
      <c r="B51" s="518" t="s">
        <v>438</v>
      </c>
      <c r="C51" s="518"/>
      <c r="D51" s="518"/>
      <c r="E51" s="518"/>
      <c r="F51" s="518"/>
      <c r="G51" s="518"/>
      <c r="H51" s="519"/>
    </row>
    <row r="52" spans="1:10" ht="17.25" customHeight="1" x14ac:dyDescent="0.35">
      <c r="A52" s="509"/>
      <c r="B52" s="540" t="s">
        <v>439</v>
      </c>
      <c r="C52" s="540"/>
      <c r="D52" s="540"/>
      <c r="E52" s="540"/>
      <c r="F52" s="540"/>
      <c r="G52" s="540"/>
      <c r="H52" s="535"/>
    </row>
    <row r="53" spans="1:10" ht="17.25" customHeight="1" x14ac:dyDescent="0.35">
      <c r="A53" s="517"/>
      <c r="B53" s="541" t="s">
        <v>440</v>
      </c>
      <c r="C53" s="542"/>
      <c r="D53" s="542"/>
      <c r="E53" s="542"/>
      <c r="F53" s="542"/>
      <c r="G53" s="542"/>
      <c r="H53" s="542"/>
    </row>
    <row r="54" spans="1:10" ht="18.649999999999999" customHeight="1" x14ac:dyDescent="0.35">
      <c r="A54" s="474" t="s">
        <v>274</v>
      </c>
      <c r="B54" s="513"/>
      <c r="C54" s="513"/>
      <c r="D54" s="514" t="s">
        <v>441</v>
      </c>
      <c r="E54" s="514"/>
      <c r="F54" s="514"/>
      <c r="G54" s="514"/>
      <c r="H54" s="515"/>
    </row>
    <row r="55" spans="1:10" ht="27.75" customHeight="1" x14ac:dyDescent="0.35">
      <c r="A55" s="476" t="s">
        <v>276</v>
      </c>
      <c r="B55" s="507"/>
      <c r="C55" s="507"/>
      <c r="D55" s="504" t="s">
        <v>1554</v>
      </c>
      <c r="E55" s="506"/>
      <c r="F55" s="506"/>
      <c r="G55" s="506"/>
      <c r="H55" s="506"/>
      <c r="I55" s="196"/>
    </row>
    <row r="56" spans="1:10" ht="10.4" customHeight="1" x14ac:dyDescent="0.35"/>
    <row r="57" spans="1:10" ht="15" customHeight="1" x14ac:dyDescent="0.35">
      <c r="A57" s="159" t="s">
        <v>284</v>
      </c>
    </row>
    <row r="58" spans="1:10" ht="36.75" customHeight="1" x14ac:dyDescent="0.35">
      <c r="A58" s="473" t="s">
        <v>285</v>
      </c>
      <c r="B58" s="478"/>
      <c r="C58" s="504" t="s">
        <v>1409</v>
      </c>
      <c r="D58" s="506"/>
      <c r="E58" s="506"/>
      <c r="F58" s="506"/>
      <c r="G58" s="506"/>
      <c r="H58" s="506"/>
      <c r="J58" s="164"/>
    </row>
    <row r="59" spans="1:10" ht="31.5" customHeight="1" x14ac:dyDescent="0.35">
      <c r="A59" s="473"/>
      <c r="B59" s="478"/>
      <c r="C59" s="345" t="s">
        <v>1410</v>
      </c>
      <c r="D59" s="345"/>
      <c r="E59" s="345"/>
      <c r="F59" s="345"/>
      <c r="G59" s="345"/>
      <c r="H59" s="504"/>
    </row>
    <row r="60" spans="1:10" ht="33.75" customHeight="1" x14ac:dyDescent="0.35">
      <c r="A60" s="473"/>
      <c r="B60" s="478"/>
      <c r="C60" s="345" t="s">
        <v>1411</v>
      </c>
      <c r="D60" s="345"/>
      <c r="E60" s="345"/>
      <c r="F60" s="345"/>
      <c r="G60" s="345"/>
      <c r="H60" s="504"/>
    </row>
    <row r="61" spans="1:10" ht="35.25" customHeight="1" x14ac:dyDescent="0.35">
      <c r="A61" s="500" t="s">
        <v>288</v>
      </c>
      <c r="B61" s="501"/>
      <c r="C61" s="345" t="s">
        <v>1412</v>
      </c>
      <c r="D61" s="345"/>
      <c r="E61" s="345"/>
      <c r="F61" s="345"/>
      <c r="G61" s="345"/>
      <c r="H61" s="504"/>
    </row>
    <row r="62" spans="1:10" ht="32.25" customHeight="1" x14ac:dyDescent="0.35">
      <c r="A62" s="502"/>
      <c r="B62" s="503"/>
      <c r="C62" s="345" t="s">
        <v>1413</v>
      </c>
      <c r="D62" s="345"/>
      <c r="E62" s="345"/>
      <c r="F62" s="345"/>
      <c r="G62" s="345"/>
      <c r="H62" s="504"/>
    </row>
    <row r="63" spans="1:10" ht="10.4" customHeight="1" x14ac:dyDescent="0.35"/>
    <row r="64" spans="1:10" ht="15" customHeight="1" x14ac:dyDescent="0.35">
      <c r="A64" s="177" t="s">
        <v>290</v>
      </c>
      <c r="B64" s="179"/>
      <c r="C64" s="179"/>
      <c r="D64" s="179"/>
      <c r="E64" s="179"/>
      <c r="F64" s="179"/>
    </row>
    <row r="65" spans="1:13" ht="17" x14ac:dyDescent="0.35">
      <c r="A65" s="505" t="s">
        <v>291</v>
      </c>
      <c r="B65" s="505"/>
      <c r="C65" s="505"/>
      <c r="D65" s="505"/>
      <c r="E65" s="505"/>
      <c r="F65" s="505"/>
      <c r="G65" s="180">
        <v>3</v>
      </c>
      <c r="H65" s="181" t="s">
        <v>339</v>
      </c>
    </row>
    <row r="66" spans="1:13" ht="17" x14ac:dyDescent="0.35">
      <c r="A66" s="505" t="s">
        <v>293</v>
      </c>
      <c r="B66" s="505"/>
      <c r="C66" s="505"/>
      <c r="D66" s="505"/>
      <c r="E66" s="505"/>
      <c r="F66" s="505"/>
      <c r="G66" s="180">
        <v>0</v>
      </c>
      <c r="H66" s="181" t="s">
        <v>339</v>
      </c>
    </row>
    <row r="67" spans="1:13" x14ac:dyDescent="0.35">
      <c r="A67" s="156"/>
      <c r="B67" s="156"/>
      <c r="C67" s="156"/>
      <c r="D67" s="156"/>
      <c r="E67" s="156"/>
      <c r="F67" s="156"/>
      <c r="G67" s="182"/>
      <c r="H67" s="181"/>
    </row>
    <row r="68" spans="1:13" x14ac:dyDescent="0.35">
      <c r="A68" s="480" t="s">
        <v>294</v>
      </c>
      <c r="B68" s="480"/>
      <c r="C68" s="480"/>
      <c r="D68" s="480"/>
      <c r="E68" s="480"/>
      <c r="F68" s="480"/>
      <c r="G68" s="183"/>
      <c r="H68" s="184"/>
    </row>
    <row r="69" spans="1:13" ht="17.899999999999999" customHeight="1" x14ac:dyDescent="0.35">
      <c r="A69" s="472" t="s">
        <v>295</v>
      </c>
      <c r="B69" s="472"/>
      <c r="C69" s="472"/>
      <c r="D69" s="472"/>
      <c r="E69" s="167">
        <f>SUM(E70:E75)</f>
        <v>46</v>
      </c>
      <c r="F69" s="167" t="s">
        <v>268</v>
      </c>
      <c r="G69" s="172">
        <f>E69/25</f>
        <v>1.84</v>
      </c>
      <c r="H69" s="181" t="s">
        <v>339</v>
      </c>
    </row>
    <row r="70" spans="1:13" ht="17.899999999999999" customHeight="1" x14ac:dyDescent="0.35">
      <c r="A70" s="158" t="s">
        <v>144</v>
      </c>
      <c r="B70" s="473" t="s">
        <v>146</v>
      </c>
      <c r="C70" s="473"/>
      <c r="D70" s="473"/>
      <c r="E70" s="191">
        <v>10</v>
      </c>
      <c r="F70" s="167" t="s">
        <v>268</v>
      </c>
      <c r="G70" s="173"/>
      <c r="H70" s="174"/>
    </row>
    <row r="71" spans="1:13" ht="17.899999999999999" customHeight="1" x14ac:dyDescent="0.35">
      <c r="B71" s="473" t="s">
        <v>296</v>
      </c>
      <c r="C71" s="473"/>
      <c r="D71" s="473"/>
      <c r="E71" s="191">
        <v>30</v>
      </c>
      <c r="F71" s="167" t="s">
        <v>268</v>
      </c>
      <c r="G71" s="185"/>
      <c r="H71" s="186"/>
    </row>
    <row r="72" spans="1:13" ht="17.899999999999999" customHeight="1" x14ac:dyDescent="0.35">
      <c r="B72" s="473" t="s">
        <v>297</v>
      </c>
      <c r="C72" s="473"/>
      <c r="D72" s="473"/>
      <c r="E72" s="191">
        <v>3</v>
      </c>
      <c r="F72" s="167" t="s">
        <v>268</v>
      </c>
      <c r="G72" s="185"/>
      <c r="H72" s="186"/>
      <c r="J72" s="175"/>
      <c r="K72" s="164"/>
      <c r="L72" s="164"/>
    </row>
    <row r="73" spans="1:13" ht="17.899999999999999" customHeight="1" x14ac:dyDescent="0.35">
      <c r="B73" s="473" t="s">
        <v>298</v>
      </c>
      <c r="C73" s="473"/>
      <c r="D73" s="473"/>
      <c r="E73" s="191" t="s">
        <v>168</v>
      </c>
      <c r="F73" s="167" t="s">
        <v>268</v>
      </c>
      <c r="G73" s="185"/>
      <c r="H73" s="186"/>
    </row>
    <row r="74" spans="1:13" ht="17.899999999999999" customHeight="1" x14ac:dyDescent="0.35">
      <c r="B74" s="473" t="s">
        <v>299</v>
      </c>
      <c r="C74" s="473"/>
      <c r="D74" s="473"/>
      <c r="E74" s="191" t="s">
        <v>168</v>
      </c>
      <c r="F74" s="167" t="s">
        <v>268</v>
      </c>
      <c r="G74" s="185"/>
      <c r="H74" s="186"/>
      <c r="J74" s="178"/>
      <c r="K74" s="178"/>
      <c r="L74" s="178"/>
      <c r="M74" s="178"/>
    </row>
    <row r="75" spans="1:13" ht="17.899999999999999" customHeight="1" x14ac:dyDescent="0.35">
      <c r="B75" s="473" t="s">
        <v>300</v>
      </c>
      <c r="C75" s="473"/>
      <c r="D75" s="473"/>
      <c r="E75" s="191">
        <v>3</v>
      </c>
      <c r="F75" s="167" t="s">
        <v>268</v>
      </c>
      <c r="G75" s="173"/>
      <c r="H75" s="174"/>
    </row>
    <row r="76" spans="1:13" ht="31.4" customHeight="1" x14ac:dyDescent="0.35">
      <c r="A76" s="472" t="s">
        <v>301</v>
      </c>
      <c r="B76" s="472"/>
      <c r="C76" s="472"/>
      <c r="D76" s="472"/>
      <c r="E76" s="167" t="s">
        <v>168</v>
      </c>
      <c r="F76" s="167" t="s">
        <v>268</v>
      </c>
      <c r="G76" s="172" t="s">
        <v>168</v>
      </c>
      <c r="H76" s="181" t="s">
        <v>339</v>
      </c>
    </row>
    <row r="77" spans="1:13" ht="17.899999999999999" customHeight="1" x14ac:dyDescent="0.35">
      <c r="A77" s="473" t="s">
        <v>302</v>
      </c>
      <c r="B77" s="473"/>
      <c r="C77" s="473"/>
      <c r="D77" s="473"/>
      <c r="E77" s="167">
        <f>G77*25</f>
        <v>28.999999999999996</v>
      </c>
      <c r="F77" s="167" t="s">
        <v>268</v>
      </c>
      <c r="G77" s="172">
        <f>D6-G69</f>
        <v>1.1599999999999999</v>
      </c>
      <c r="H77" s="181" t="s">
        <v>339</v>
      </c>
    </row>
    <row r="78" spans="1:13" ht="10.4" customHeight="1" x14ac:dyDescent="0.35"/>
    <row r="79" spans="1:13" x14ac:dyDescent="0.35">
      <c r="A79" s="8" t="s">
        <v>303</v>
      </c>
      <c r="B79" s="8"/>
      <c r="C79" s="8"/>
      <c r="D79" s="8"/>
      <c r="E79" s="8"/>
      <c r="F79" s="77"/>
      <c r="G79" s="77"/>
      <c r="H79" s="77"/>
      <c r="I79" s="77"/>
      <c r="J79" s="77"/>
    </row>
    <row r="80" spans="1:13" ht="14" customHeight="1" x14ac:dyDescent="0.35">
      <c r="A80" s="471" t="s">
        <v>1605</v>
      </c>
      <c r="B80" s="471"/>
      <c r="C80" s="471"/>
      <c r="D80" s="471"/>
      <c r="E80" s="471"/>
      <c r="F80" s="230"/>
      <c r="G80" s="230"/>
      <c r="H80" s="230"/>
      <c r="I80" s="230"/>
      <c r="J80" s="230"/>
    </row>
    <row r="81" spans="1:10" x14ac:dyDescent="0.35">
      <c r="A81" s="230"/>
      <c r="B81" s="230"/>
      <c r="C81" s="230"/>
      <c r="D81" s="230"/>
      <c r="E81" s="230"/>
      <c r="F81" s="230"/>
      <c r="G81" s="230"/>
      <c r="H81" s="230"/>
      <c r="I81" s="230"/>
      <c r="J81" s="230"/>
    </row>
    <row r="82" spans="1:10" x14ac:dyDescent="0.35">
      <c r="A82" s="230"/>
      <c r="B82" s="230"/>
      <c r="C82" s="230"/>
      <c r="D82" s="230"/>
      <c r="E82" s="230"/>
      <c r="F82" s="230"/>
      <c r="G82" s="230"/>
      <c r="H82" s="230"/>
      <c r="I82" s="230"/>
      <c r="J82" s="230"/>
    </row>
    <row r="83" spans="1:10" x14ac:dyDescent="0.35">
      <c r="A83" s="77"/>
      <c r="B83" s="77"/>
      <c r="C83" s="77"/>
      <c r="D83" s="77"/>
      <c r="E83" s="77"/>
      <c r="F83" s="77"/>
      <c r="G83" s="77"/>
      <c r="H83" s="77"/>
      <c r="I83" s="77"/>
      <c r="J83" s="77"/>
    </row>
  </sheetData>
  <mergeCells count="83">
    <mergeCell ref="A76:D76"/>
    <mergeCell ref="A77:D77"/>
    <mergeCell ref="A69:D69"/>
    <mergeCell ref="B70:D70"/>
    <mergeCell ref="B71:D71"/>
    <mergeCell ref="B72:D72"/>
    <mergeCell ref="B73:D73"/>
    <mergeCell ref="B74:D74"/>
    <mergeCell ref="A80:E80"/>
    <mergeCell ref="A68:F68"/>
    <mergeCell ref="A54:C54"/>
    <mergeCell ref="D54:H54"/>
    <mergeCell ref="A55:C55"/>
    <mergeCell ref="A58:B60"/>
    <mergeCell ref="C58:H58"/>
    <mergeCell ref="C59:H59"/>
    <mergeCell ref="C60:H60"/>
    <mergeCell ref="A61:B62"/>
    <mergeCell ref="C61:H61"/>
    <mergeCell ref="C62:H62"/>
    <mergeCell ref="A65:F65"/>
    <mergeCell ref="A66:F66"/>
    <mergeCell ref="D55:H55"/>
    <mergeCell ref="B75:D75"/>
    <mergeCell ref="A48:A53"/>
    <mergeCell ref="B48:H48"/>
    <mergeCell ref="B49:H49"/>
    <mergeCell ref="B50:H50"/>
    <mergeCell ref="B51:H51"/>
    <mergeCell ref="B52:H52"/>
    <mergeCell ref="B53:H53"/>
    <mergeCell ref="A45:C45"/>
    <mergeCell ref="D45:H45"/>
    <mergeCell ref="A46:C46"/>
    <mergeCell ref="A47:F47"/>
    <mergeCell ref="D46:H46"/>
    <mergeCell ref="B32:F32"/>
    <mergeCell ref="B33:F33"/>
    <mergeCell ref="A36:F36"/>
    <mergeCell ref="A37:A44"/>
    <mergeCell ref="B37:H37"/>
    <mergeCell ref="B38:H38"/>
    <mergeCell ref="B39:H39"/>
    <mergeCell ref="B40:H40"/>
    <mergeCell ref="B41:H41"/>
    <mergeCell ref="B42:H42"/>
    <mergeCell ref="B43:H43"/>
    <mergeCell ref="B44:H44"/>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8"/>
  <sheetViews>
    <sheetView topLeftCell="A10" workbookViewId="0">
      <selection activeCell="K19" sqref="K19"/>
    </sheetView>
  </sheetViews>
  <sheetFormatPr defaultColWidth="8.81640625" defaultRowHeight="14" x14ac:dyDescent="0.35"/>
  <cols>
    <col min="1" max="1" width="9.1796875" style="176" customWidth="1"/>
    <col min="2" max="2" width="11.81640625" style="176" customWidth="1"/>
    <col min="3" max="3" width="5.81640625" style="176" customWidth="1"/>
    <col min="4" max="4" width="21.81640625" style="176" customWidth="1"/>
    <col min="5" max="5" width="9.1796875" style="176" customWidth="1"/>
    <col min="6" max="6" width="8.81640625" style="176" customWidth="1"/>
    <col min="7" max="7" width="12.81640625" style="176" customWidth="1"/>
    <col min="8" max="8" width="9.81640625" style="176" customWidth="1"/>
    <col min="9" max="9" width="2.81640625" style="176" customWidth="1"/>
    <col min="10" max="16384" width="8.81640625" style="176"/>
  </cols>
  <sheetData>
    <row r="1" spans="1:9" ht="10.4" customHeight="1" x14ac:dyDescent="0.35"/>
    <row r="2" spans="1:9" s="177" customFormat="1" x14ac:dyDescent="0.35">
      <c r="A2" s="526" t="s">
        <v>237</v>
      </c>
      <c r="B2" s="526"/>
      <c r="C2" s="526"/>
      <c r="D2" s="526"/>
      <c r="E2" s="526"/>
      <c r="F2" s="526"/>
      <c r="G2" s="526"/>
      <c r="H2" s="526"/>
      <c r="I2" s="526"/>
    </row>
    <row r="3" spans="1:9" ht="10.4" customHeight="1" x14ac:dyDescent="0.35"/>
    <row r="4" spans="1:9" ht="15" customHeight="1" x14ac:dyDescent="0.35">
      <c r="A4" s="159" t="s">
        <v>238</v>
      </c>
    </row>
    <row r="5" spans="1:9" s="160" customFormat="1" ht="17.899999999999999" customHeight="1" x14ac:dyDescent="0.35">
      <c r="A5" s="497" t="s">
        <v>162</v>
      </c>
      <c r="B5" s="497"/>
      <c r="C5" s="497"/>
      <c r="D5" s="497"/>
      <c r="E5" s="497"/>
      <c r="F5" s="497"/>
      <c r="G5" s="497"/>
      <c r="H5" s="497"/>
    </row>
    <row r="6" spans="1:9" ht="17.899999999999999" customHeight="1" x14ac:dyDescent="0.35">
      <c r="A6" s="478" t="s">
        <v>142</v>
      </c>
      <c r="B6" s="522"/>
      <c r="C6" s="522"/>
      <c r="D6" s="521">
        <v>3</v>
      </c>
      <c r="E6" s="521"/>
      <c r="F6" s="521"/>
      <c r="G6" s="521"/>
      <c r="H6" s="490"/>
    </row>
    <row r="7" spans="1:9" ht="20.5" customHeight="1" x14ac:dyDescent="0.35">
      <c r="A7" s="478" t="s">
        <v>141</v>
      </c>
      <c r="B7" s="522"/>
      <c r="C7" s="522"/>
      <c r="D7" s="527" t="s">
        <v>305</v>
      </c>
      <c r="E7" s="527"/>
      <c r="F7" s="527"/>
      <c r="G7" s="527"/>
      <c r="H7" s="528"/>
    </row>
    <row r="8" spans="1:9" ht="17.899999999999999" customHeight="1" x14ac:dyDescent="0.35">
      <c r="A8" s="478" t="s">
        <v>145</v>
      </c>
      <c r="B8" s="522"/>
      <c r="C8" s="522"/>
      <c r="D8" s="514" t="s">
        <v>306</v>
      </c>
      <c r="E8" s="514"/>
      <c r="F8" s="514"/>
      <c r="G8" s="514"/>
      <c r="H8" s="515"/>
    </row>
    <row r="9" spans="1:9" ht="17.899999999999999" customHeight="1" x14ac:dyDescent="0.35">
      <c r="A9" s="478" t="s">
        <v>241</v>
      </c>
      <c r="B9" s="522"/>
      <c r="C9" s="522"/>
      <c r="D9" s="514" t="s">
        <v>442</v>
      </c>
      <c r="E9" s="514"/>
      <c r="F9" s="514"/>
      <c r="G9" s="514"/>
      <c r="H9" s="515"/>
    </row>
    <row r="10" spans="1:9" ht="10.4" customHeight="1" x14ac:dyDescent="0.35"/>
    <row r="11" spans="1:9" ht="15" customHeight="1" x14ac:dyDescent="0.35">
      <c r="A11" s="493" t="s">
        <v>3</v>
      </c>
      <c r="B11" s="493"/>
      <c r="C11" s="493"/>
      <c r="D11" s="493"/>
      <c r="E11" s="493"/>
      <c r="F11" s="493"/>
      <c r="G11" s="493"/>
      <c r="H11" s="493"/>
    </row>
    <row r="12" spans="1:9" s="160" customFormat="1" ht="17.899999999999999" customHeight="1" x14ac:dyDescent="0.35">
      <c r="A12" s="495" t="s">
        <v>954</v>
      </c>
      <c r="B12" s="495"/>
      <c r="C12" s="495"/>
      <c r="D12" s="495"/>
      <c r="E12" s="495"/>
      <c r="F12" s="495"/>
      <c r="G12" s="495"/>
      <c r="H12" s="495"/>
    </row>
    <row r="13" spans="1:9" ht="17.899999999999999" customHeight="1" x14ac:dyDescent="0.35">
      <c r="A13" s="478" t="s">
        <v>9</v>
      </c>
      <c r="B13" s="522"/>
      <c r="C13" s="522"/>
      <c r="D13" s="522"/>
      <c r="E13" s="521" t="s">
        <v>10</v>
      </c>
      <c r="F13" s="521"/>
      <c r="G13" s="521"/>
      <c r="H13" s="490"/>
    </row>
    <row r="14" spans="1:9" ht="17.899999999999999" customHeight="1" x14ac:dyDescent="0.35">
      <c r="A14" s="478" t="s">
        <v>243</v>
      </c>
      <c r="B14" s="522"/>
      <c r="C14" s="522"/>
      <c r="D14" s="522"/>
      <c r="E14" s="521" t="s">
        <v>244</v>
      </c>
      <c r="F14" s="521"/>
      <c r="G14" s="521"/>
      <c r="H14" s="490"/>
    </row>
    <row r="15" spans="1:9" ht="17.899999999999999" customHeight="1" x14ac:dyDescent="0.35">
      <c r="A15" s="478" t="s">
        <v>245</v>
      </c>
      <c r="B15" s="522"/>
      <c r="C15" s="522"/>
      <c r="D15" s="522"/>
      <c r="E15" s="523" t="s">
        <v>246</v>
      </c>
      <c r="F15" s="523"/>
      <c r="G15" s="523"/>
      <c r="H15" s="524"/>
    </row>
    <row r="16" spans="1:9" ht="17.899999999999999" customHeight="1" x14ac:dyDescent="0.35">
      <c r="A16" s="478" t="s">
        <v>15</v>
      </c>
      <c r="B16" s="522"/>
      <c r="C16" s="522"/>
      <c r="D16" s="522"/>
      <c r="E16" s="521" t="s">
        <v>16</v>
      </c>
      <c r="F16" s="521"/>
      <c r="G16" s="521"/>
      <c r="H16" s="490"/>
    </row>
    <row r="17" spans="1:11" ht="10.4" customHeight="1" x14ac:dyDescent="0.35"/>
    <row r="18" spans="1:11" ht="15" customHeight="1" x14ac:dyDescent="0.35">
      <c r="A18" s="493" t="s">
        <v>247</v>
      </c>
      <c r="B18" s="493"/>
      <c r="C18" s="493"/>
      <c r="D18" s="493"/>
      <c r="E18" s="493"/>
      <c r="F18" s="493"/>
      <c r="G18" s="493"/>
      <c r="H18" s="493"/>
    </row>
    <row r="19" spans="1:11" ht="31.4" customHeight="1" x14ac:dyDescent="0.35">
      <c r="A19" s="472" t="s">
        <v>248</v>
      </c>
      <c r="B19" s="472"/>
      <c r="C19" s="525" t="s">
        <v>443</v>
      </c>
      <c r="D19" s="525"/>
      <c r="E19" s="525"/>
      <c r="F19" s="525"/>
      <c r="G19" s="525"/>
      <c r="H19" s="494"/>
    </row>
    <row r="20" spans="1:11" ht="10.4"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899999999999999" customHeight="1" x14ac:dyDescent="0.35">
      <c r="A24" s="486" t="s">
        <v>35</v>
      </c>
      <c r="B24" s="487"/>
      <c r="C24" s="487"/>
      <c r="D24" s="487"/>
      <c r="E24" s="487"/>
      <c r="F24" s="487"/>
      <c r="G24" s="487"/>
      <c r="H24" s="488"/>
    </row>
    <row r="25" spans="1:11" ht="29.25" customHeight="1" x14ac:dyDescent="0.35">
      <c r="A25" s="225" t="s">
        <v>444</v>
      </c>
      <c r="B25" s="512" t="s">
        <v>445</v>
      </c>
      <c r="C25" s="512"/>
      <c r="D25" s="512"/>
      <c r="E25" s="512"/>
      <c r="F25" s="512"/>
      <c r="G25" s="32" t="s">
        <v>36</v>
      </c>
      <c r="H25" s="190" t="s">
        <v>39</v>
      </c>
    </row>
    <row r="26" spans="1:11" ht="29.25" customHeight="1" x14ac:dyDescent="0.35">
      <c r="A26" s="225" t="s">
        <v>446</v>
      </c>
      <c r="B26" s="512" t="s">
        <v>447</v>
      </c>
      <c r="C26" s="512"/>
      <c r="D26" s="512"/>
      <c r="E26" s="512"/>
      <c r="F26" s="512"/>
      <c r="G26" s="32" t="s">
        <v>56</v>
      </c>
      <c r="H26" s="190" t="s">
        <v>39</v>
      </c>
    </row>
    <row r="27" spans="1:11" ht="29.25" customHeight="1" x14ac:dyDescent="0.35">
      <c r="A27" s="225" t="s">
        <v>448</v>
      </c>
      <c r="B27" s="479" t="s">
        <v>449</v>
      </c>
      <c r="C27" s="499"/>
      <c r="D27" s="499"/>
      <c r="E27" s="499"/>
      <c r="F27" s="520"/>
      <c r="G27" s="32" t="s">
        <v>58</v>
      </c>
      <c r="H27" s="190" t="s">
        <v>39</v>
      </c>
      <c r="K27" s="215"/>
    </row>
    <row r="28" spans="1:11" ht="17.899999999999999" customHeight="1" x14ac:dyDescent="0.35">
      <c r="A28" s="486" t="s">
        <v>125</v>
      </c>
      <c r="B28" s="487"/>
      <c r="C28" s="487"/>
      <c r="D28" s="487"/>
      <c r="E28" s="487"/>
      <c r="F28" s="487"/>
      <c r="G28" s="487"/>
      <c r="H28" s="488"/>
    </row>
    <row r="29" spans="1:11" ht="28.5" customHeight="1" x14ac:dyDescent="0.35">
      <c r="A29" s="211" t="s">
        <v>450</v>
      </c>
      <c r="B29" s="512" t="s">
        <v>451</v>
      </c>
      <c r="C29" s="512"/>
      <c r="D29" s="512"/>
      <c r="E29" s="512"/>
      <c r="F29" s="512"/>
      <c r="G29" s="32" t="s">
        <v>84</v>
      </c>
      <c r="H29" s="190" t="s">
        <v>39</v>
      </c>
    </row>
    <row r="30" spans="1:11" ht="28.5" customHeight="1" x14ac:dyDescent="0.35">
      <c r="A30" s="211" t="s">
        <v>452</v>
      </c>
      <c r="B30" s="512" t="s">
        <v>453</v>
      </c>
      <c r="C30" s="512"/>
      <c r="D30" s="512"/>
      <c r="E30" s="512"/>
      <c r="F30" s="512"/>
      <c r="G30" s="32" t="s">
        <v>91</v>
      </c>
      <c r="H30" s="190" t="s">
        <v>39</v>
      </c>
    </row>
    <row r="31" spans="1:11" ht="28.5" customHeight="1" x14ac:dyDescent="0.35">
      <c r="A31" s="211" t="s">
        <v>454</v>
      </c>
      <c r="B31" s="479" t="s">
        <v>455</v>
      </c>
      <c r="C31" s="499"/>
      <c r="D31" s="499"/>
      <c r="E31" s="499"/>
      <c r="F31" s="520"/>
      <c r="G31" s="32" t="s">
        <v>95</v>
      </c>
      <c r="H31" s="190" t="s">
        <v>39</v>
      </c>
    </row>
    <row r="32" spans="1:11" ht="17.899999999999999" customHeight="1" x14ac:dyDescent="0.35">
      <c r="A32" s="486" t="s">
        <v>261</v>
      </c>
      <c r="B32" s="487"/>
      <c r="C32" s="487"/>
      <c r="D32" s="487"/>
      <c r="E32" s="487"/>
      <c r="F32" s="487"/>
      <c r="G32" s="487"/>
      <c r="H32" s="488"/>
    </row>
    <row r="33" spans="1:15" ht="28.5" customHeight="1" x14ac:dyDescent="0.35">
      <c r="A33" s="211" t="s">
        <v>456</v>
      </c>
      <c r="B33" s="512" t="s">
        <v>457</v>
      </c>
      <c r="C33" s="512"/>
      <c r="D33" s="512"/>
      <c r="E33" s="512"/>
      <c r="F33" s="512"/>
      <c r="G33" s="32" t="s">
        <v>104</v>
      </c>
      <c r="H33" s="190" t="s">
        <v>39</v>
      </c>
    </row>
    <row r="34" spans="1:15" ht="29.25" customHeight="1" x14ac:dyDescent="0.35">
      <c r="A34" s="211" t="s">
        <v>458</v>
      </c>
      <c r="B34" s="512" t="s">
        <v>459</v>
      </c>
      <c r="C34" s="512"/>
      <c r="D34" s="512"/>
      <c r="E34" s="512"/>
      <c r="F34" s="512"/>
      <c r="G34" s="32" t="s">
        <v>107</v>
      </c>
      <c r="H34" s="190" t="s">
        <v>39</v>
      </c>
    </row>
    <row r="35" spans="1:15" ht="28.5" customHeight="1" x14ac:dyDescent="0.35">
      <c r="A35" s="211" t="s">
        <v>460</v>
      </c>
      <c r="B35" s="479" t="s">
        <v>461</v>
      </c>
      <c r="C35" s="499"/>
      <c r="D35" s="499"/>
      <c r="E35" s="499"/>
      <c r="F35" s="520"/>
      <c r="G35" s="32" t="s">
        <v>112</v>
      </c>
      <c r="H35" s="190" t="s">
        <v>39</v>
      </c>
      <c r="K35" s="545"/>
      <c r="L35" s="545"/>
      <c r="M35" s="545"/>
      <c r="N35" s="545"/>
      <c r="O35" s="545"/>
    </row>
    <row r="36" spans="1:15" ht="10.4" customHeight="1" x14ac:dyDescent="0.35"/>
    <row r="37" spans="1:15" ht="15" customHeight="1" x14ac:dyDescent="0.35">
      <c r="A37" s="159" t="s">
        <v>266</v>
      </c>
    </row>
    <row r="38" spans="1:15" s="177" customFormat="1" ht="17.899999999999999" customHeight="1" x14ac:dyDescent="0.35">
      <c r="A38" s="481" t="s">
        <v>267</v>
      </c>
      <c r="B38" s="481"/>
      <c r="C38" s="481"/>
      <c r="D38" s="481"/>
      <c r="E38" s="481"/>
      <c r="F38" s="481"/>
      <c r="G38" s="162">
        <v>15</v>
      </c>
      <c r="H38" s="163" t="s">
        <v>268</v>
      </c>
    </row>
    <row r="39" spans="1:15" ht="29.25" customHeight="1" x14ac:dyDescent="0.35">
      <c r="A39" s="508" t="s">
        <v>269</v>
      </c>
      <c r="B39" s="512" t="s">
        <v>462</v>
      </c>
      <c r="C39" s="512"/>
      <c r="D39" s="512"/>
      <c r="E39" s="512"/>
      <c r="F39" s="512"/>
      <c r="G39" s="512"/>
      <c r="H39" s="479"/>
    </row>
    <row r="40" spans="1:15" ht="26.25" customHeight="1" x14ac:dyDescent="0.35">
      <c r="A40" s="509"/>
      <c r="B40" s="551" t="s">
        <v>463</v>
      </c>
      <c r="C40" s="552"/>
      <c r="D40" s="552"/>
      <c r="E40" s="552"/>
      <c r="F40" s="552"/>
      <c r="G40" s="552"/>
      <c r="H40" s="552"/>
    </row>
    <row r="41" spans="1:15" ht="15" customHeight="1" x14ac:dyDescent="0.35">
      <c r="A41" s="509"/>
      <c r="B41" s="551" t="s">
        <v>464</v>
      </c>
      <c r="C41" s="552"/>
      <c r="D41" s="552"/>
      <c r="E41" s="552"/>
      <c r="F41" s="552"/>
      <c r="G41" s="552"/>
      <c r="H41" s="552"/>
    </row>
    <row r="42" spans="1:15" ht="17.25" customHeight="1" x14ac:dyDescent="0.35">
      <c r="A42" s="509"/>
      <c r="B42" s="512" t="s">
        <v>465</v>
      </c>
      <c r="C42" s="512"/>
      <c r="D42" s="512"/>
      <c r="E42" s="512"/>
      <c r="F42" s="512"/>
      <c r="G42" s="512"/>
      <c r="H42" s="479"/>
    </row>
    <row r="43" spans="1:15" ht="17.25" customHeight="1" x14ac:dyDescent="0.35">
      <c r="A43" s="509"/>
      <c r="B43" s="512" t="s">
        <v>466</v>
      </c>
      <c r="C43" s="512"/>
      <c r="D43" s="512"/>
      <c r="E43" s="512"/>
      <c r="F43" s="512"/>
      <c r="G43" s="512"/>
      <c r="H43" s="479"/>
    </row>
    <row r="44" spans="1:15" ht="17.25" customHeight="1" x14ac:dyDescent="0.35">
      <c r="A44" s="509"/>
      <c r="B44" s="479" t="s">
        <v>467</v>
      </c>
      <c r="C44" s="499"/>
      <c r="D44" s="499"/>
      <c r="E44" s="499"/>
      <c r="F44" s="499"/>
      <c r="G44" s="499"/>
      <c r="H44" s="499"/>
    </row>
    <row r="45" spans="1:15" ht="30" customHeight="1" x14ac:dyDescent="0.35">
      <c r="A45" s="509"/>
      <c r="B45" s="512" t="s">
        <v>468</v>
      </c>
      <c r="C45" s="512"/>
      <c r="D45" s="512"/>
      <c r="E45" s="512"/>
      <c r="F45" s="512"/>
      <c r="G45" s="512"/>
      <c r="H45" s="479"/>
    </row>
    <row r="46" spans="1:15" ht="17.25" hidden="1" customHeight="1" x14ac:dyDescent="0.35">
      <c r="A46" s="509"/>
      <c r="B46" s="512"/>
      <c r="C46" s="512"/>
      <c r="D46" s="512"/>
      <c r="E46" s="512"/>
      <c r="F46" s="512"/>
      <c r="G46" s="512"/>
      <c r="H46" s="479"/>
    </row>
    <row r="47" spans="1:15" ht="17.25" customHeight="1" x14ac:dyDescent="0.35">
      <c r="A47" s="517"/>
      <c r="B47" s="512" t="s">
        <v>469</v>
      </c>
      <c r="C47" s="512"/>
      <c r="D47" s="512"/>
      <c r="E47" s="512"/>
      <c r="F47" s="512"/>
      <c r="G47" s="512"/>
      <c r="H47" s="479"/>
    </row>
    <row r="48" spans="1:15" x14ac:dyDescent="0.35">
      <c r="A48" s="474" t="s">
        <v>274</v>
      </c>
      <c r="B48" s="513"/>
      <c r="C48" s="513"/>
      <c r="D48" s="514" t="s">
        <v>470</v>
      </c>
      <c r="E48" s="514"/>
      <c r="F48" s="514"/>
      <c r="G48" s="514"/>
      <c r="H48" s="515"/>
    </row>
    <row r="49" spans="1:14" ht="39.65" customHeight="1" x14ac:dyDescent="0.35">
      <c r="A49" s="476" t="s">
        <v>276</v>
      </c>
      <c r="B49" s="507"/>
      <c r="C49" s="507"/>
      <c r="D49" s="504" t="s">
        <v>1398</v>
      </c>
      <c r="E49" s="506"/>
      <c r="F49" s="506"/>
      <c r="G49" s="506"/>
      <c r="H49" s="506"/>
      <c r="I49" s="196"/>
    </row>
    <row r="50" spans="1:14" s="177" customFormat="1" ht="17.899999999999999" hidden="1" customHeight="1" x14ac:dyDescent="0.35">
      <c r="A50" s="543" t="s">
        <v>471</v>
      </c>
      <c r="B50" s="543"/>
      <c r="C50" s="543"/>
      <c r="D50" s="543"/>
      <c r="E50" s="543"/>
      <c r="F50" s="543"/>
      <c r="G50" s="187"/>
      <c r="H50" s="163" t="s">
        <v>268</v>
      </c>
    </row>
    <row r="51" spans="1:14" ht="17.25" hidden="1" customHeight="1" x14ac:dyDescent="0.35">
      <c r="A51" s="508" t="s">
        <v>269</v>
      </c>
      <c r="B51" s="511"/>
      <c r="C51" s="511"/>
      <c r="D51" s="511"/>
      <c r="E51" s="511"/>
      <c r="F51" s="511"/>
      <c r="G51" s="511"/>
      <c r="H51" s="482"/>
    </row>
    <row r="52" spans="1:14" ht="17.25" hidden="1" customHeight="1" x14ac:dyDescent="0.35">
      <c r="A52" s="509"/>
      <c r="B52" s="431"/>
      <c r="C52" s="549"/>
      <c r="D52" s="549"/>
      <c r="E52" s="549"/>
      <c r="F52" s="549"/>
      <c r="G52" s="549"/>
      <c r="H52" s="549"/>
    </row>
    <row r="53" spans="1:14" ht="17.25" hidden="1" customHeight="1" x14ac:dyDescent="0.35">
      <c r="A53" s="509"/>
      <c r="B53" s="431"/>
      <c r="C53" s="549"/>
      <c r="D53" s="549"/>
      <c r="E53" s="549"/>
      <c r="F53" s="549"/>
      <c r="G53" s="549"/>
      <c r="H53" s="549"/>
    </row>
    <row r="54" spans="1:14" ht="17.25" hidden="1" customHeight="1" x14ac:dyDescent="0.35">
      <c r="A54" s="509"/>
      <c r="B54" s="512"/>
      <c r="C54" s="512"/>
      <c r="D54" s="512"/>
      <c r="E54" s="512"/>
      <c r="F54" s="512"/>
      <c r="G54" s="512"/>
      <c r="H54" s="479"/>
    </row>
    <row r="55" spans="1:14" ht="17.25" hidden="1" customHeight="1" x14ac:dyDescent="0.35">
      <c r="A55" s="517"/>
      <c r="B55" s="546"/>
      <c r="C55" s="546"/>
      <c r="D55" s="546"/>
      <c r="E55" s="546"/>
      <c r="F55" s="546"/>
      <c r="G55" s="546"/>
      <c r="H55" s="483"/>
    </row>
    <row r="56" spans="1:14" hidden="1" x14ac:dyDescent="0.35">
      <c r="A56" s="474" t="s">
        <v>274</v>
      </c>
      <c r="B56" s="513"/>
      <c r="C56" s="513"/>
      <c r="D56" s="547" t="s">
        <v>472</v>
      </c>
      <c r="E56" s="547"/>
      <c r="F56" s="547"/>
      <c r="G56" s="547"/>
      <c r="H56" s="548"/>
    </row>
    <row r="57" spans="1:14" s="177" customFormat="1" ht="17.899999999999999" customHeight="1" x14ac:dyDescent="0.35">
      <c r="A57" s="481" t="s">
        <v>366</v>
      </c>
      <c r="B57" s="481"/>
      <c r="C57" s="481"/>
      <c r="D57" s="481"/>
      <c r="E57" s="481"/>
      <c r="F57" s="481"/>
      <c r="G57" s="162">
        <v>30</v>
      </c>
      <c r="H57" s="163" t="s">
        <v>268</v>
      </c>
    </row>
    <row r="58" spans="1:14" ht="26.5" customHeight="1" x14ac:dyDescent="0.35">
      <c r="A58" s="508" t="s">
        <v>269</v>
      </c>
      <c r="B58" s="512" t="s">
        <v>473</v>
      </c>
      <c r="C58" s="512"/>
      <c r="D58" s="512"/>
      <c r="E58" s="512"/>
      <c r="F58" s="512"/>
      <c r="G58" s="512"/>
      <c r="H58" s="479"/>
      <c r="N58" s="227"/>
    </row>
    <row r="59" spans="1:14" ht="17.25" customHeight="1" x14ac:dyDescent="0.35">
      <c r="A59" s="509"/>
      <c r="B59" s="519" t="s">
        <v>474</v>
      </c>
      <c r="C59" s="544"/>
      <c r="D59" s="544"/>
      <c r="E59" s="544"/>
      <c r="F59" s="544"/>
      <c r="G59" s="544"/>
      <c r="H59" s="544"/>
      <c r="N59" s="227"/>
    </row>
    <row r="60" spans="1:14" ht="17.25" customHeight="1" x14ac:dyDescent="0.35">
      <c r="A60" s="509"/>
      <c r="B60" s="519" t="s">
        <v>475</v>
      </c>
      <c r="C60" s="544"/>
      <c r="D60" s="544"/>
      <c r="E60" s="544"/>
      <c r="F60" s="544"/>
      <c r="G60" s="544"/>
      <c r="H60" s="544"/>
      <c r="N60" s="227"/>
    </row>
    <row r="61" spans="1:14" ht="17.25" customHeight="1" x14ac:dyDescent="0.35">
      <c r="A61" s="509"/>
      <c r="B61" s="519" t="s">
        <v>476</v>
      </c>
      <c r="C61" s="544"/>
      <c r="D61" s="544"/>
      <c r="E61" s="544"/>
      <c r="F61" s="544"/>
      <c r="G61" s="544"/>
      <c r="H61" s="544"/>
      <c r="N61" s="227"/>
    </row>
    <row r="62" spans="1:14" ht="17.25" customHeight="1" x14ac:dyDescent="0.35">
      <c r="A62" s="509"/>
      <c r="B62" s="519" t="s">
        <v>477</v>
      </c>
      <c r="C62" s="544"/>
      <c r="D62" s="544"/>
      <c r="E62" s="544"/>
      <c r="F62" s="544"/>
      <c r="G62" s="544"/>
      <c r="H62" s="544"/>
      <c r="N62" s="227"/>
    </row>
    <row r="63" spans="1:14" ht="17.25" customHeight="1" x14ac:dyDescent="0.35">
      <c r="A63" s="509"/>
      <c r="B63" s="519" t="s">
        <v>478</v>
      </c>
      <c r="C63" s="544"/>
      <c r="D63" s="544"/>
      <c r="E63" s="544"/>
      <c r="F63" s="544"/>
      <c r="G63" s="544"/>
      <c r="H63" s="544"/>
      <c r="N63" s="227"/>
    </row>
    <row r="64" spans="1:14" ht="17.25" customHeight="1" x14ac:dyDescent="0.35">
      <c r="A64" s="509"/>
      <c r="B64" s="550" t="s">
        <v>479</v>
      </c>
      <c r="C64" s="550"/>
      <c r="D64" s="550"/>
      <c r="E64" s="550"/>
      <c r="F64" s="550"/>
      <c r="G64" s="550"/>
      <c r="H64" s="541"/>
      <c r="N64" s="227"/>
    </row>
    <row r="65" spans="1:14" ht="17.149999999999999" customHeight="1" x14ac:dyDescent="0.35">
      <c r="A65" s="509"/>
      <c r="B65" s="512" t="s">
        <v>480</v>
      </c>
      <c r="C65" s="518"/>
      <c r="D65" s="518"/>
      <c r="E65" s="518"/>
      <c r="F65" s="518"/>
      <c r="G65" s="518"/>
      <c r="H65" s="519"/>
      <c r="N65" s="227"/>
    </row>
    <row r="66" spans="1:14" ht="17.149999999999999" customHeight="1" x14ac:dyDescent="0.35">
      <c r="A66" s="509"/>
      <c r="B66" s="479" t="s">
        <v>481</v>
      </c>
      <c r="C66" s="499"/>
      <c r="D66" s="499"/>
      <c r="E66" s="499"/>
      <c r="F66" s="499"/>
      <c r="G66" s="499"/>
      <c r="H66" s="499"/>
      <c r="N66" s="227"/>
    </row>
    <row r="67" spans="1:14" ht="17.25" customHeight="1" x14ac:dyDescent="0.35">
      <c r="A67" s="509"/>
      <c r="B67" s="519" t="s">
        <v>482</v>
      </c>
      <c r="C67" s="544"/>
      <c r="D67" s="544"/>
      <c r="E67" s="544"/>
      <c r="F67" s="544"/>
      <c r="G67" s="544"/>
      <c r="H67" s="544"/>
      <c r="N67" s="227"/>
    </row>
    <row r="68" spans="1:14" ht="17.25" customHeight="1" x14ac:dyDescent="0.35">
      <c r="A68" s="517"/>
      <c r="B68" s="540" t="s">
        <v>483</v>
      </c>
      <c r="C68" s="540"/>
      <c r="D68" s="540"/>
      <c r="E68" s="540"/>
      <c r="F68" s="540"/>
      <c r="G68" s="540"/>
      <c r="H68" s="535"/>
      <c r="N68" s="227"/>
    </row>
    <row r="69" spans="1:14" ht="15.5" x14ac:dyDescent="0.35">
      <c r="A69" s="474" t="s">
        <v>274</v>
      </c>
      <c r="B69" s="513"/>
      <c r="C69" s="513"/>
      <c r="D69" s="514" t="s">
        <v>484</v>
      </c>
      <c r="E69" s="514"/>
      <c r="F69" s="514"/>
      <c r="G69" s="514"/>
      <c r="H69" s="515"/>
      <c r="N69" s="227"/>
    </row>
    <row r="70" spans="1:14" ht="30" customHeight="1" x14ac:dyDescent="0.35">
      <c r="A70" s="476" t="s">
        <v>276</v>
      </c>
      <c r="B70" s="507"/>
      <c r="C70" s="507"/>
      <c r="D70" s="479" t="s">
        <v>485</v>
      </c>
      <c r="E70" s="499"/>
      <c r="F70" s="499"/>
      <c r="G70" s="499"/>
      <c r="H70" s="499"/>
      <c r="I70" s="196"/>
      <c r="N70" s="228"/>
    </row>
    <row r="71" spans="1:14" ht="10.4" customHeight="1" x14ac:dyDescent="0.35"/>
    <row r="72" spans="1:14" ht="15" customHeight="1" x14ac:dyDescent="0.35">
      <c r="A72" s="159" t="s">
        <v>284</v>
      </c>
    </row>
    <row r="73" spans="1:14" ht="34.5" customHeight="1" x14ac:dyDescent="0.35">
      <c r="A73" s="473" t="s">
        <v>285</v>
      </c>
      <c r="B73" s="478"/>
      <c r="C73" s="504" t="s">
        <v>1414</v>
      </c>
      <c r="D73" s="506"/>
      <c r="E73" s="506"/>
      <c r="F73" s="506"/>
      <c r="G73" s="506"/>
      <c r="H73" s="506"/>
      <c r="J73" s="164"/>
      <c r="N73" s="229"/>
    </row>
    <row r="74" spans="1:14" ht="30.75" customHeight="1" x14ac:dyDescent="0.35">
      <c r="A74" s="473"/>
      <c r="B74" s="478"/>
      <c r="C74" s="345" t="s">
        <v>1415</v>
      </c>
      <c r="D74" s="345"/>
      <c r="E74" s="345"/>
      <c r="F74" s="345"/>
      <c r="G74" s="345"/>
      <c r="H74" s="504"/>
      <c r="N74" s="229"/>
    </row>
    <row r="75" spans="1:14" ht="37.5" customHeight="1" x14ac:dyDescent="0.35">
      <c r="A75" s="473"/>
      <c r="B75" s="478"/>
      <c r="C75" s="345" t="s">
        <v>1416</v>
      </c>
      <c r="D75" s="345"/>
      <c r="E75" s="345"/>
      <c r="F75" s="345"/>
      <c r="G75" s="345"/>
      <c r="H75" s="504"/>
    </row>
    <row r="76" spans="1:14" ht="33.75" customHeight="1" x14ac:dyDescent="0.35">
      <c r="A76" s="500" t="s">
        <v>288</v>
      </c>
      <c r="B76" s="501"/>
      <c r="C76" s="345" t="s">
        <v>1417</v>
      </c>
      <c r="D76" s="345"/>
      <c r="E76" s="345"/>
      <c r="F76" s="345"/>
      <c r="G76" s="345"/>
      <c r="H76" s="504"/>
    </row>
    <row r="77" spans="1:14" ht="41.25" customHeight="1" x14ac:dyDescent="0.35">
      <c r="A77" s="502"/>
      <c r="B77" s="503"/>
      <c r="C77" s="345" t="s">
        <v>1418</v>
      </c>
      <c r="D77" s="345"/>
      <c r="E77" s="345"/>
      <c r="F77" s="345"/>
      <c r="G77" s="345"/>
      <c r="H77" s="504"/>
    </row>
    <row r="78" spans="1:14" ht="10.4" customHeight="1" x14ac:dyDescent="0.35"/>
    <row r="79" spans="1:14" ht="15" customHeight="1" x14ac:dyDescent="0.35">
      <c r="A79" s="177" t="s">
        <v>290</v>
      </c>
      <c r="B79" s="179"/>
      <c r="C79" s="179"/>
      <c r="D79" s="179"/>
      <c r="E79" s="179"/>
      <c r="F79" s="179"/>
    </row>
    <row r="80" spans="1:14" ht="17" x14ac:dyDescent="0.35">
      <c r="A80" s="505" t="s">
        <v>291</v>
      </c>
      <c r="B80" s="505"/>
      <c r="C80" s="505"/>
      <c r="D80" s="505"/>
      <c r="E80" s="505"/>
      <c r="F80" s="505"/>
      <c r="G80" s="180">
        <v>3</v>
      </c>
      <c r="H80" s="181" t="s">
        <v>339</v>
      </c>
    </row>
    <row r="81" spans="1:12" ht="17" x14ac:dyDescent="0.35">
      <c r="A81" s="505" t="s">
        <v>293</v>
      </c>
      <c r="B81" s="505"/>
      <c r="C81" s="505"/>
      <c r="D81" s="505"/>
      <c r="E81" s="505"/>
      <c r="F81" s="505"/>
      <c r="G81" s="180">
        <v>0</v>
      </c>
      <c r="H81" s="181" t="s">
        <v>339</v>
      </c>
    </row>
    <row r="82" spans="1:12" x14ac:dyDescent="0.35">
      <c r="A82" s="156"/>
      <c r="B82" s="156"/>
      <c r="C82" s="156"/>
      <c r="D82" s="156"/>
      <c r="E82" s="156"/>
      <c r="F82" s="156"/>
      <c r="G82" s="182"/>
      <c r="H82" s="181"/>
    </row>
    <row r="83" spans="1:12" x14ac:dyDescent="0.35">
      <c r="A83" s="480" t="s">
        <v>294</v>
      </c>
      <c r="B83" s="480"/>
      <c r="C83" s="480"/>
      <c r="D83" s="480"/>
      <c r="E83" s="480"/>
      <c r="F83" s="480"/>
      <c r="G83" s="183"/>
      <c r="H83" s="184"/>
    </row>
    <row r="84" spans="1:12" ht="17.899999999999999" customHeight="1" x14ac:dyDescent="0.35">
      <c r="A84" s="472" t="s">
        <v>295</v>
      </c>
      <c r="B84" s="472"/>
      <c r="C84" s="472"/>
      <c r="D84" s="472"/>
      <c r="E84" s="191">
        <f>SUM(E85:E90)</f>
        <v>52</v>
      </c>
      <c r="F84" s="167" t="s">
        <v>268</v>
      </c>
      <c r="G84" s="172">
        <f>E84/25</f>
        <v>2.08</v>
      </c>
      <c r="H84" s="181" t="s">
        <v>339</v>
      </c>
    </row>
    <row r="85" spans="1:12" ht="17.899999999999999" customHeight="1" x14ac:dyDescent="0.35">
      <c r="A85" s="158" t="s">
        <v>144</v>
      </c>
      <c r="B85" s="473" t="s">
        <v>146</v>
      </c>
      <c r="C85" s="473"/>
      <c r="D85" s="473"/>
      <c r="E85" s="191">
        <v>15</v>
      </c>
      <c r="F85" s="167" t="s">
        <v>268</v>
      </c>
      <c r="G85" s="173"/>
      <c r="H85" s="174"/>
    </row>
    <row r="86" spans="1:12" ht="17.899999999999999" customHeight="1" x14ac:dyDescent="0.35">
      <c r="B86" s="473" t="s">
        <v>296</v>
      </c>
      <c r="C86" s="473"/>
      <c r="D86" s="473"/>
      <c r="E86" s="191">
        <v>30</v>
      </c>
      <c r="F86" s="167" t="s">
        <v>268</v>
      </c>
      <c r="G86" s="185"/>
      <c r="H86" s="186"/>
    </row>
    <row r="87" spans="1:12" ht="17.899999999999999" customHeight="1" x14ac:dyDescent="0.35">
      <c r="B87" s="473" t="s">
        <v>297</v>
      </c>
      <c r="C87" s="473"/>
      <c r="D87" s="473"/>
      <c r="E87" s="191">
        <v>2</v>
      </c>
      <c r="F87" s="167" t="s">
        <v>268</v>
      </c>
      <c r="G87" s="185"/>
      <c r="H87" s="186"/>
      <c r="J87" s="175"/>
      <c r="K87" s="164"/>
      <c r="L87" s="164"/>
    </row>
    <row r="88" spans="1:12" ht="17.899999999999999" customHeight="1" x14ac:dyDescent="0.35">
      <c r="B88" s="473" t="s">
        <v>298</v>
      </c>
      <c r="C88" s="473"/>
      <c r="D88" s="473"/>
      <c r="E88" s="191" t="s">
        <v>168</v>
      </c>
      <c r="F88" s="167" t="s">
        <v>268</v>
      </c>
      <c r="G88" s="185"/>
      <c r="H88" s="186"/>
    </row>
    <row r="89" spans="1:12" ht="17.899999999999999" customHeight="1" x14ac:dyDescent="0.35">
      <c r="B89" s="473" t="s">
        <v>299</v>
      </c>
      <c r="C89" s="473"/>
      <c r="D89" s="473"/>
      <c r="E89" s="191" t="s">
        <v>168</v>
      </c>
      <c r="F89" s="167" t="s">
        <v>268</v>
      </c>
      <c r="G89" s="185"/>
      <c r="H89" s="186"/>
    </row>
    <row r="90" spans="1:12" ht="17.899999999999999" customHeight="1" x14ac:dyDescent="0.35">
      <c r="B90" s="473" t="s">
        <v>300</v>
      </c>
      <c r="C90" s="473"/>
      <c r="D90" s="473"/>
      <c r="E90" s="191">
        <v>5</v>
      </c>
      <c r="F90" s="167" t="s">
        <v>268</v>
      </c>
      <c r="G90" s="173"/>
      <c r="H90" s="174"/>
    </row>
    <row r="91" spans="1:12" ht="31.4" customHeight="1" x14ac:dyDescent="0.35">
      <c r="A91" s="472" t="s">
        <v>301</v>
      </c>
      <c r="B91" s="472"/>
      <c r="C91" s="472"/>
      <c r="D91" s="472"/>
      <c r="E91" s="167" t="s">
        <v>168</v>
      </c>
      <c r="F91" s="167" t="s">
        <v>268</v>
      </c>
      <c r="G91" s="172" t="s">
        <v>168</v>
      </c>
      <c r="H91" s="181" t="s">
        <v>339</v>
      </c>
    </row>
    <row r="92" spans="1:12" ht="17.899999999999999" customHeight="1" x14ac:dyDescent="0.35">
      <c r="A92" s="473" t="s">
        <v>302</v>
      </c>
      <c r="B92" s="473"/>
      <c r="C92" s="473"/>
      <c r="D92" s="473"/>
      <c r="E92" s="167">
        <f>G92*25</f>
        <v>23</v>
      </c>
      <c r="F92" s="167" t="s">
        <v>268</v>
      </c>
      <c r="G92" s="172">
        <f>D6-G84</f>
        <v>0.91999999999999993</v>
      </c>
      <c r="H92" s="181" t="s">
        <v>339</v>
      </c>
    </row>
    <row r="93" spans="1:12" ht="10.4" customHeight="1" x14ac:dyDescent="0.35"/>
    <row r="94" spans="1:12" x14ac:dyDescent="0.35">
      <c r="A94" s="8" t="s">
        <v>303</v>
      </c>
      <c r="B94" s="8"/>
      <c r="C94" s="8"/>
      <c r="D94" s="8"/>
      <c r="E94" s="8"/>
      <c r="F94" s="77"/>
      <c r="G94" s="77"/>
      <c r="H94" s="77"/>
      <c r="I94" s="77"/>
      <c r="J94" s="77"/>
    </row>
    <row r="95" spans="1:12" x14ac:dyDescent="0.35">
      <c r="A95" s="471" t="s">
        <v>1605</v>
      </c>
      <c r="B95" s="471"/>
      <c r="C95" s="471"/>
      <c r="D95" s="471"/>
      <c r="E95" s="471"/>
      <c r="F95" s="230"/>
      <c r="G95" s="230"/>
      <c r="H95" s="230"/>
      <c r="I95" s="230"/>
      <c r="J95" s="230"/>
    </row>
    <row r="96" spans="1:12" x14ac:dyDescent="0.35">
      <c r="A96" s="230"/>
      <c r="B96" s="230"/>
      <c r="C96" s="230"/>
      <c r="D96" s="230"/>
      <c r="E96" s="230"/>
      <c r="F96" s="230"/>
      <c r="G96" s="230"/>
      <c r="H96" s="230"/>
      <c r="I96" s="230"/>
      <c r="J96" s="230"/>
    </row>
    <row r="97" spans="1:10" x14ac:dyDescent="0.35">
      <c r="A97" s="230"/>
      <c r="B97" s="230"/>
      <c r="C97" s="230"/>
      <c r="D97" s="230"/>
      <c r="E97" s="230"/>
      <c r="F97" s="230"/>
      <c r="G97" s="230"/>
      <c r="H97" s="230"/>
      <c r="I97" s="230"/>
      <c r="J97" s="230"/>
    </row>
    <row r="98" spans="1:10" x14ac:dyDescent="0.35">
      <c r="A98" s="77"/>
      <c r="B98" s="77"/>
      <c r="C98" s="77"/>
      <c r="D98" s="77"/>
      <c r="E98" s="77"/>
      <c r="F98" s="77"/>
      <c r="G98" s="77"/>
      <c r="H98" s="77"/>
      <c r="I98" s="77"/>
      <c r="J98" s="77"/>
    </row>
  </sheetData>
  <mergeCells count="101">
    <mergeCell ref="A95:E95"/>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B39:H39"/>
    <mergeCell ref="B40:H40"/>
    <mergeCell ref="B41:H41"/>
    <mergeCell ref="B42:H42"/>
    <mergeCell ref="B43:H43"/>
    <mergeCell ref="B44:H44"/>
    <mergeCell ref="B35:F35"/>
    <mergeCell ref="D69:H69"/>
    <mergeCell ref="A70:C70"/>
    <mergeCell ref="A73:B75"/>
    <mergeCell ref="C73:H73"/>
    <mergeCell ref="C74:H74"/>
    <mergeCell ref="A51:A55"/>
    <mergeCell ref="B54:H54"/>
    <mergeCell ref="B55:H55"/>
    <mergeCell ref="A56:C56"/>
    <mergeCell ref="D56:H56"/>
    <mergeCell ref="B51:H51"/>
    <mergeCell ref="B52:H52"/>
    <mergeCell ref="B53:H53"/>
    <mergeCell ref="B61:H61"/>
    <mergeCell ref="B62:H62"/>
    <mergeCell ref="B63:H63"/>
    <mergeCell ref="B64:H64"/>
    <mergeCell ref="B65:H65"/>
    <mergeCell ref="B66:H66"/>
    <mergeCell ref="B67:H67"/>
    <mergeCell ref="B68:H68"/>
    <mergeCell ref="B60:H60"/>
    <mergeCell ref="K35:O35"/>
    <mergeCell ref="A38:F38"/>
    <mergeCell ref="A39:A47"/>
    <mergeCell ref="B45:H45"/>
    <mergeCell ref="B46:H46"/>
    <mergeCell ref="B47:H47"/>
    <mergeCell ref="A48:C48"/>
    <mergeCell ref="D48:H48"/>
    <mergeCell ref="A49:C49"/>
    <mergeCell ref="A50:F50"/>
    <mergeCell ref="A92:D92"/>
    <mergeCell ref="D49:H49"/>
    <mergeCell ref="D70:H70"/>
    <mergeCell ref="B87:D87"/>
    <mergeCell ref="B88:D88"/>
    <mergeCell ref="B89:D89"/>
    <mergeCell ref="B90:D90"/>
    <mergeCell ref="A91:D91"/>
    <mergeCell ref="A81:F81"/>
    <mergeCell ref="A83:F83"/>
    <mergeCell ref="A84:D84"/>
    <mergeCell ref="B85:D85"/>
    <mergeCell ref="B86:D86"/>
    <mergeCell ref="C75:H75"/>
    <mergeCell ref="A76:B77"/>
    <mergeCell ref="C76:H76"/>
    <mergeCell ref="C77:H77"/>
    <mergeCell ref="A80:F80"/>
    <mergeCell ref="A57:F57"/>
    <mergeCell ref="A58:A68"/>
    <mergeCell ref="B58:H58"/>
    <mergeCell ref="B59:H59"/>
    <mergeCell ref="A69:C6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8"/>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163</v>
      </c>
      <c r="B5" s="497"/>
      <c r="C5" s="497"/>
      <c r="D5" s="497"/>
      <c r="E5" s="497"/>
      <c r="F5" s="497"/>
      <c r="G5" s="497"/>
      <c r="H5" s="497"/>
    </row>
    <row r="6" spans="1:9" ht="17.89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305</v>
      </c>
      <c r="E7" s="527"/>
      <c r="F7" s="527"/>
      <c r="G7" s="527"/>
      <c r="H7" s="528"/>
    </row>
    <row r="8" spans="1:9" ht="17.649999999999999" customHeight="1" x14ac:dyDescent="0.35">
      <c r="A8" s="478" t="s">
        <v>145</v>
      </c>
      <c r="B8" s="522"/>
      <c r="C8" s="522"/>
      <c r="D8" s="514" t="s">
        <v>240</v>
      </c>
      <c r="E8" s="514"/>
      <c r="F8" s="514"/>
      <c r="G8" s="514"/>
      <c r="H8" s="515"/>
    </row>
    <row r="9" spans="1:9" ht="17.649999999999999" customHeight="1" x14ac:dyDescent="0.35">
      <c r="A9" s="478" t="s">
        <v>241</v>
      </c>
      <c r="B9" s="522"/>
      <c r="C9" s="522"/>
      <c r="D9" s="514" t="s">
        <v>1555</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53" t="s">
        <v>246</v>
      </c>
      <c r="F15" s="553"/>
      <c r="G15" s="553"/>
      <c r="H15" s="55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07" t="s">
        <v>486</v>
      </c>
      <c r="D19" s="507"/>
      <c r="E19" s="507"/>
      <c r="F19" s="507"/>
      <c r="G19" s="507"/>
      <c r="H19" s="498"/>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row>
    <row r="25" spans="1:11" ht="29.25" customHeight="1" x14ac:dyDescent="0.35">
      <c r="A25" s="211" t="s">
        <v>487</v>
      </c>
      <c r="B25" s="512" t="s">
        <v>488</v>
      </c>
      <c r="C25" s="512"/>
      <c r="D25" s="512"/>
      <c r="E25" s="512"/>
      <c r="F25" s="512"/>
      <c r="G25" s="32" t="s">
        <v>489</v>
      </c>
      <c r="H25" s="190" t="s">
        <v>39</v>
      </c>
      <c r="J25" s="188"/>
      <c r="K25" s="188"/>
    </row>
    <row r="26" spans="1:11" ht="29.25" customHeight="1" x14ac:dyDescent="0.35">
      <c r="A26" s="211" t="s">
        <v>490</v>
      </c>
      <c r="B26" s="479" t="s">
        <v>491</v>
      </c>
      <c r="C26" s="499"/>
      <c r="D26" s="499"/>
      <c r="E26" s="499"/>
      <c r="F26" s="520"/>
      <c r="G26" s="32" t="s">
        <v>492</v>
      </c>
      <c r="H26" s="190" t="s">
        <v>39</v>
      </c>
      <c r="J26" s="188"/>
      <c r="K26" s="188"/>
    </row>
    <row r="27" spans="1:11" ht="29.25" customHeight="1" x14ac:dyDescent="0.35">
      <c r="A27" s="211" t="s">
        <v>493</v>
      </c>
      <c r="B27" s="512" t="s">
        <v>494</v>
      </c>
      <c r="C27" s="512"/>
      <c r="D27" s="512"/>
      <c r="E27" s="512"/>
      <c r="F27" s="512"/>
      <c r="G27" s="32" t="s">
        <v>489</v>
      </c>
      <c r="H27" s="190" t="s">
        <v>39</v>
      </c>
    </row>
    <row r="28" spans="1:11" ht="17.649999999999999" customHeight="1" x14ac:dyDescent="0.35">
      <c r="A28" s="486" t="s">
        <v>125</v>
      </c>
      <c r="B28" s="487"/>
      <c r="C28" s="487"/>
      <c r="D28" s="487"/>
      <c r="E28" s="487"/>
      <c r="F28" s="487"/>
      <c r="G28" s="487"/>
      <c r="H28" s="488"/>
    </row>
    <row r="29" spans="1:11" ht="28.5" customHeight="1" x14ac:dyDescent="0.35">
      <c r="A29" s="211" t="s">
        <v>495</v>
      </c>
      <c r="B29" s="512" t="s">
        <v>496</v>
      </c>
      <c r="C29" s="512"/>
      <c r="D29" s="512"/>
      <c r="E29" s="512"/>
      <c r="F29" s="512"/>
      <c r="G29" s="32" t="s">
        <v>497</v>
      </c>
      <c r="H29" s="190" t="s">
        <v>39</v>
      </c>
    </row>
    <row r="30" spans="1:11" ht="28.5" customHeight="1" x14ac:dyDescent="0.35">
      <c r="A30" s="211" t="s">
        <v>498</v>
      </c>
      <c r="B30" s="512" t="s">
        <v>499</v>
      </c>
      <c r="C30" s="512"/>
      <c r="D30" s="512"/>
      <c r="E30" s="512"/>
      <c r="F30" s="512"/>
      <c r="G30" s="32" t="s">
        <v>500</v>
      </c>
      <c r="H30" s="190" t="s">
        <v>39</v>
      </c>
    </row>
    <row r="31" spans="1:11" ht="28.5" customHeight="1" x14ac:dyDescent="0.35">
      <c r="A31" s="211" t="s">
        <v>501</v>
      </c>
      <c r="B31" s="479" t="s">
        <v>502</v>
      </c>
      <c r="C31" s="499"/>
      <c r="D31" s="499"/>
      <c r="E31" s="499"/>
      <c r="F31" s="520"/>
      <c r="G31" s="32" t="s">
        <v>503</v>
      </c>
      <c r="H31" s="190" t="s">
        <v>39</v>
      </c>
    </row>
    <row r="32" spans="1:11" ht="17.649999999999999" customHeight="1" x14ac:dyDescent="0.35">
      <c r="A32" s="486" t="s">
        <v>261</v>
      </c>
      <c r="B32" s="487"/>
      <c r="C32" s="487"/>
      <c r="D32" s="487"/>
      <c r="E32" s="487"/>
      <c r="F32" s="487"/>
      <c r="G32" s="487"/>
      <c r="H32" s="488"/>
    </row>
    <row r="33" spans="1:9" ht="29.25" customHeight="1" x14ac:dyDescent="0.35">
      <c r="A33" s="211" t="s">
        <v>504</v>
      </c>
      <c r="B33" s="555" t="s">
        <v>1399</v>
      </c>
      <c r="C33" s="555"/>
      <c r="D33" s="555"/>
      <c r="E33" s="555"/>
      <c r="F33" s="555"/>
      <c r="G33" s="32" t="s">
        <v>104</v>
      </c>
      <c r="H33" s="190" t="s">
        <v>39</v>
      </c>
    </row>
    <row r="34" spans="1:9" ht="29.25" customHeight="1" x14ac:dyDescent="0.35">
      <c r="A34" s="211" t="s">
        <v>505</v>
      </c>
      <c r="B34" s="555" t="s">
        <v>1400</v>
      </c>
      <c r="C34" s="555"/>
      <c r="D34" s="555"/>
      <c r="E34" s="555"/>
      <c r="F34" s="555"/>
      <c r="G34" s="32" t="s">
        <v>112</v>
      </c>
      <c r="H34" s="190" t="s">
        <v>39</v>
      </c>
    </row>
    <row r="35" spans="1:9" ht="10.15" customHeight="1" x14ac:dyDescent="0.35"/>
    <row r="36" spans="1:9" ht="15" customHeight="1" x14ac:dyDescent="0.35">
      <c r="A36" s="159" t="s">
        <v>266</v>
      </c>
    </row>
    <row r="37" spans="1:9" s="177" customFormat="1" ht="17.649999999999999" customHeight="1" x14ac:dyDescent="0.35">
      <c r="A37" s="481" t="s">
        <v>267</v>
      </c>
      <c r="B37" s="481"/>
      <c r="C37" s="481"/>
      <c r="D37" s="481"/>
      <c r="E37" s="481"/>
      <c r="F37" s="481"/>
      <c r="G37" s="162">
        <v>15</v>
      </c>
      <c r="H37" s="312" t="s">
        <v>268</v>
      </c>
    </row>
    <row r="38" spans="1:9" ht="17.25" customHeight="1" x14ac:dyDescent="0.35">
      <c r="A38" s="508" t="s">
        <v>269</v>
      </c>
      <c r="B38" s="518" t="s">
        <v>506</v>
      </c>
      <c r="C38" s="518"/>
      <c r="D38" s="518"/>
      <c r="E38" s="518"/>
      <c r="F38" s="518"/>
      <c r="G38" s="518"/>
      <c r="H38" s="535"/>
    </row>
    <row r="39" spans="1:9" ht="17.25" customHeight="1" x14ac:dyDescent="0.35">
      <c r="A39" s="509"/>
      <c r="B39" s="512" t="s">
        <v>507</v>
      </c>
      <c r="C39" s="512"/>
      <c r="D39" s="512"/>
      <c r="E39" s="512"/>
      <c r="F39" s="512"/>
      <c r="G39" s="512"/>
      <c r="H39" s="479"/>
    </row>
    <row r="40" spans="1:9" ht="28.5" customHeight="1" x14ac:dyDescent="0.35">
      <c r="A40" s="509"/>
      <c r="B40" s="512" t="s">
        <v>508</v>
      </c>
      <c r="C40" s="512"/>
      <c r="D40" s="512"/>
      <c r="E40" s="512"/>
      <c r="F40" s="512"/>
      <c r="G40" s="512"/>
      <c r="H40" s="479"/>
    </row>
    <row r="41" spans="1:9" ht="17.25" customHeight="1" x14ac:dyDescent="0.35">
      <c r="A41" s="509"/>
      <c r="B41" s="512" t="s">
        <v>509</v>
      </c>
      <c r="C41" s="512"/>
      <c r="D41" s="512"/>
      <c r="E41" s="512"/>
      <c r="F41" s="512"/>
      <c r="G41" s="512"/>
      <c r="H41" s="479"/>
    </row>
    <row r="42" spans="1:9" ht="17.25" customHeight="1" x14ac:dyDescent="0.35">
      <c r="A42" s="509"/>
      <c r="B42" s="512" t="s">
        <v>510</v>
      </c>
      <c r="C42" s="512"/>
      <c r="D42" s="512"/>
      <c r="E42" s="512"/>
      <c r="F42" s="512"/>
      <c r="G42" s="512"/>
      <c r="H42" s="479"/>
    </row>
    <row r="43" spans="1:9" ht="17.25" customHeight="1" x14ac:dyDescent="0.35">
      <c r="A43" s="509"/>
      <c r="B43" s="512" t="s">
        <v>511</v>
      </c>
      <c r="C43" s="512"/>
      <c r="D43" s="512"/>
      <c r="E43" s="512"/>
      <c r="F43" s="512"/>
      <c r="G43" s="512"/>
      <c r="H43" s="479"/>
    </row>
    <row r="44" spans="1:9" ht="17.25" customHeight="1" x14ac:dyDescent="0.35">
      <c r="A44" s="509"/>
      <c r="B44" s="479" t="s">
        <v>512</v>
      </c>
      <c r="C44" s="499"/>
      <c r="D44" s="499"/>
      <c r="E44" s="499"/>
      <c r="F44" s="499"/>
      <c r="G44" s="499"/>
      <c r="H44" s="499"/>
    </row>
    <row r="45" spans="1:9" ht="17.25" customHeight="1" x14ac:dyDescent="0.35">
      <c r="A45" s="517"/>
      <c r="B45" s="512" t="s">
        <v>513</v>
      </c>
      <c r="C45" s="512"/>
      <c r="D45" s="512"/>
      <c r="E45" s="512"/>
      <c r="F45" s="512"/>
      <c r="G45" s="512"/>
      <c r="H45" s="479"/>
    </row>
    <row r="46" spans="1:9" ht="19" customHeight="1" x14ac:dyDescent="0.35">
      <c r="A46" s="474" t="s">
        <v>274</v>
      </c>
      <c r="B46" s="513"/>
      <c r="C46" s="513"/>
      <c r="D46" s="514" t="s">
        <v>514</v>
      </c>
      <c r="E46" s="514"/>
      <c r="F46" s="514"/>
      <c r="G46" s="514"/>
      <c r="H46" s="515"/>
    </row>
    <row r="47" spans="1:9" ht="43.5" customHeight="1" x14ac:dyDescent="0.35">
      <c r="A47" s="476" t="s">
        <v>276</v>
      </c>
      <c r="B47" s="507"/>
      <c r="C47" s="507"/>
      <c r="D47" s="504" t="s">
        <v>1556</v>
      </c>
      <c r="E47" s="506"/>
      <c r="F47" s="506"/>
      <c r="G47" s="506"/>
      <c r="H47" s="348"/>
      <c r="I47" s="11"/>
    </row>
    <row r="48" spans="1:9" s="177" customFormat="1" ht="17.649999999999999" customHeight="1" x14ac:dyDescent="0.35">
      <c r="A48" s="481" t="s">
        <v>366</v>
      </c>
      <c r="B48" s="481"/>
      <c r="C48" s="481"/>
      <c r="D48" s="481"/>
      <c r="E48" s="481"/>
      <c r="F48" s="481"/>
      <c r="G48" s="162">
        <v>30</v>
      </c>
      <c r="H48" s="312" t="s">
        <v>268</v>
      </c>
    </row>
    <row r="49" spans="1:10" ht="17.25" customHeight="1" x14ac:dyDescent="0.35">
      <c r="A49" s="508" t="s">
        <v>269</v>
      </c>
      <c r="B49" s="511" t="s">
        <v>515</v>
      </c>
      <c r="C49" s="511"/>
      <c r="D49" s="511"/>
      <c r="E49" s="511"/>
      <c r="F49" s="511"/>
      <c r="G49" s="511"/>
      <c r="H49" s="539"/>
    </row>
    <row r="50" spans="1:10" ht="17.25" customHeight="1" x14ac:dyDescent="0.35">
      <c r="A50" s="509"/>
      <c r="B50" s="479" t="s">
        <v>516</v>
      </c>
      <c r="C50" s="499"/>
      <c r="D50" s="499"/>
      <c r="E50" s="499"/>
      <c r="F50" s="499"/>
      <c r="G50" s="499"/>
      <c r="H50" s="499"/>
    </row>
    <row r="51" spans="1:10" ht="17.25" customHeight="1" x14ac:dyDescent="0.35">
      <c r="A51" s="509"/>
      <c r="B51" s="479" t="s">
        <v>517</v>
      </c>
      <c r="C51" s="499"/>
      <c r="D51" s="499"/>
      <c r="E51" s="499"/>
      <c r="F51" s="499"/>
      <c r="G51" s="499"/>
      <c r="H51" s="499"/>
    </row>
    <row r="52" spans="1:10" ht="17.25" customHeight="1" x14ac:dyDescent="0.35">
      <c r="A52" s="509"/>
      <c r="B52" s="479" t="s">
        <v>518</v>
      </c>
      <c r="C52" s="499"/>
      <c r="D52" s="499"/>
      <c r="E52" s="499"/>
      <c r="F52" s="499"/>
      <c r="G52" s="499"/>
      <c r="H52" s="499"/>
    </row>
    <row r="53" spans="1:10" ht="17.25" customHeight="1" x14ac:dyDescent="0.35">
      <c r="A53" s="509"/>
      <c r="B53" s="479" t="s">
        <v>519</v>
      </c>
      <c r="C53" s="499"/>
      <c r="D53" s="499"/>
      <c r="E53" s="499"/>
      <c r="F53" s="499"/>
      <c r="G53" s="499"/>
      <c r="H53" s="499"/>
    </row>
    <row r="54" spans="1:10" ht="17.25" customHeight="1" x14ac:dyDescent="0.35">
      <c r="A54" s="509"/>
      <c r="B54" s="479" t="s">
        <v>520</v>
      </c>
      <c r="C54" s="499"/>
      <c r="D54" s="499"/>
      <c r="E54" s="499"/>
      <c r="F54" s="499"/>
      <c r="G54" s="499"/>
      <c r="H54" s="499"/>
    </row>
    <row r="55" spans="1:10" ht="17.25" customHeight="1" x14ac:dyDescent="0.35">
      <c r="A55" s="509"/>
      <c r="B55" s="479" t="s">
        <v>521</v>
      </c>
      <c r="C55" s="499"/>
      <c r="D55" s="499"/>
      <c r="E55" s="499"/>
      <c r="F55" s="499"/>
      <c r="G55" s="499"/>
      <c r="H55" s="499"/>
    </row>
    <row r="56" spans="1:10" ht="17.25" customHeight="1" x14ac:dyDescent="0.35">
      <c r="A56" s="509"/>
      <c r="B56" s="479" t="s">
        <v>522</v>
      </c>
      <c r="C56" s="499"/>
      <c r="D56" s="499"/>
      <c r="E56" s="499"/>
      <c r="F56" s="499"/>
      <c r="G56" s="499"/>
      <c r="H56" s="499"/>
    </row>
    <row r="57" spans="1:10" ht="17.25" customHeight="1" x14ac:dyDescent="0.35">
      <c r="A57" s="509"/>
      <c r="B57" s="512" t="s">
        <v>523</v>
      </c>
      <c r="C57" s="512"/>
      <c r="D57" s="512"/>
      <c r="E57" s="512"/>
      <c r="F57" s="512"/>
      <c r="G57" s="512"/>
      <c r="H57" s="479"/>
    </row>
    <row r="58" spans="1:10" ht="17.25" customHeight="1" x14ac:dyDescent="0.35">
      <c r="A58" s="517"/>
      <c r="B58" s="546" t="s">
        <v>524</v>
      </c>
      <c r="C58" s="546"/>
      <c r="D58" s="546"/>
      <c r="E58" s="546"/>
      <c r="F58" s="546"/>
      <c r="G58" s="546"/>
      <c r="H58" s="483"/>
    </row>
    <row r="59" spans="1:10" ht="17.5" customHeight="1" x14ac:dyDescent="0.35">
      <c r="A59" s="474" t="s">
        <v>274</v>
      </c>
      <c r="B59" s="513"/>
      <c r="C59" s="513"/>
      <c r="D59" s="514" t="s">
        <v>525</v>
      </c>
      <c r="E59" s="514"/>
      <c r="F59" s="514"/>
      <c r="G59" s="514"/>
      <c r="H59" s="515"/>
    </row>
    <row r="60" spans="1:10" ht="45" customHeight="1" x14ac:dyDescent="0.35">
      <c r="A60" s="476" t="s">
        <v>276</v>
      </c>
      <c r="B60" s="507"/>
      <c r="C60" s="507"/>
      <c r="D60" s="479" t="s">
        <v>526</v>
      </c>
      <c r="E60" s="499"/>
      <c r="F60" s="499"/>
      <c r="G60" s="499"/>
      <c r="H60" s="499"/>
      <c r="I60" s="196"/>
    </row>
    <row r="61" spans="1:10" ht="10.15" customHeight="1" x14ac:dyDescent="0.35"/>
    <row r="62" spans="1:10" ht="15" customHeight="1" x14ac:dyDescent="0.35">
      <c r="A62" s="159" t="s">
        <v>284</v>
      </c>
    </row>
    <row r="63" spans="1:10" ht="33" customHeight="1" x14ac:dyDescent="0.35">
      <c r="A63" s="473" t="s">
        <v>285</v>
      </c>
      <c r="B63" s="478"/>
      <c r="C63" s="504" t="s">
        <v>527</v>
      </c>
      <c r="D63" s="506"/>
      <c r="E63" s="506"/>
      <c r="F63" s="506"/>
      <c r="G63" s="506"/>
      <c r="H63" s="506"/>
      <c r="J63" s="164"/>
    </row>
    <row r="64" spans="1:10" ht="33" customHeight="1" x14ac:dyDescent="0.35">
      <c r="A64" s="473"/>
      <c r="B64" s="478"/>
      <c r="C64" s="345" t="s">
        <v>528</v>
      </c>
      <c r="D64" s="345"/>
      <c r="E64" s="345"/>
      <c r="F64" s="345"/>
      <c r="G64" s="345"/>
      <c r="H64" s="504"/>
    </row>
    <row r="65" spans="1:12" ht="31.5" customHeight="1" x14ac:dyDescent="0.35">
      <c r="A65" s="473"/>
      <c r="B65" s="478"/>
      <c r="C65" s="345" t="s">
        <v>529</v>
      </c>
      <c r="D65" s="345"/>
      <c r="E65" s="345"/>
      <c r="F65" s="345"/>
      <c r="G65" s="345"/>
      <c r="H65" s="504"/>
    </row>
    <row r="66" spans="1:12" ht="32.25" customHeight="1" x14ac:dyDescent="0.35">
      <c r="A66" s="500" t="s">
        <v>288</v>
      </c>
      <c r="B66" s="501"/>
      <c r="C66" s="345" t="s">
        <v>530</v>
      </c>
      <c r="D66" s="345"/>
      <c r="E66" s="345"/>
      <c r="F66" s="345"/>
      <c r="G66" s="345"/>
      <c r="H66" s="504"/>
    </row>
    <row r="67" spans="1:12" ht="33.75" customHeight="1" x14ac:dyDescent="0.35">
      <c r="A67" s="502"/>
      <c r="B67" s="503"/>
      <c r="C67" s="345" t="s">
        <v>531</v>
      </c>
      <c r="D67" s="345"/>
      <c r="E67" s="345"/>
      <c r="F67" s="345"/>
      <c r="G67" s="345"/>
      <c r="H67" s="504"/>
    </row>
    <row r="68" spans="1:12" ht="10.15" customHeight="1" x14ac:dyDescent="0.35"/>
    <row r="69" spans="1:12" ht="15" customHeight="1" x14ac:dyDescent="0.35">
      <c r="A69" s="177" t="s">
        <v>290</v>
      </c>
      <c r="B69" s="179"/>
      <c r="C69" s="179"/>
      <c r="D69" s="179"/>
      <c r="E69" s="179"/>
      <c r="F69" s="179"/>
    </row>
    <row r="70" spans="1:12" ht="17" x14ac:dyDescent="0.35">
      <c r="A70" s="505" t="s">
        <v>291</v>
      </c>
      <c r="B70" s="505"/>
      <c r="C70" s="505"/>
      <c r="D70" s="505"/>
      <c r="E70" s="505"/>
      <c r="F70" s="505"/>
      <c r="G70" s="180">
        <v>4</v>
      </c>
      <c r="H70" s="181" t="s">
        <v>339</v>
      </c>
    </row>
    <row r="71" spans="1:12" ht="17" x14ac:dyDescent="0.35">
      <c r="A71" s="505" t="s">
        <v>293</v>
      </c>
      <c r="B71" s="505"/>
      <c r="C71" s="505"/>
      <c r="D71" s="505"/>
      <c r="E71" s="505"/>
      <c r="F71" s="505"/>
      <c r="G71" s="180">
        <v>0</v>
      </c>
      <c r="H71" s="181" t="s">
        <v>339</v>
      </c>
    </row>
    <row r="72" spans="1:12" x14ac:dyDescent="0.35">
      <c r="A72" s="156"/>
      <c r="B72" s="156"/>
      <c r="C72" s="156"/>
      <c r="D72" s="156"/>
      <c r="E72" s="156"/>
      <c r="F72" s="156"/>
      <c r="G72" s="182"/>
      <c r="H72" s="181"/>
    </row>
    <row r="73" spans="1:12" x14ac:dyDescent="0.35">
      <c r="A73" s="480" t="s">
        <v>294</v>
      </c>
      <c r="B73" s="480"/>
      <c r="C73" s="480"/>
      <c r="D73" s="480"/>
      <c r="E73" s="480"/>
      <c r="F73" s="480"/>
      <c r="G73" s="183"/>
      <c r="H73" s="184"/>
    </row>
    <row r="74" spans="1:12" ht="17.649999999999999" customHeight="1" x14ac:dyDescent="0.35">
      <c r="A74" s="472" t="s">
        <v>295</v>
      </c>
      <c r="B74" s="472"/>
      <c r="C74" s="472"/>
      <c r="D74" s="472"/>
      <c r="E74" s="167">
        <f>SUM(E75:E80)</f>
        <v>55</v>
      </c>
      <c r="F74" s="167" t="s">
        <v>268</v>
      </c>
      <c r="G74" s="172">
        <f>E74/25</f>
        <v>2.2000000000000002</v>
      </c>
      <c r="H74" s="181" t="s">
        <v>339</v>
      </c>
    </row>
    <row r="75" spans="1:12" ht="17.649999999999999" customHeight="1" x14ac:dyDescent="0.35">
      <c r="A75" s="158" t="s">
        <v>144</v>
      </c>
      <c r="B75" s="473" t="s">
        <v>146</v>
      </c>
      <c r="C75" s="473"/>
      <c r="D75" s="473"/>
      <c r="E75" s="167">
        <v>15</v>
      </c>
      <c r="F75" s="167" t="s">
        <v>268</v>
      </c>
      <c r="G75" s="173"/>
      <c r="H75" s="174"/>
    </row>
    <row r="76" spans="1:12" ht="17.649999999999999" customHeight="1" x14ac:dyDescent="0.35">
      <c r="B76" s="473" t="s">
        <v>296</v>
      </c>
      <c r="C76" s="473"/>
      <c r="D76" s="473"/>
      <c r="E76" s="167">
        <v>30</v>
      </c>
      <c r="F76" s="167" t="s">
        <v>268</v>
      </c>
      <c r="G76" s="185"/>
      <c r="H76" s="186"/>
    </row>
    <row r="77" spans="1:12" ht="17.649999999999999" customHeight="1" x14ac:dyDescent="0.35">
      <c r="B77" s="473" t="s">
        <v>297</v>
      </c>
      <c r="C77" s="473"/>
      <c r="D77" s="473"/>
      <c r="E77" s="167">
        <v>4</v>
      </c>
      <c r="F77" s="167" t="s">
        <v>268</v>
      </c>
      <c r="G77" s="185"/>
      <c r="H77" s="186"/>
      <c r="J77" s="175"/>
      <c r="K77" s="164"/>
      <c r="L77" s="164"/>
    </row>
    <row r="78" spans="1:12" ht="17.649999999999999" customHeight="1" x14ac:dyDescent="0.35">
      <c r="B78" s="473" t="s">
        <v>298</v>
      </c>
      <c r="C78" s="473"/>
      <c r="D78" s="473"/>
      <c r="E78" s="167" t="s">
        <v>168</v>
      </c>
      <c r="F78" s="167" t="s">
        <v>268</v>
      </c>
      <c r="G78" s="185"/>
      <c r="H78" s="186"/>
    </row>
    <row r="79" spans="1:12" ht="17.649999999999999" customHeight="1" x14ac:dyDescent="0.35">
      <c r="B79" s="473" t="s">
        <v>299</v>
      </c>
      <c r="C79" s="473"/>
      <c r="D79" s="473"/>
      <c r="E79" s="167" t="s">
        <v>168</v>
      </c>
      <c r="F79" s="167" t="s">
        <v>268</v>
      </c>
      <c r="G79" s="185"/>
      <c r="H79" s="186"/>
    </row>
    <row r="80" spans="1:12" ht="17.649999999999999" customHeight="1" x14ac:dyDescent="0.35">
      <c r="B80" s="473" t="s">
        <v>300</v>
      </c>
      <c r="C80" s="473"/>
      <c r="D80" s="473"/>
      <c r="E80" s="167">
        <v>6</v>
      </c>
      <c r="F80" s="167" t="s">
        <v>268</v>
      </c>
      <c r="G80" s="173"/>
      <c r="H80" s="174"/>
    </row>
    <row r="81" spans="1:10" ht="31.15" customHeight="1" x14ac:dyDescent="0.35">
      <c r="A81" s="472" t="s">
        <v>301</v>
      </c>
      <c r="B81" s="472"/>
      <c r="C81" s="472"/>
      <c r="D81" s="472"/>
      <c r="E81" s="167" t="s">
        <v>168</v>
      </c>
      <c r="F81" s="167" t="s">
        <v>268</v>
      </c>
      <c r="G81" s="172" t="s">
        <v>168</v>
      </c>
      <c r="H81" s="181" t="s">
        <v>339</v>
      </c>
    </row>
    <row r="82" spans="1:10" ht="17.649999999999999" customHeight="1" x14ac:dyDescent="0.35">
      <c r="A82" s="473" t="s">
        <v>302</v>
      </c>
      <c r="B82" s="473"/>
      <c r="C82" s="473"/>
      <c r="D82" s="473"/>
      <c r="E82" s="167">
        <f>G82*25</f>
        <v>44.999999999999993</v>
      </c>
      <c r="F82" s="167" t="s">
        <v>268</v>
      </c>
      <c r="G82" s="172">
        <f>D6-G74</f>
        <v>1.7999999999999998</v>
      </c>
      <c r="H82" s="181" t="s">
        <v>339</v>
      </c>
    </row>
    <row r="83" spans="1:10" ht="10.15" customHeight="1" x14ac:dyDescent="0.35"/>
    <row r="84" spans="1:10" x14ac:dyDescent="0.35">
      <c r="A84" s="8" t="s">
        <v>303</v>
      </c>
      <c r="B84" s="8"/>
      <c r="C84" s="8"/>
      <c r="D84" s="8"/>
      <c r="E84" s="8"/>
      <c r="F84" s="77"/>
      <c r="G84" s="77"/>
      <c r="H84" s="77"/>
      <c r="I84" s="77"/>
      <c r="J84" s="77"/>
    </row>
    <row r="85" spans="1:10" ht="14" customHeight="1" x14ac:dyDescent="0.35">
      <c r="A85" s="471" t="s">
        <v>1605</v>
      </c>
      <c r="B85" s="471"/>
      <c r="C85" s="471"/>
      <c r="D85" s="471"/>
      <c r="E85" s="471"/>
      <c r="F85" s="230"/>
      <c r="G85" s="230"/>
      <c r="H85" s="230"/>
      <c r="I85" s="230"/>
      <c r="J85" s="230"/>
    </row>
    <row r="86" spans="1:10" x14ac:dyDescent="0.35">
      <c r="A86" s="230"/>
      <c r="B86" s="230"/>
      <c r="C86" s="230"/>
      <c r="D86" s="230"/>
      <c r="E86" s="230"/>
      <c r="F86" s="230"/>
      <c r="G86" s="230"/>
      <c r="H86" s="230"/>
      <c r="I86" s="230"/>
      <c r="J86" s="230"/>
    </row>
    <row r="87" spans="1:10" x14ac:dyDescent="0.35">
      <c r="A87" s="230"/>
      <c r="B87" s="230"/>
      <c r="C87" s="230"/>
      <c r="D87" s="230"/>
      <c r="E87" s="230"/>
      <c r="F87" s="230"/>
      <c r="G87" s="230"/>
      <c r="H87" s="230"/>
      <c r="I87" s="230"/>
      <c r="J87" s="230"/>
    </row>
    <row r="88" spans="1:10" x14ac:dyDescent="0.35">
      <c r="A88" s="77"/>
      <c r="B88" s="77"/>
      <c r="C88" s="77"/>
      <c r="D88" s="77"/>
      <c r="E88" s="77"/>
      <c r="F88" s="77"/>
      <c r="G88" s="77"/>
      <c r="H88" s="77"/>
      <c r="I88" s="77"/>
      <c r="J88" s="77"/>
    </row>
  </sheetData>
  <mergeCells count="88">
    <mergeCell ref="B77:D77"/>
    <mergeCell ref="B78:D78"/>
    <mergeCell ref="B79:D79"/>
    <mergeCell ref="B80:D80"/>
    <mergeCell ref="A81:D81"/>
    <mergeCell ref="A82:D82"/>
    <mergeCell ref="A85:E85"/>
    <mergeCell ref="A59:C59"/>
    <mergeCell ref="D59:H59"/>
    <mergeCell ref="A60:C60"/>
    <mergeCell ref="B76:D76"/>
    <mergeCell ref="A63:B65"/>
    <mergeCell ref="C63:H63"/>
    <mergeCell ref="C64:H64"/>
    <mergeCell ref="C65:H65"/>
    <mergeCell ref="A66:B67"/>
    <mergeCell ref="C66:H66"/>
    <mergeCell ref="C67:H67"/>
    <mergeCell ref="A70:F70"/>
    <mergeCell ref="A71:F71"/>
    <mergeCell ref="A73:F73"/>
    <mergeCell ref="A74:D74"/>
    <mergeCell ref="B75:D75"/>
    <mergeCell ref="D46:H46"/>
    <mergeCell ref="A48:F48"/>
    <mergeCell ref="A49:A58"/>
    <mergeCell ref="B49:H49"/>
    <mergeCell ref="B50:H50"/>
    <mergeCell ref="B51:H51"/>
    <mergeCell ref="B52:H52"/>
    <mergeCell ref="B53:H53"/>
    <mergeCell ref="B54:H54"/>
    <mergeCell ref="B55:H55"/>
    <mergeCell ref="B56:H56"/>
    <mergeCell ref="B57:H57"/>
    <mergeCell ref="B58:H58"/>
    <mergeCell ref="A47:C47"/>
    <mergeCell ref="A46:C46"/>
    <mergeCell ref="D47:H47"/>
    <mergeCell ref="A32:H32"/>
    <mergeCell ref="B33:F33"/>
    <mergeCell ref="B34:F34"/>
    <mergeCell ref="A37:F37"/>
    <mergeCell ref="A38:A45"/>
    <mergeCell ref="B38:H38"/>
    <mergeCell ref="B39:H39"/>
    <mergeCell ref="B40:H40"/>
    <mergeCell ref="B41:H41"/>
    <mergeCell ref="B42:H42"/>
    <mergeCell ref="B43:H43"/>
    <mergeCell ref="B44:H44"/>
    <mergeCell ref="B45:H45"/>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E14:H14"/>
    <mergeCell ref="A15:D15"/>
    <mergeCell ref="E15:H15"/>
    <mergeCell ref="A16:D16"/>
    <mergeCell ref="E16:H16"/>
    <mergeCell ref="D60:H6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4"/>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164</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305</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532</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246</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533</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29.25" customHeight="1" x14ac:dyDescent="0.35">
      <c r="A25" s="211" t="s">
        <v>534</v>
      </c>
      <c r="B25" s="512" t="s">
        <v>535</v>
      </c>
      <c r="C25" s="512"/>
      <c r="D25" s="512"/>
      <c r="E25" s="512"/>
      <c r="F25" s="512"/>
      <c r="G25" s="32" t="s">
        <v>36</v>
      </c>
      <c r="H25" s="190" t="s">
        <v>39</v>
      </c>
    </row>
    <row r="26" spans="1:8" ht="24" customHeight="1" x14ac:dyDescent="0.35">
      <c r="A26" s="211" t="s">
        <v>536</v>
      </c>
      <c r="B26" s="512" t="s">
        <v>537</v>
      </c>
      <c r="C26" s="512"/>
      <c r="D26" s="512"/>
      <c r="E26" s="512"/>
      <c r="F26" s="512"/>
      <c r="G26" s="32" t="s">
        <v>42</v>
      </c>
      <c r="H26" s="190" t="s">
        <v>39</v>
      </c>
    </row>
    <row r="27" spans="1:8" ht="29.25" customHeight="1" x14ac:dyDescent="0.35">
      <c r="A27" s="211" t="s">
        <v>538</v>
      </c>
      <c r="B27" s="479" t="s">
        <v>539</v>
      </c>
      <c r="C27" s="499"/>
      <c r="D27" s="499"/>
      <c r="E27" s="499"/>
      <c r="F27" s="520"/>
      <c r="G27" s="32" t="s">
        <v>46</v>
      </c>
      <c r="H27" s="190" t="s">
        <v>39</v>
      </c>
    </row>
    <row r="28" spans="1:8" ht="17.649999999999999" customHeight="1" x14ac:dyDescent="0.35">
      <c r="A28" s="486" t="s">
        <v>125</v>
      </c>
      <c r="B28" s="487"/>
      <c r="C28" s="487"/>
      <c r="D28" s="487"/>
      <c r="E28" s="487"/>
      <c r="F28" s="487"/>
      <c r="G28" s="487"/>
      <c r="H28" s="488"/>
    </row>
    <row r="29" spans="1:8" ht="40.5" customHeight="1" x14ac:dyDescent="0.35">
      <c r="A29" s="211" t="s">
        <v>540</v>
      </c>
      <c r="B29" s="512" t="s">
        <v>541</v>
      </c>
      <c r="C29" s="512"/>
      <c r="D29" s="512"/>
      <c r="E29" s="512"/>
      <c r="F29" s="512"/>
      <c r="G29" s="32" t="s">
        <v>1558</v>
      </c>
      <c r="H29" s="190" t="s">
        <v>39</v>
      </c>
    </row>
    <row r="30" spans="1:8" ht="30.75" customHeight="1" x14ac:dyDescent="0.35">
      <c r="A30" s="211" t="s">
        <v>542</v>
      </c>
      <c r="B30" s="512" t="s">
        <v>543</v>
      </c>
      <c r="C30" s="512"/>
      <c r="D30" s="512"/>
      <c r="E30" s="512"/>
      <c r="F30" s="512"/>
      <c r="G30" s="32" t="s">
        <v>1557</v>
      </c>
      <c r="H30" s="190" t="s">
        <v>39</v>
      </c>
    </row>
    <row r="31" spans="1:8" ht="28.5" customHeight="1" x14ac:dyDescent="0.35">
      <c r="A31" s="211" t="s">
        <v>544</v>
      </c>
      <c r="B31" s="512" t="s">
        <v>545</v>
      </c>
      <c r="C31" s="512"/>
      <c r="D31" s="512"/>
      <c r="E31" s="512"/>
      <c r="F31" s="512"/>
      <c r="G31" s="32" t="s">
        <v>95</v>
      </c>
      <c r="H31" s="190" t="s">
        <v>39</v>
      </c>
    </row>
    <row r="32" spans="1:8" ht="17.649999999999999" customHeight="1" x14ac:dyDescent="0.35">
      <c r="A32" s="486" t="s">
        <v>261</v>
      </c>
      <c r="B32" s="487"/>
      <c r="C32" s="487"/>
      <c r="D32" s="487"/>
      <c r="E32" s="487"/>
      <c r="F32" s="487"/>
      <c r="G32" s="487"/>
      <c r="H32" s="488"/>
    </row>
    <row r="33" spans="1:9" ht="37.5" customHeight="1" x14ac:dyDescent="0.35">
      <c r="A33" s="211" t="s">
        <v>546</v>
      </c>
      <c r="B33" s="512" t="s">
        <v>1401</v>
      </c>
      <c r="C33" s="512"/>
      <c r="D33" s="512"/>
      <c r="E33" s="512"/>
      <c r="F33" s="512"/>
      <c r="G33" s="32" t="s">
        <v>104</v>
      </c>
      <c r="H33" s="190" t="s">
        <v>39</v>
      </c>
    </row>
    <row r="34" spans="1:9" ht="38.25" customHeight="1" x14ac:dyDescent="0.35">
      <c r="A34" s="211" t="s">
        <v>547</v>
      </c>
      <c r="B34" s="512" t="s">
        <v>1402</v>
      </c>
      <c r="C34" s="512"/>
      <c r="D34" s="512"/>
      <c r="E34" s="512"/>
      <c r="F34" s="512"/>
      <c r="G34" s="32" t="s">
        <v>112</v>
      </c>
      <c r="H34" s="190" t="s">
        <v>39</v>
      </c>
    </row>
    <row r="35" spans="1:9" ht="10.15" customHeight="1" x14ac:dyDescent="0.35"/>
    <row r="36" spans="1:9" ht="15" customHeight="1" x14ac:dyDescent="0.35">
      <c r="A36" s="159" t="s">
        <v>266</v>
      </c>
    </row>
    <row r="37" spans="1:9" s="177" customFormat="1" ht="17.649999999999999" customHeight="1" x14ac:dyDescent="0.35">
      <c r="A37" s="481" t="s">
        <v>267</v>
      </c>
      <c r="B37" s="481"/>
      <c r="C37" s="481"/>
      <c r="D37" s="481"/>
      <c r="E37" s="481"/>
      <c r="F37" s="481"/>
      <c r="G37" s="162">
        <v>10</v>
      </c>
      <c r="H37" s="312" t="s">
        <v>268</v>
      </c>
    </row>
    <row r="38" spans="1:9" ht="17.25" customHeight="1" x14ac:dyDescent="0.35">
      <c r="A38" s="508" t="s">
        <v>269</v>
      </c>
      <c r="B38" s="512" t="s">
        <v>548</v>
      </c>
      <c r="C38" s="518"/>
      <c r="D38" s="518"/>
      <c r="E38" s="518"/>
      <c r="F38" s="518"/>
      <c r="G38" s="518"/>
      <c r="H38" s="535"/>
    </row>
    <row r="39" spans="1:9" ht="17.25" customHeight="1" x14ac:dyDescent="0.35">
      <c r="A39" s="509"/>
      <c r="B39" s="512" t="s">
        <v>549</v>
      </c>
      <c r="C39" s="512"/>
      <c r="D39" s="512"/>
      <c r="E39" s="512"/>
      <c r="F39" s="512"/>
      <c r="G39" s="512"/>
      <c r="H39" s="479"/>
    </row>
    <row r="40" spans="1:9" ht="17.25" customHeight="1" x14ac:dyDescent="0.35">
      <c r="A40" s="509"/>
      <c r="B40" s="512" t="s">
        <v>550</v>
      </c>
      <c r="C40" s="512"/>
      <c r="D40" s="512"/>
      <c r="E40" s="512"/>
      <c r="F40" s="512"/>
      <c r="G40" s="512"/>
      <c r="H40" s="479"/>
    </row>
    <row r="41" spans="1:9" ht="17.25" customHeight="1" x14ac:dyDescent="0.35">
      <c r="A41" s="509"/>
      <c r="B41" s="479" t="s">
        <v>551</v>
      </c>
      <c r="C41" s="499"/>
      <c r="D41" s="499"/>
      <c r="E41" s="499"/>
      <c r="F41" s="499"/>
      <c r="G41" s="499"/>
      <c r="H41" s="499"/>
    </row>
    <row r="42" spans="1:9" ht="17.25" customHeight="1" x14ac:dyDescent="0.35">
      <c r="A42" s="509"/>
      <c r="B42" s="479" t="s">
        <v>552</v>
      </c>
      <c r="C42" s="499"/>
      <c r="D42" s="499"/>
      <c r="E42" s="499"/>
      <c r="F42" s="499"/>
      <c r="G42" s="499"/>
      <c r="H42" s="499"/>
    </row>
    <row r="43" spans="1:9" ht="17.25" customHeight="1" x14ac:dyDescent="0.35">
      <c r="A43" s="510"/>
      <c r="B43" s="512" t="s">
        <v>553</v>
      </c>
      <c r="C43" s="512"/>
      <c r="D43" s="512"/>
      <c r="E43" s="512"/>
      <c r="F43" s="512"/>
      <c r="G43" s="512"/>
      <c r="H43" s="479"/>
    </row>
    <row r="44" spans="1:9" ht="21" customHeight="1" x14ac:dyDescent="0.35">
      <c r="A44" s="516" t="s">
        <v>274</v>
      </c>
      <c r="B44" s="513"/>
      <c r="C44" s="513"/>
      <c r="D44" s="514" t="s">
        <v>554</v>
      </c>
      <c r="E44" s="514"/>
      <c r="F44" s="514"/>
      <c r="G44" s="514"/>
      <c r="H44" s="515"/>
    </row>
    <row r="45" spans="1:9" ht="30.75" customHeight="1" x14ac:dyDescent="0.35">
      <c r="A45" s="476" t="s">
        <v>276</v>
      </c>
      <c r="B45" s="507"/>
      <c r="C45" s="507"/>
      <c r="D45" s="479" t="s">
        <v>1559</v>
      </c>
      <c r="E45" s="499"/>
      <c r="F45" s="499"/>
      <c r="G45" s="499"/>
      <c r="H45" s="499"/>
      <c r="I45" s="196"/>
    </row>
    <row r="46" spans="1:9" s="177" customFormat="1" ht="20.149999999999999" customHeight="1" x14ac:dyDescent="0.35">
      <c r="A46" s="481" t="s">
        <v>405</v>
      </c>
      <c r="B46" s="481"/>
      <c r="C46" s="481"/>
      <c r="D46" s="481"/>
      <c r="E46" s="481"/>
      <c r="F46" s="481"/>
      <c r="G46" s="162">
        <v>30</v>
      </c>
      <c r="H46" s="163" t="s">
        <v>268</v>
      </c>
    </row>
    <row r="47" spans="1:9" ht="17.25" customHeight="1" x14ac:dyDescent="0.35">
      <c r="A47" s="508" t="s">
        <v>269</v>
      </c>
      <c r="B47" s="479" t="s">
        <v>555</v>
      </c>
      <c r="C47" s="499"/>
      <c r="D47" s="499"/>
      <c r="E47" s="499"/>
      <c r="F47" s="499"/>
      <c r="G47" s="499"/>
      <c r="H47" s="499"/>
    </row>
    <row r="48" spans="1:9" ht="17.25" customHeight="1" x14ac:dyDescent="0.35">
      <c r="A48" s="509"/>
      <c r="B48" s="479" t="s">
        <v>556</v>
      </c>
      <c r="C48" s="499"/>
      <c r="D48" s="499"/>
      <c r="E48" s="499"/>
      <c r="F48" s="499"/>
      <c r="G48" s="499"/>
      <c r="H48" s="499"/>
    </row>
    <row r="49" spans="1:10" ht="17.25" customHeight="1" x14ac:dyDescent="0.35">
      <c r="A49" s="509"/>
      <c r="B49" s="479" t="s">
        <v>557</v>
      </c>
      <c r="C49" s="499"/>
      <c r="D49" s="499"/>
      <c r="E49" s="499"/>
      <c r="F49" s="499"/>
      <c r="G49" s="499"/>
      <c r="H49" s="499"/>
    </row>
    <row r="50" spans="1:10" ht="17.25" customHeight="1" x14ac:dyDescent="0.35">
      <c r="A50" s="509"/>
      <c r="B50" s="479" t="s">
        <v>558</v>
      </c>
      <c r="C50" s="499"/>
      <c r="D50" s="499"/>
      <c r="E50" s="499"/>
      <c r="F50" s="499"/>
      <c r="G50" s="499"/>
      <c r="H50" s="499"/>
    </row>
    <row r="51" spans="1:10" ht="17.25" customHeight="1" x14ac:dyDescent="0.35">
      <c r="A51" s="509"/>
      <c r="B51" s="479" t="s">
        <v>559</v>
      </c>
      <c r="C51" s="499"/>
      <c r="D51" s="499"/>
      <c r="E51" s="499"/>
      <c r="F51" s="499"/>
      <c r="G51" s="499"/>
      <c r="H51" s="499"/>
    </row>
    <row r="52" spans="1:10" ht="17.25" customHeight="1" x14ac:dyDescent="0.35">
      <c r="A52" s="509"/>
      <c r="B52" s="479" t="s">
        <v>560</v>
      </c>
      <c r="C52" s="499"/>
      <c r="D52" s="499"/>
      <c r="E52" s="499"/>
      <c r="F52" s="499"/>
      <c r="G52" s="499"/>
      <c r="H52" s="499"/>
    </row>
    <row r="53" spans="1:10" ht="17.25" customHeight="1" x14ac:dyDescent="0.35">
      <c r="A53" s="509"/>
      <c r="B53" s="479" t="s">
        <v>561</v>
      </c>
      <c r="C53" s="499"/>
      <c r="D53" s="499"/>
      <c r="E53" s="499"/>
      <c r="F53" s="499"/>
      <c r="G53" s="499"/>
      <c r="H53" s="499"/>
    </row>
    <row r="54" spans="1:10" ht="17.25" customHeight="1" x14ac:dyDescent="0.35">
      <c r="A54" s="517"/>
      <c r="B54" s="479" t="s">
        <v>562</v>
      </c>
      <c r="C54" s="499"/>
      <c r="D54" s="499"/>
      <c r="E54" s="499"/>
      <c r="F54" s="499"/>
      <c r="G54" s="499"/>
      <c r="H54" s="499"/>
    </row>
    <row r="55" spans="1:10" ht="21.65" customHeight="1" x14ac:dyDescent="0.35">
      <c r="A55" s="474" t="s">
        <v>274</v>
      </c>
      <c r="B55" s="513"/>
      <c r="C55" s="513"/>
      <c r="D55" s="514" t="s">
        <v>563</v>
      </c>
      <c r="E55" s="514"/>
      <c r="F55" s="514"/>
      <c r="G55" s="514"/>
      <c r="H55" s="515"/>
    </row>
    <row r="56" spans="1:10" ht="30.75" customHeight="1" x14ac:dyDescent="0.35">
      <c r="A56" s="476" t="s">
        <v>276</v>
      </c>
      <c r="B56" s="507"/>
      <c r="C56" s="507"/>
      <c r="D56" s="479" t="s">
        <v>564</v>
      </c>
      <c r="E56" s="499"/>
      <c r="F56" s="499"/>
      <c r="G56" s="499"/>
      <c r="H56" s="499"/>
      <c r="I56" s="196"/>
    </row>
    <row r="57" spans="1:10" ht="10.15" customHeight="1" x14ac:dyDescent="0.35"/>
    <row r="58" spans="1:10" ht="15" customHeight="1" x14ac:dyDescent="0.35">
      <c r="A58" s="159" t="s">
        <v>284</v>
      </c>
    </row>
    <row r="59" spans="1:10" ht="21.75" customHeight="1" x14ac:dyDescent="0.35">
      <c r="A59" s="473" t="s">
        <v>285</v>
      </c>
      <c r="B59" s="478"/>
      <c r="C59" s="504" t="s">
        <v>1419</v>
      </c>
      <c r="D59" s="506"/>
      <c r="E59" s="506"/>
      <c r="F59" s="506"/>
      <c r="G59" s="506"/>
      <c r="H59" s="506"/>
      <c r="J59" s="164"/>
    </row>
    <row r="60" spans="1:10" ht="30" customHeight="1" x14ac:dyDescent="0.35">
      <c r="A60" s="473"/>
      <c r="B60" s="478"/>
      <c r="C60" s="504" t="s">
        <v>1420</v>
      </c>
      <c r="D60" s="506"/>
      <c r="E60" s="506"/>
      <c r="F60" s="506"/>
      <c r="G60" s="506"/>
      <c r="H60" s="506"/>
    </row>
    <row r="61" spans="1:10" ht="21.75" customHeight="1" x14ac:dyDescent="0.35">
      <c r="A61" s="473"/>
      <c r="B61" s="478"/>
      <c r="C61" s="504" t="s">
        <v>1421</v>
      </c>
      <c r="D61" s="506"/>
      <c r="E61" s="506"/>
      <c r="F61" s="506"/>
      <c r="G61" s="506"/>
      <c r="H61" s="506"/>
    </row>
    <row r="62" spans="1:10" ht="33" customHeight="1" x14ac:dyDescent="0.35">
      <c r="A62" s="500" t="s">
        <v>288</v>
      </c>
      <c r="B62" s="501"/>
      <c r="C62" s="504" t="s">
        <v>1422</v>
      </c>
      <c r="D62" s="506"/>
      <c r="E62" s="506"/>
      <c r="F62" s="506"/>
      <c r="G62" s="506"/>
      <c r="H62" s="506"/>
    </row>
    <row r="63" spans="1:10" ht="31.5" customHeight="1" x14ac:dyDescent="0.35">
      <c r="A63" s="502"/>
      <c r="B63" s="503"/>
      <c r="C63" s="504" t="s">
        <v>1423</v>
      </c>
      <c r="D63" s="506"/>
      <c r="E63" s="506"/>
      <c r="F63" s="506"/>
      <c r="G63" s="506"/>
      <c r="H63" s="506"/>
    </row>
    <row r="64" spans="1:10" ht="10.15" customHeight="1" x14ac:dyDescent="0.35"/>
    <row r="65" spans="1:12" ht="15" customHeight="1" x14ac:dyDescent="0.35">
      <c r="A65" s="177" t="s">
        <v>290</v>
      </c>
      <c r="B65" s="179"/>
      <c r="C65" s="179"/>
      <c r="D65" s="179"/>
      <c r="E65" s="179"/>
      <c r="F65" s="179"/>
    </row>
    <row r="66" spans="1:12" ht="17" x14ac:dyDescent="0.35">
      <c r="A66" s="505" t="s">
        <v>291</v>
      </c>
      <c r="B66" s="505"/>
      <c r="C66" s="505"/>
      <c r="D66" s="505"/>
      <c r="E66" s="505"/>
      <c r="F66" s="505"/>
      <c r="G66" s="180">
        <v>3</v>
      </c>
      <c r="H66" s="181" t="s">
        <v>339</v>
      </c>
    </row>
    <row r="67" spans="1:12" ht="17" x14ac:dyDescent="0.35">
      <c r="A67" s="505" t="s">
        <v>293</v>
      </c>
      <c r="B67" s="505"/>
      <c r="C67" s="505"/>
      <c r="D67" s="505"/>
      <c r="E67" s="505"/>
      <c r="F67" s="505"/>
      <c r="G67" s="180">
        <v>0</v>
      </c>
      <c r="H67" s="181" t="s">
        <v>339</v>
      </c>
    </row>
    <row r="68" spans="1:12" x14ac:dyDescent="0.35">
      <c r="A68" s="156"/>
      <c r="B68" s="156"/>
      <c r="C68" s="156"/>
      <c r="D68" s="156"/>
      <c r="E68" s="156"/>
      <c r="F68" s="156"/>
      <c r="G68" s="182"/>
      <c r="H68" s="181"/>
    </row>
    <row r="69" spans="1:12" x14ac:dyDescent="0.35">
      <c r="A69" s="480" t="s">
        <v>294</v>
      </c>
      <c r="B69" s="480"/>
      <c r="C69" s="480"/>
      <c r="D69" s="480"/>
      <c r="E69" s="480"/>
      <c r="F69" s="480"/>
      <c r="G69" s="183"/>
      <c r="H69" s="184"/>
    </row>
    <row r="70" spans="1:12" ht="17.649999999999999" customHeight="1" x14ac:dyDescent="0.35">
      <c r="A70" s="472" t="s">
        <v>295</v>
      </c>
      <c r="B70" s="472"/>
      <c r="C70" s="472"/>
      <c r="D70" s="472"/>
      <c r="E70" s="167">
        <f>SUM(E71:E76)</f>
        <v>45</v>
      </c>
      <c r="F70" s="167" t="s">
        <v>268</v>
      </c>
      <c r="G70" s="172">
        <f>E70/25</f>
        <v>1.8</v>
      </c>
      <c r="H70" s="181" t="s">
        <v>339</v>
      </c>
    </row>
    <row r="71" spans="1:12" ht="17.649999999999999" customHeight="1" x14ac:dyDescent="0.35">
      <c r="A71" s="158" t="s">
        <v>144</v>
      </c>
      <c r="B71" s="473" t="s">
        <v>146</v>
      </c>
      <c r="C71" s="473"/>
      <c r="D71" s="473"/>
      <c r="E71" s="167">
        <v>10</v>
      </c>
      <c r="F71" s="167" t="s">
        <v>268</v>
      </c>
      <c r="G71" s="173"/>
      <c r="H71" s="174"/>
    </row>
    <row r="72" spans="1:12" ht="17.649999999999999" customHeight="1" x14ac:dyDescent="0.35">
      <c r="B72" s="473" t="s">
        <v>296</v>
      </c>
      <c r="C72" s="473"/>
      <c r="D72" s="473"/>
      <c r="E72" s="167">
        <v>30</v>
      </c>
      <c r="F72" s="167" t="s">
        <v>268</v>
      </c>
      <c r="G72" s="185"/>
      <c r="H72" s="186"/>
    </row>
    <row r="73" spans="1:12" ht="17.649999999999999" customHeight="1" x14ac:dyDescent="0.35">
      <c r="B73" s="473" t="s">
        <v>297</v>
      </c>
      <c r="C73" s="473"/>
      <c r="D73" s="473"/>
      <c r="E73" s="167">
        <v>3</v>
      </c>
      <c r="F73" s="167" t="s">
        <v>268</v>
      </c>
      <c r="G73" s="185"/>
      <c r="H73" s="186"/>
      <c r="J73" s="175"/>
      <c r="K73" s="164"/>
      <c r="L73" s="164"/>
    </row>
    <row r="74" spans="1:12" ht="17.649999999999999" customHeight="1" x14ac:dyDescent="0.35">
      <c r="B74" s="473" t="s">
        <v>298</v>
      </c>
      <c r="C74" s="473"/>
      <c r="D74" s="473"/>
      <c r="E74" s="167" t="s">
        <v>168</v>
      </c>
      <c r="F74" s="167" t="s">
        <v>268</v>
      </c>
      <c r="G74" s="185"/>
      <c r="H74" s="186"/>
    </row>
    <row r="75" spans="1:12" ht="17.649999999999999" customHeight="1" x14ac:dyDescent="0.35">
      <c r="B75" s="473" t="s">
        <v>299</v>
      </c>
      <c r="C75" s="473"/>
      <c r="D75" s="473"/>
      <c r="E75" s="167" t="s">
        <v>168</v>
      </c>
      <c r="F75" s="167" t="s">
        <v>268</v>
      </c>
      <c r="G75" s="185"/>
      <c r="H75" s="186"/>
    </row>
    <row r="76" spans="1:12" ht="17.649999999999999" customHeight="1" x14ac:dyDescent="0.35">
      <c r="B76" s="473" t="s">
        <v>300</v>
      </c>
      <c r="C76" s="473"/>
      <c r="D76" s="473"/>
      <c r="E76" s="167">
        <v>2</v>
      </c>
      <c r="F76" s="167" t="s">
        <v>268</v>
      </c>
      <c r="G76" s="173"/>
      <c r="H76" s="174"/>
    </row>
    <row r="77" spans="1:12" ht="31.15" customHeight="1" x14ac:dyDescent="0.35">
      <c r="A77" s="472" t="s">
        <v>301</v>
      </c>
      <c r="B77" s="472"/>
      <c r="C77" s="472"/>
      <c r="D77" s="472"/>
      <c r="E77" s="167" t="s">
        <v>168</v>
      </c>
      <c r="F77" s="167" t="s">
        <v>268</v>
      </c>
      <c r="G77" s="172" t="s">
        <v>168</v>
      </c>
      <c r="H77" s="181" t="s">
        <v>339</v>
      </c>
    </row>
    <row r="78" spans="1:12" ht="17.649999999999999" customHeight="1" x14ac:dyDescent="0.35">
      <c r="A78" s="473" t="s">
        <v>302</v>
      </c>
      <c r="B78" s="473"/>
      <c r="C78" s="473"/>
      <c r="D78" s="473"/>
      <c r="E78" s="167">
        <f>G78*25</f>
        <v>30</v>
      </c>
      <c r="F78" s="167" t="s">
        <v>268</v>
      </c>
      <c r="G78" s="172">
        <f>D6-G70</f>
        <v>1.2</v>
      </c>
      <c r="H78" s="181" t="s">
        <v>339</v>
      </c>
    </row>
    <row r="79" spans="1:12" ht="10.15" customHeight="1" x14ac:dyDescent="0.35"/>
    <row r="80" spans="1:12" x14ac:dyDescent="0.35">
      <c r="A80" s="8" t="s">
        <v>303</v>
      </c>
      <c r="B80" s="8"/>
      <c r="C80" s="8"/>
      <c r="D80" s="8"/>
      <c r="E80" s="8"/>
      <c r="F80" s="77"/>
      <c r="G80" s="77"/>
      <c r="H80" s="77"/>
      <c r="I80" s="77"/>
      <c r="J80" s="77"/>
    </row>
    <row r="81" spans="1:10" x14ac:dyDescent="0.35">
      <c r="A81" s="471" t="s">
        <v>1605</v>
      </c>
      <c r="B81" s="471"/>
      <c r="C81" s="471"/>
      <c r="D81" s="471"/>
      <c r="E81" s="471"/>
      <c r="F81" s="230"/>
      <c r="G81" s="230"/>
      <c r="H81" s="230"/>
      <c r="I81" s="230"/>
      <c r="J81" s="230"/>
    </row>
    <row r="82" spans="1:10" x14ac:dyDescent="0.35">
      <c r="A82" s="230"/>
      <c r="B82" s="230"/>
      <c r="C82" s="230"/>
      <c r="D82" s="230"/>
      <c r="E82" s="230"/>
      <c r="F82" s="230"/>
      <c r="G82" s="230"/>
      <c r="H82" s="230"/>
      <c r="I82" s="230"/>
      <c r="J82" s="230"/>
    </row>
    <row r="83" spans="1:10" x14ac:dyDescent="0.35">
      <c r="A83" s="230"/>
      <c r="B83" s="230"/>
      <c r="C83" s="230"/>
      <c r="D83" s="230"/>
      <c r="E83" s="230"/>
      <c r="F83" s="230"/>
      <c r="G83" s="230"/>
      <c r="H83" s="230"/>
      <c r="I83" s="230"/>
      <c r="J83" s="230"/>
    </row>
    <row r="84" spans="1:10" x14ac:dyDescent="0.35">
      <c r="A84" s="77"/>
      <c r="B84" s="77"/>
      <c r="C84" s="77"/>
      <c r="D84" s="77"/>
      <c r="E84" s="77"/>
      <c r="F84" s="77"/>
      <c r="G84" s="77"/>
      <c r="H84" s="77"/>
      <c r="I84" s="77"/>
      <c r="J84" s="77"/>
    </row>
  </sheetData>
  <mergeCells count="84">
    <mergeCell ref="A81:E81"/>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37:F37"/>
    <mergeCell ref="B26:F26"/>
    <mergeCell ref="B27:F27"/>
    <mergeCell ref="A28:H28"/>
    <mergeCell ref="B29:F29"/>
    <mergeCell ref="B30:F30"/>
    <mergeCell ref="B31:F31"/>
    <mergeCell ref="A32:H32"/>
    <mergeCell ref="B33:F33"/>
    <mergeCell ref="B34:F34"/>
    <mergeCell ref="A38:A43"/>
    <mergeCell ref="B38:H38"/>
    <mergeCell ref="B39:H39"/>
    <mergeCell ref="B40:H40"/>
    <mergeCell ref="B41:H41"/>
    <mergeCell ref="B42:H42"/>
    <mergeCell ref="B43:H43"/>
    <mergeCell ref="A44:C44"/>
    <mergeCell ref="D44:H44"/>
    <mergeCell ref="A45:C45"/>
    <mergeCell ref="A46:F46"/>
    <mergeCell ref="A47:A54"/>
    <mergeCell ref="B47:H47"/>
    <mergeCell ref="B48:H48"/>
    <mergeCell ref="B49:H49"/>
    <mergeCell ref="B50:H50"/>
    <mergeCell ref="B51:H51"/>
    <mergeCell ref="B52:H52"/>
    <mergeCell ref="B53:H53"/>
    <mergeCell ref="B54:H54"/>
    <mergeCell ref="D55:H55"/>
    <mergeCell ref="A67:F67"/>
    <mergeCell ref="A69:F69"/>
    <mergeCell ref="A56:C56"/>
    <mergeCell ref="A59:B61"/>
    <mergeCell ref="C59:H59"/>
    <mergeCell ref="C60:H60"/>
    <mergeCell ref="C61:H61"/>
    <mergeCell ref="B76:D76"/>
    <mergeCell ref="A77:D77"/>
    <mergeCell ref="A78:D78"/>
    <mergeCell ref="D45:H45"/>
    <mergeCell ref="D56:H56"/>
    <mergeCell ref="A70:D70"/>
    <mergeCell ref="B71:D71"/>
    <mergeCell ref="B72:D72"/>
    <mergeCell ref="B73:D73"/>
    <mergeCell ref="B74:D74"/>
    <mergeCell ref="B75:D75"/>
    <mergeCell ref="A62:B63"/>
    <mergeCell ref="C62:H62"/>
    <mergeCell ref="C63:H63"/>
    <mergeCell ref="A66:F66"/>
    <mergeCell ref="A55:C5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3"/>
  <sheetViews>
    <sheetView topLeftCell="A22" workbookViewId="0">
      <selection activeCell="J20" sqref="J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165</v>
      </c>
      <c r="B5" s="497"/>
      <c r="C5" s="497"/>
      <c r="D5" s="497"/>
      <c r="E5" s="497"/>
      <c r="F5" s="497"/>
      <c r="G5" s="497"/>
      <c r="H5" s="497"/>
    </row>
    <row r="6" spans="1:9" ht="17.649999999999999" customHeight="1" x14ac:dyDescent="0.35">
      <c r="A6" s="478" t="s">
        <v>142</v>
      </c>
      <c r="B6" s="522"/>
      <c r="C6" s="522"/>
      <c r="D6" s="521">
        <v>1</v>
      </c>
      <c r="E6" s="521"/>
      <c r="F6" s="521"/>
      <c r="G6" s="521"/>
      <c r="H6" s="490"/>
    </row>
    <row r="7" spans="1:9" ht="17.899999999999999" customHeight="1" x14ac:dyDescent="0.35">
      <c r="A7" s="478" t="s">
        <v>141</v>
      </c>
      <c r="B7" s="522"/>
      <c r="C7" s="522"/>
      <c r="D7" s="527" t="s">
        <v>565</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307</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246</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566</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211" t="s">
        <v>252</v>
      </c>
      <c r="H23" s="212" t="s">
        <v>34</v>
      </c>
    </row>
    <row r="24" spans="1:8" ht="17.649999999999999" customHeight="1" x14ac:dyDescent="0.35">
      <c r="A24" s="486" t="s">
        <v>35</v>
      </c>
      <c r="B24" s="487"/>
      <c r="C24" s="487"/>
      <c r="D24" s="487"/>
      <c r="E24" s="487"/>
      <c r="F24" s="487"/>
      <c r="G24" s="487"/>
      <c r="H24" s="488"/>
    </row>
    <row r="25" spans="1:8" ht="29.25" customHeight="1" x14ac:dyDescent="0.35">
      <c r="A25" s="211" t="s">
        <v>567</v>
      </c>
      <c r="B25" s="512" t="s">
        <v>568</v>
      </c>
      <c r="C25" s="512"/>
      <c r="D25" s="512"/>
      <c r="E25" s="512"/>
      <c r="F25" s="512"/>
      <c r="G25" s="32" t="s">
        <v>62</v>
      </c>
      <c r="H25" s="190" t="s">
        <v>65</v>
      </c>
    </row>
    <row r="26" spans="1:8" ht="17.649999999999999" customHeight="1" x14ac:dyDescent="0.35">
      <c r="A26" s="486" t="s">
        <v>125</v>
      </c>
      <c r="B26" s="487"/>
      <c r="C26" s="487"/>
      <c r="D26" s="487"/>
      <c r="E26" s="487"/>
      <c r="F26" s="487"/>
      <c r="G26" s="487"/>
      <c r="H26" s="488"/>
    </row>
    <row r="27" spans="1:8" ht="28.5" customHeight="1" x14ac:dyDescent="0.35">
      <c r="A27" s="127" t="s">
        <v>569</v>
      </c>
      <c r="B27" s="512" t="s">
        <v>570</v>
      </c>
      <c r="C27" s="512"/>
      <c r="D27" s="512"/>
      <c r="E27" s="512"/>
      <c r="F27" s="512"/>
      <c r="G27" s="32" t="s">
        <v>571</v>
      </c>
      <c r="H27" s="190" t="s">
        <v>68</v>
      </c>
    </row>
    <row r="28" spans="1:8" ht="17.649999999999999" customHeight="1" x14ac:dyDescent="0.35">
      <c r="A28" s="486" t="s">
        <v>261</v>
      </c>
      <c r="B28" s="487"/>
      <c r="C28" s="487"/>
      <c r="D28" s="487"/>
      <c r="E28" s="487"/>
      <c r="F28" s="487"/>
      <c r="G28" s="487"/>
      <c r="H28" s="488"/>
    </row>
    <row r="29" spans="1:8" ht="39" x14ac:dyDescent="0.35">
      <c r="A29" s="127" t="s">
        <v>572</v>
      </c>
      <c r="B29" s="512" t="s">
        <v>573</v>
      </c>
      <c r="C29" s="512"/>
      <c r="D29" s="512"/>
      <c r="E29" s="512"/>
      <c r="F29" s="512"/>
      <c r="G29" s="32" t="s">
        <v>574</v>
      </c>
      <c r="H29" s="190" t="s">
        <v>39</v>
      </c>
    </row>
    <row r="30" spans="1:8" ht="10.15" customHeight="1" x14ac:dyDescent="0.35"/>
    <row r="31" spans="1:8" ht="15" customHeight="1" x14ac:dyDescent="0.35">
      <c r="A31" s="159" t="s">
        <v>266</v>
      </c>
    </row>
    <row r="32" spans="1:8" s="177" customFormat="1" ht="17.649999999999999" customHeight="1" x14ac:dyDescent="0.35">
      <c r="A32" s="481" t="s">
        <v>267</v>
      </c>
      <c r="B32" s="481"/>
      <c r="C32" s="481"/>
      <c r="D32" s="481"/>
      <c r="E32" s="481"/>
      <c r="F32" s="481"/>
      <c r="G32" s="162">
        <v>9</v>
      </c>
      <c r="H32" s="163" t="s">
        <v>268</v>
      </c>
    </row>
    <row r="33" spans="1:17" ht="17.25" customHeight="1" x14ac:dyDescent="0.35">
      <c r="A33" s="508" t="s">
        <v>269</v>
      </c>
      <c r="B33" s="479" t="s">
        <v>575</v>
      </c>
      <c r="C33" s="499"/>
      <c r="D33" s="499"/>
      <c r="E33" s="499"/>
      <c r="F33" s="499"/>
      <c r="G33" s="499"/>
      <c r="H33" s="499"/>
    </row>
    <row r="34" spans="1:17" ht="17.25" customHeight="1" x14ac:dyDescent="0.35">
      <c r="A34" s="509"/>
      <c r="B34" s="541" t="s">
        <v>576</v>
      </c>
      <c r="C34" s="542"/>
      <c r="D34" s="542"/>
      <c r="E34" s="542"/>
      <c r="F34" s="542"/>
      <c r="G34" s="542"/>
      <c r="H34" s="542"/>
    </row>
    <row r="35" spans="1:17" ht="17.25" customHeight="1" x14ac:dyDescent="0.35">
      <c r="A35" s="509"/>
      <c r="B35" s="519" t="s">
        <v>577</v>
      </c>
      <c r="C35" s="544"/>
      <c r="D35" s="544"/>
      <c r="E35" s="544"/>
      <c r="F35" s="544"/>
      <c r="G35" s="544"/>
      <c r="H35" s="544"/>
    </row>
    <row r="36" spans="1:17" ht="17.25" customHeight="1" x14ac:dyDescent="0.35">
      <c r="A36" s="509"/>
      <c r="B36" s="519" t="s">
        <v>578</v>
      </c>
      <c r="C36" s="544"/>
      <c r="D36" s="544"/>
      <c r="E36" s="544"/>
      <c r="F36" s="544"/>
      <c r="G36" s="544"/>
      <c r="H36" s="544"/>
    </row>
    <row r="37" spans="1:17" ht="17.25" customHeight="1" x14ac:dyDescent="0.35">
      <c r="A37" s="509"/>
      <c r="B37" s="519" t="s">
        <v>579</v>
      </c>
      <c r="C37" s="544"/>
      <c r="D37" s="544"/>
      <c r="E37" s="544"/>
      <c r="F37" s="544"/>
      <c r="G37" s="544"/>
      <c r="H37" s="544"/>
    </row>
    <row r="38" spans="1:17" ht="17.25" customHeight="1" x14ac:dyDescent="0.35">
      <c r="A38" s="509"/>
      <c r="B38" s="519" t="s">
        <v>580</v>
      </c>
      <c r="C38" s="544"/>
      <c r="D38" s="544"/>
      <c r="E38" s="544"/>
      <c r="F38" s="544"/>
      <c r="G38" s="544"/>
      <c r="H38" s="544"/>
    </row>
    <row r="39" spans="1:17" ht="17.25" customHeight="1" x14ac:dyDescent="0.35">
      <c r="A39" s="510"/>
      <c r="B39" s="519" t="s">
        <v>581</v>
      </c>
      <c r="C39" s="544"/>
      <c r="D39" s="544"/>
      <c r="E39" s="544"/>
      <c r="F39" s="544"/>
      <c r="G39" s="544"/>
      <c r="H39" s="544"/>
    </row>
    <row r="40" spans="1:17" x14ac:dyDescent="0.35">
      <c r="A40" s="516" t="s">
        <v>274</v>
      </c>
      <c r="B40" s="513"/>
      <c r="C40" s="513"/>
      <c r="D40" s="513" t="s">
        <v>582</v>
      </c>
      <c r="E40" s="513"/>
      <c r="F40" s="513"/>
      <c r="G40" s="513"/>
      <c r="H40" s="475"/>
      <c r="K40" s="196"/>
      <c r="L40" s="196"/>
      <c r="M40" s="196"/>
      <c r="N40" s="196"/>
      <c r="O40" s="196"/>
      <c r="P40" s="196"/>
      <c r="Q40" s="196"/>
    </row>
    <row r="41" spans="1:17" ht="35.25" customHeight="1" x14ac:dyDescent="0.35">
      <c r="A41" s="476" t="s">
        <v>276</v>
      </c>
      <c r="B41" s="507"/>
      <c r="C41" s="507"/>
      <c r="D41" s="504" t="s">
        <v>583</v>
      </c>
      <c r="E41" s="506"/>
      <c r="F41" s="506"/>
      <c r="G41" s="506"/>
      <c r="H41" s="506"/>
      <c r="I41" s="11"/>
      <c r="K41" s="196"/>
      <c r="L41" s="196"/>
      <c r="M41" s="196"/>
      <c r="N41" s="196"/>
      <c r="O41" s="196"/>
      <c r="P41" s="196"/>
      <c r="Q41" s="196"/>
    </row>
    <row r="42" spans="1:17" s="177" customFormat="1" ht="17.649999999999999" customHeight="1" x14ac:dyDescent="0.35">
      <c r="A42" s="481" t="s">
        <v>584</v>
      </c>
      <c r="B42" s="481"/>
      <c r="C42" s="481"/>
      <c r="D42" s="481"/>
      <c r="E42" s="481"/>
      <c r="F42" s="481"/>
      <c r="G42" s="162">
        <v>9</v>
      </c>
      <c r="H42" s="163" t="s">
        <v>268</v>
      </c>
      <c r="K42" s="196"/>
      <c r="L42" s="196"/>
      <c r="M42" s="196"/>
      <c r="N42" s="196"/>
      <c r="O42" s="196"/>
      <c r="P42" s="196"/>
      <c r="Q42" s="196"/>
    </row>
    <row r="43" spans="1:17" ht="17.25" customHeight="1" x14ac:dyDescent="0.35">
      <c r="A43" s="508" t="s">
        <v>269</v>
      </c>
      <c r="B43" s="479" t="s">
        <v>585</v>
      </c>
      <c r="C43" s="499"/>
      <c r="D43" s="499"/>
      <c r="E43" s="499"/>
      <c r="F43" s="499"/>
      <c r="G43" s="499"/>
      <c r="H43" s="499"/>
    </row>
    <row r="44" spans="1:17" ht="24" customHeight="1" x14ac:dyDescent="0.35">
      <c r="A44" s="510"/>
      <c r="B44" s="479" t="s">
        <v>586</v>
      </c>
      <c r="C44" s="499"/>
      <c r="D44" s="499"/>
      <c r="E44" s="499"/>
      <c r="F44" s="499"/>
      <c r="G44" s="499"/>
      <c r="H44" s="499"/>
    </row>
    <row r="45" spans="1:17" x14ac:dyDescent="0.35">
      <c r="A45" s="516" t="s">
        <v>274</v>
      </c>
      <c r="B45" s="513"/>
      <c r="C45" s="513"/>
      <c r="D45" s="514" t="s">
        <v>587</v>
      </c>
      <c r="E45" s="514"/>
      <c r="F45" s="514"/>
      <c r="G45" s="514"/>
      <c r="H45" s="515"/>
    </row>
    <row r="46" spans="1:17" ht="42.75" customHeight="1" x14ac:dyDescent="0.35">
      <c r="A46" s="476" t="s">
        <v>276</v>
      </c>
      <c r="B46" s="507"/>
      <c r="C46" s="507"/>
      <c r="D46" s="479" t="s">
        <v>588</v>
      </c>
      <c r="E46" s="499"/>
      <c r="F46" s="499"/>
      <c r="G46" s="499"/>
      <c r="H46" s="499"/>
      <c r="I46" s="196"/>
      <c r="L46" s="221"/>
      <c r="M46" s="221"/>
      <c r="N46" s="221"/>
      <c r="O46" s="221"/>
      <c r="P46" s="221"/>
      <c r="Q46" s="221"/>
    </row>
    <row r="47" spans="1:17" ht="10.15" customHeight="1" x14ac:dyDescent="0.35">
      <c r="L47" s="221"/>
      <c r="M47" s="221"/>
      <c r="N47" s="221"/>
      <c r="O47" s="221"/>
      <c r="P47" s="221"/>
      <c r="Q47" s="221"/>
    </row>
    <row r="48" spans="1:17" ht="15" customHeight="1" x14ac:dyDescent="0.35">
      <c r="A48" s="159" t="s">
        <v>284</v>
      </c>
      <c r="L48" s="221"/>
      <c r="M48" s="221"/>
      <c r="N48" s="221"/>
      <c r="O48" s="221"/>
      <c r="P48" s="221"/>
      <c r="Q48" s="221"/>
    </row>
    <row r="49" spans="1:12" ht="47.25" customHeight="1" x14ac:dyDescent="0.35">
      <c r="A49" s="473" t="s">
        <v>285</v>
      </c>
      <c r="B49" s="478"/>
      <c r="C49" s="561" t="s">
        <v>589</v>
      </c>
      <c r="D49" s="562"/>
      <c r="E49" s="562"/>
      <c r="F49" s="562"/>
      <c r="G49" s="562"/>
      <c r="H49" s="562"/>
      <c r="J49" s="164"/>
    </row>
    <row r="50" spans="1:12" ht="27" customHeight="1" x14ac:dyDescent="0.35">
      <c r="A50" s="473"/>
      <c r="B50" s="478"/>
      <c r="C50" s="563" t="s">
        <v>1424</v>
      </c>
      <c r="D50" s="564"/>
      <c r="E50" s="564"/>
      <c r="F50" s="564"/>
      <c r="G50" s="564"/>
      <c r="H50" s="564"/>
    </row>
    <row r="51" spans="1:12" ht="26.25" customHeight="1" x14ac:dyDescent="0.35">
      <c r="A51" s="500" t="s">
        <v>288</v>
      </c>
      <c r="B51" s="500"/>
      <c r="C51" s="557" t="s">
        <v>590</v>
      </c>
      <c r="D51" s="558"/>
      <c r="E51" s="558"/>
      <c r="F51" s="558"/>
      <c r="G51" s="558"/>
      <c r="H51" s="558"/>
    </row>
    <row r="52" spans="1:12" x14ac:dyDescent="0.35">
      <c r="A52" s="556"/>
      <c r="B52" s="556"/>
      <c r="C52" s="559"/>
      <c r="D52" s="560"/>
      <c r="E52" s="560"/>
      <c r="F52" s="560"/>
      <c r="G52" s="560"/>
      <c r="H52" s="560"/>
    </row>
    <row r="53" spans="1:12" ht="10.15" customHeight="1" x14ac:dyDescent="0.35"/>
    <row r="54" spans="1:12" ht="15" customHeight="1" x14ac:dyDescent="0.35">
      <c r="A54" s="177" t="s">
        <v>290</v>
      </c>
      <c r="B54" s="179"/>
      <c r="C54" s="179"/>
      <c r="D54" s="179"/>
      <c r="E54" s="179"/>
      <c r="F54" s="179"/>
    </row>
    <row r="55" spans="1:12" ht="17" x14ac:dyDescent="0.35">
      <c r="A55" s="505" t="s">
        <v>291</v>
      </c>
      <c r="B55" s="505"/>
      <c r="C55" s="505"/>
      <c r="D55" s="505"/>
      <c r="E55" s="505"/>
      <c r="F55" s="505"/>
      <c r="G55" s="180">
        <v>0.5</v>
      </c>
      <c r="H55" s="181" t="s">
        <v>339</v>
      </c>
    </row>
    <row r="56" spans="1:12" ht="17" x14ac:dyDescent="0.35">
      <c r="A56" s="505" t="s">
        <v>293</v>
      </c>
      <c r="B56" s="505"/>
      <c r="C56" s="505"/>
      <c r="D56" s="505"/>
      <c r="E56" s="505"/>
      <c r="F56" s="505"/>
      <c r="G56" s="180">
        <v>0.5</v>
      </c>
      <c r="H56" s="181" t="s">
        <v>339</v>
      </c>
    </row>
    <row r="57" spans="1:12" x14ac:dyDescent="0.35">
      <c r="A57" s="156"/>
      <c r="B57" s="156"/>
      <c r="C57" s="156"/>
      <c r="D57" s="156"/>
      <c r="E57" s="156"/>
      <c r="F57" s="156"/>
      <c r="G57" s="182"/>
      <c r="H57" s="181"/>
    </row>
    <row r="58" spans="1:12" x14ac:dyDescent="0.35">
      <c r="A58" s="480" t="s">
        <v>294</v>
      </c>
      <c r="B58" s="480"/>
      <c r="C58" s="480"/>
      <c r="D58" s="480"/>
      <c r="E58" s="480"/>
      <c r="F58" s="480"/>
      <c r="G58" s="183"/>
      <c r="H58" s="184"/>
    </row>
    <row r="59" spans="1:12" ht="17.649999999999999" customHeight="1" x14ac:dyDescent="0.35">
      <c r="A59" s="472" t="s">
        <v>295</v>
      </c>
      <c r="B59" s="472"/>
      <c r="C59" s="472"/>
      <c r="D59" s="472"/>
      <c r="E59" s="167">
        <f>SUM(E60:E65)</f>
        <v>22</v>
      </c>
      <c r="F59" s="167" t="s">
        <v>268</v>
      </c>
      <c r="G59" s="172">
        <f>E59/25</f>
        <v>0.88</v>
      </c>
      <c r="H59" s="181" t="s">
        <v>339</v>
      </c>
    </row>
    <row r="60" spans="1:12" ht="17.649999999999999" customHeight="1" x14ac:dyDescent="0.35">
      <c r="A60" s="158" t="s">
        <v>144</v>
      </c>
      <c r="B60" s="473" t="s">
        <v>146</v>
      </c>
      <c r="C60" s="473"/>
      <c r="D60" s="473"/>
      <c r="E60" s="167">
        <v>9</v>
      </c>
      <c r="F60" s="167" t="s">
        <v>268</v>
      </c>
      <c r="G60" s="173"/>
      <c r="H60" s="174"/>
    </row>
    <row r="61" spans="1:12" ht="17.649999999999999" customHeight="1" x14ac:dyDescent="0.35">
      <c r="B61" s="473" t="s">
        <v>296</v>
      </c>
      <c r="C61" s="473"/>
      <c r="D61" s="473"/>
      <c r="E61" s="167">
        <v>9</v>
      </c>
      <c r="F61" s="167" t="s">
        <v>268</v>
      </c>
      <c r="G61" s="185"/>
      <c r="H61" s="186"/>
    </row>
    <row r="62" spans="1:12" ht="17.649999999999999" customHeight="1" x14ac:dyDescent="0.35">
      <c r="B62" s="473" t="s">
        <v>297</v>
      </c>
      <c r="C62" s="473"/>
      <c r="D62" s="473"/>
      <c r="E62" s="167">
        <v>2</v>
      </c>
      <c r="F62" s="167" t="s">
        <v>268</v>
      </c>
      <c r="G62" s="185"/>
      <c r="H62" s="186"/>
      <c r="J62" s="175"/>
      <c r="K62" s="164"/>
      <c r="L62" s="164"/>
    </row>
    <row r="63" spans="1:12" ht="17.649999999999999" customHeight="1" x14ac:dyDescent="0.35">
      <c r="B63" s="473" t="s">
        <v>298</v>
      </c>
      <c r="C63" s="473"/>
      <c r="D63" s="473"/>
      <c r="E63" s="167" t="s">
        <v>168</v>
      </c>
      <c r="F63" s="167" t="s">
        <v>268</v>
      </c>
      <c r="G63" s="185"/>
      <c r="H63" s="186"/>
    </row>
    <row r="64" spans="1:12" ht="17.649999999999999" customHeight="1" x14ac:dyDescent="0.35">
      <c r="B64" s="473" t="s">
        <v>299</v>
      </c>
      <c r="C64" s="473"/>
      <c r="D64" s="473"/>
      <c r="E64" s="167" t="s">
        <v>168</v>
      </c>
      <c r="F64" s="167" t="s">
        <v>268</v>
      </c>
      <c r="G64" s="185"/>
      <c r="H64" s="186"/>
    </row>
    <row r="65" spans="1:10" ht="17.649999999999999" customHeight="1" x14ac:dyDescent="0.35">
      <c r="B65" s="473" t="s">
        <v>300</v>
      </c>
      <c r="C65" s="473"/>
      <c r="D65" s="473"/>
      <c r="E65" s="167">
        <v>2</v>
      </c>
      <c r="F65" s="167" t="s">
        <v>268</v>
      </c>
      <c r="G65" s="173"/>
      <c r="H65" s="174"/>
    </row>
    <row r="66" spans="1:10" ht="31.15" customHeight="1" x14ac:dyDescent="0.35">
      <c r="A66" s="472" t="s">
        <v>301</v>
      </c>
      <c r="B66" s="472"/>
      <c r="C66" s="472"/>
      <c r="D66" s="472"/>
      <c r="E66" s="167" t="s">
        <v>168</v>
      </c>
      <c r="F66" s="167" t="s">
        <v>268</v>
      </c>
      <c r="G66" s="172" t="s">
        <v>168</v>
      </c>
      <c r="H66" s="181" t="s">
        <v>339</v>
      </c>
    </row>
    <row r="67" spans="1:10" ht="17.649999999999999" customHeight="1" x14ac:dyDescent="0.35">
      <c r="A67" s="473" t="s">
        <v>302</v>
      </c>
      <c r="B67" s="473"/>
      <c r="C67" s="473"/>
      <c r="D67" s="473"/>
      <c r="E67" s="167">
        <f>G67*25</f>
        <v>3</v>
      </c>
      <c r="F67" s="167" t="s">
        <v>268</v>
      </c>
      <c r="G67" s="172">
        <f>D6-G59</f>
        <v>0.12</v>
      </c>
      <c r="H67" s="181" t="s">
        <v>339</v>
      </c>
    </row>
    <row r="68" spans="1:10" ht="10.15" customHeight="1" x14ac:dyDescent="0.35"/>
    <row r="69" spans="1:10" x14ac:dyDescent="0.35">
      <c r="A69" s="8" t="s">
        <v>303</v>
      </c>
      <c r="B69" s="8"/>
      <c r="C69" s="8"/>
      <c r="D69" s="8"/>
      <c r="E69" s="8"/>
      <c r="F69" s="77"/>
      <c r="G69" s="77"/>
      <c r="H69" s="77"/>
      <c r="I69" s="77"/>
      <c r="J69" s="77"/>
    </row>
    <row r="70" spans="1:10" x14ac:dyDescent="0.35">
      <c r="A70" s="471" t="s">
        <v>1605</v>
      </c>
      <c r="B70" s="471"/>
      <c r="C70" s="471"/>
      <c r="D70" s="471"/>
      <c r="E70" s="471"/>
      <c r="F70" s="230"/>
      <c r="G70" s="230"/>
      <c r="H70" s="230"/>
      <c r="I70" s="230"/>
      <c r="J70" s="230"/>
    </row>
    <row r="71" spans="1:10" x14ac:dyDescent="0.35">
      <c r="A71" s="230"/>
      <c r="B71" s="230"/>
      <c r="C71" s="230"/>
      <c r="D71" s="230"/>
      <c r="E71" s="230"/>
      <c r="F71" s="230"/>
      <c r="G71" s="230"/>
      <c r="H71" s="230"/>
      <c r="I71" s="230"/>
      <c r="J71" s="230"/>
    </row>
    <row r="72" spans="1:10" x14ac:dyDescent="0.35">
      <c r="A72" s="230"/>
      <c r="B72" s="230"/>
      <c r="C72" s="230"/>
      <c r="D72" s="230"/>
      <c r="E72" s="230"/>
      <c r="F72" s="230"/>
      <c r="G72" s="230"/>
      <c r="H72" s="230"/>
      <c r="I72" s="230"/>
      <c r="J72" s="230"/>
    </row>
    <row r="73" spans="1:10" x14ac:dyDescent="0.35">
      <c r="A73" s="77"/>
      <c r="B73" s="77"/>
      <c r="C73" s="77"/>
      <c r="D73" s="77"/>
      <c r="E73" s="77"/>
      <c r="F73" s="77"/>
      <c r="G73" s="77"/>
      <c r="H73" s="77"/>
      <c r="I73" s="77"/>
      <c r="J73" s="77"/>
    </row>
  </sheetData>
  <mergeCells count="72">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43:A44"/>
    <mergeCell ref="A26:H26"/>
    <mergeCell ref="B27:F27"/>
    <mergeCell ref="A28:H28"/>
    <mergeCell ref="B29:F29"/>
    <mergeCell ref="A32:F32"/>
    <mergeCell ref="A33:A39"/>
    <mergeCell ref="A40:C40"/>
    <mergeCell ref="D40:H40"/>
    <mergeCell ref="A41:C41"/>
    <mergeCell ref="A42:F42"/>
    <mergeCell ref="B33:H33"/>
    <mergeCell ref="B34:H34"/>
    <mergeCell ref="B43:H43"/>
    <mergeCell ref="B44:H44"/>
    <mergeCell ref="D41:H41"/>
    <mergeCell ref="A55:F55"/>
    <mergeCell ref="A56:F56"/>
    <mergeCell ref="D46:H46"/>
    <mergeCell ref="C49:H49"/>
    <mergeCell ref="C50:H50"/>
    <mergeCell ref="A45:C45"/>
    <mergeCell ref="D45:H45"/>
    <mergeCell ref="A46:C46"/>
    <mergeCell ref="A49:B50"/>
    <mergeCell ref="A51:B52"/>
    <mergeCell ref="C51:H52"/>
    <mergeCell ref="A70:E70"/>
    <mergeCell ref="B35:H35"/>
    <mergeCell ref="B36:H36"/>
    <mergeCell ref="B37:H37"/>
    <mergeCell ref="B38:H38"/>
    <mergeCell ref="B39:H39"/>
    <mergeCell ref="B65:D65"/>
    <mergeCell ref="A66:D66"/>
    <mergeCell ref="A67:D67"/>
    <mergeCell ref="A59:D59"/>
    <mergeCell ref="B60:D60"/>
    <mergeCell ref="B61:D61"/>
    <mergeCell ref="B62:D62"/>
    <mergeCell ref="B63:D63"/>
    <mergeCell ref="B64:D64"/>
    <mergeCell ref="A58:F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80"/>
  <sheetViews>
    <sheetView topLeftCell="A13" workbookViewId="0">
      <selection activeCell="C20" sqref="C20:H20"/>
    </sheetView>
  </sheetViews>
  <sheetFormatPr defaultColWidth="8.81640625" defaultRowHeight="14" x14ac:dyDescent="0.35"/>
  <cols>
    <col min="1" max="1" width="11.4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15" ht="10.15" customHeight="1" x14ac:dyDescent="0.35"/>
    <row r="2" spans="1:15" s="177" customFormat="1" x14ac:dyDescent="0.35">
      <c r="A2" s="526" t="s">
        <v>237</v>
      </c>
      <c r="B2" s="526"/>
      <c r="C2" s="526"/>
      <c r="D2" s="526"/>
      <c r="E2" s="526"/>
      <c r="F2" s="526"/>
      <c r="G2" s="526"/>
      <c r="H2" s="526"/>
      <c r="I2" s="526"/>
    </row>
    <row r="3" spans="1:15" ht="10.15" customHeight="1" x14ac:dyDescent="0.35"/>
    <row r="4" spans="1:15" ht="15" customHeight="1" x14ac:dyDescent="0.35">
      <c r="A4" s="159" t="s">
        <v>238</v>
      </c>
    </row>
    <row r="5" spans="1:15" s="160" customFormat="1" ht="17.649999999999999" customHeight="1" x14ac:dyDescent="0.35">
      <c r="A5" s="497" t="s">
        <v>175</v>
      </c>
      <c r="B5" s="497"/>
      <c r="C5" s="497"/>
      <c r="D5" s="497"/>
      <c r="E5" s="497"/>
      <c r="F5" s="497"/>
      <c r="G5" s="497"/>
      <c r="H5" s="497"/>
    </row>
    <row r="6" spans="1:15" ht="17.649999999999999" customHeight="1" x14ac:dyDescent="0.35">
      <c r="A6" s="478" t="s">
        <v>142</v>
      </c>
      <c r="B6" s="522"/>
      <c r="C6" s="522"/>
      <c r="D6" s="521">
        <v>3</v>
      </c>
      <c r="E6" s="521"/>
      <c r="F6" s="521"/>
      <c r="G6" s="521"/>
      <c r="H6" s="490"/>
    </row>
    <row r="7" spans="1:15" ht="17.899999999999999" customHeight="1" x14ac:dyDescent="0.35">
      <c r="A7" s="478" t="s">
        <v>141</v>
      </c>
      <c r="B7" s="522"/>
      <c r="C7" s="522"/>
      <c r="D7" s="521" t="s">
        <v>305</v>
      </c>
      <c r="E7" s="521"/>
      <c r="F7" s="521"/>
      <c r="G7" s="521"/>
      <c r="H7" s="490"/>
    </row>
    <row r="8" spans="1:15" ht="17.649999999999999" customHeight="1" x14ac:dyDescent="0.35">
      <c r="A8" s="478" t="s">
        <v>145</v>
      </c>
      <c r="B8" s="522"/>
      <c r="C8" s="522"/>
      <c r="D8" s="521" t="s">
        <v>306</v>
      </c>
      <c r="E8" s="521"/>
      <c r="F8" s="521"/>
      <c r="G8" s="521"/>
      <c r="H8" s="490"/>
    </row>
    <row r="9" spans="1:15" ht="17.649999999999999" customHeight="1" x14ac:dyDescent="0.35">
      <c r="A9" s="478" t="s">
        <v>241</v>
      </c>
      <c r="B9" s="522"/>
      <c r="C9" s="522"/>
      <c r="D9" s="521" t="s">
        <v>591</v>
      </c>
      <c r="E9" s="521"/>
      <c r="F9" s="521"/>
      <c r="G9" s="521"/>
      <c r="H9" s="490"/>
      <c r="K9" s="221"/>
      <c r="L9" s="221"/>
      <c r="M9" s="221"/>
      <c r="N9" s="221"/>
      <c r="O9" s="221"/>
    </row>
    <row r="10" spans="1:15" ht="10.15" customHeight="1" x14ac:dyDescent="0.35"/>
    <row r="11" spans="1:15" ht="15" customHeight="1" x14ac:dyDescent="0.35">
      <c r="A11" s="493" t="s">
        <v>3</v>
      </c>
      <c r="B11" s="493"/>
      <c r="C11" s="493"/>
      <c r="D11" s="493"/>
      <c r="E11" s="493"/>
      <c r="F11" s="493"/>
      <c r="G11" s="493"/>
      <c r="H11" s="493"/>
    </row>
    <row r="12" spans="1:15" s="160" customFormat="1" ht="17.649999999999999" customHeight="1" x14ac:dyDescent="0.35">
      <c r="A12" s="495" t="s">
        <v>954</v>
      </c>
      <c r="B12" s="495"/>
      <c r="C12" s="495"/>
      <c r="D12" s="495"/>
      <c r="E12" s="495"/>
      <c r="F12" s="495"/>
      <c r="G12" s="495"/>
      <c r="H12" s="495"/>
    </row>
    <row r="13" spans="1:15" ht="17.649999999999999" customHeight="1" x14ac:dyDescent="0.35">
      <c r="A13" s="478" t="s">
        <v>9</v>
      </c>
      <c r="B13" s="522"/>
      <c r="C13" s="522"/>
      <c r="D13" s="522"/>
      <c r="E13" s="521" t="s">
        <v>10</v>
      </c>
      <c r="F13" s="521"/>
      <c r="G13" s="521"/>
      <c r="H13" s="490"/>
    </row>
    <row r="14" spans="1:15" ht="17.649999999999999" customHeight="1" x14ac:dyDescent="0.35">
      <c r="A14" s="478" t="s">
        <v>243</v>
      </c>
      <c r="B14" s="522"/>
      <c r="C14" s="522"/>
      <c r="D14" s="522"/>
      <c r="E14" s="521" t="s">
        <v>244</v>
      </c>
      <c r="F14" s="521"/>
      <c r="G14" s="521"/>
      <c r="H14" s="490"/>
    </row>
    <row r="15" spans="1:15" ht="17.649999999999999" customHeight="1" x14ac:dyDescent="0.35">
      <c r="A15" s="478" t="s">
        <v>245</v>
      </c>
      <c r="B15" s="522"/>
      <c r="C15" s="522"/>
      <c r="D15" s="522"/>
      <c r="E15" s="521" t="s">
        <v>592</v>
      </c>
      <c r="F15" s="521"/>
      <c r="G15" s="521"/>
      <c r="H15" s="490"/>
    </row>
    <row r="16" spans="1:15"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25" t="s">
        <v>593</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row>
    <row r="25" spans="1:11" ht="31.5" customHeight="1" x14ac:dyDescent="0.35">
      <c r="A25" s="211" t="s">
        <v>594</v>
      </c>
      <c r="B25" s="512" t="s">
        <v>595</v>
      </c>
      <c r="C25" s="512"/>
      <c r="D25" s="512"/>
      <c r="E25" s="512"/>
      <c r="F25" s="512"/>
      <c r="G25" s="32" t="s">
        <v>54</v>
      </c>
      <c r="H25" s="190" t="s">
        <v>39</v>
      </c>
      <c r="J25" s="178"/>
      <c r="K25" s="178"/>
    </row>
    <row r="26" spans="1:11" ht="29.25" customHeight="1" x14ac:dyDescent="0.35">
      <c r="A26" s="211" t="s">
        <v>596</v>
      </c>
      <c r="B26" s="512" t="s">
        <v>597</v>
      </c>
      <c r="C26" s="512"/>
      <c r="D26" s="512"/>
      <c r="E26" s="512"/>
      <c r="F26" s="512"/>
      <c r="G26" s="32" t="s">
        <v>58</v>
      </c>
      <c r="H26" s="190" t="s">
        <v>39</v>
      </c>
    </row>
    <row r="27" spans="1:11" ht="17.649999999999999" customHeight="1" x14ac:dyDescent="0.35">
      <c r="A27" s="486" t="s">
        <v>125</v>
      </c>
      <c r="B27" s="487"/>
      <c r="C27" s="487"/>
      <c r="D27" s="487"/>
      <c r="E27" s="487"/>
      <c r="F27" s="487"/>
      <c r="G27" s="487"/>
      <c r="H27" s="488"/>
    </row>
    <row r="28" spans="1:11" ht="39" customHeight="1" x14ac:dyDescent="0.35">
      <c r="A28" s="211" t="s">
        <v>598</v>
      </c>
      <c r="B28" s="512" t="s">
        <v>599</v>
      </c>
      <c r="C28" s="512"/>
      <c r="D28" s="512"/>
      <c r="E28" s="512"/>
      <c r="F28" s="512"/>
      <c r="G28" s="32" t="s">
        <v>80</v>
      </c>
      <c r="H28" s="190" t="s">
        <v>39</v>
      </c>
    </row>
    <row r="29" spans="1:11" ht="27" customHeight="1" x14ac:dyDescent="0.35">
      <c r="A29" s="211" t="s">
        <v>600</v>
      </c>
      <c r="B29" s="512" t="s">
        <v>601</v>
      </c>
      <c r="C29" s="512"/>
      <c r="D29" s="512"/>
      <c r="E29" s="512"/>
      <c r="F29" s="512"/>
      <c r="G29" s="32" t="s">
        <v>88</v>
      </c>
      <c r="H29" s="190" t="s">
        <v>39</v>
      </c>
    </row>
    <row r="30" spans="1:11" ht="38.25" customHeight="1" x14ac:dyDescent="0.35">
      <c r="A30" s="211" t="s">
        <v>602</v>
      </c>
      <c r="B30" s="479" t="s">
        <v>603</v>
      </c>
      <c r="C30" s="499"/>
      <c r="D30" s="499"/>
      <c r="E30" s="499"/>
      <c r="F30" s="520"/>
      <c r="G30" s="32" t="s">
        <v>91</v>
      </c>
      <c r="H30" s="22" t="s">
        <v>39</v>
      </c>
    </row>
    <row r="31" spans="1:11" ht="17.649999999999999" customHeight="1" x14ac:dyDescent="0.35">
      <c r="A31" s="486" t="s">
        <v>261</v>
      </c>
      <c r="B31" s="487"/>
      <c r="C31" s="487"/>
      <c r="D31" s="487"/>
      <c r="E31" s="487"/>
      <c r="F31" s="487"/>
      <c r="G31" s="487"/>
      <c r="H31" s="488"/>
    </row>
    <row r="32" spans="1:11" ht="29.25" customHeight="1" x14ac:dyDescent="0.35">
      <c r="A32" s="211" t="s">
        <v>604</v>
      </c>
      <c r="B32" s="566" t="s">
        <v>605</v>
      </c>
      <c r="C32" s="566"/>
      <c r="D32" s="566"/>
      <c r="E32" s="566"/>
      <c r="F32" s="566"/>
      <c r="G32" s="32" t="s">
        <v>104</v>
      </c>
      <c r="H32" s="157" t="s">
        <v>39</v>
      </c>
    </row>
    <row r="33" spans="1:9" ht="20.25" customHeight="1" x14ac:dyDescent="0.35">
      <c r="A33" s="211" t="s">
        <v>606</v>
      </c>
      <c r="B33" s="567" t="s">
        <v>607</v>
      </c>
      <c r="C33" s="568"/>
      <c r="D33" s="568"/>
      <c r="E33" s="568"/>
      <c r="F33" s="569"/>
      <c r="G33" s="32" t="s">
        <v>107</v>
      </c>
      <c r="H33" s="157" t="s">
        <v>39</v>
      </c>
    </row>
    <row r="34" spans="1:9" ht="29.25" customHeight="1" x14ac:dyDescent="0.35">
      <c r="A34" s="211" t="s">
        <v>608</v>
      </c>
      <c r="B34" s="566" t="s">
        <v>609</v>
      </c>
      <c r="C34" s="566"/>
      <c r="D34" s="566"/>
      <c r="E34" s="566"/>
      <c r="F34" s="566"/>
      <c r="G34" s="32" t="s">
        <v>115</v>
      </c>
      <c r="H34" s="157" t="s">
        <v>39</v>
      </c>
    </row>
    <row r="35" spans="1:9" ht="10.15" customHeight="1" x14ac:dyDescent="0.35"/>
    <row r="36" spans="1:9" ht="15" customHeight="1" x14ac:dyDescent="0.35">
      <c r="A36" s="159" t="s">
        <v>266</v>
      </c>
    </row>
    <row r="37" spans="1:9" s="177" customFormat="1" ht="17.649999999999999" customHeight="1" x14ac:dyDescent="0.35">
      <c r="A37" s="481" t="s">
        <v>267</v>
      </c>
      <c r="B37" s="481"/>
      <c r="C37" s="481"/>
      <c r="D37" s="481"/>
      <c r="E37" s="481"/>
      <c r="F37" s="481"/>
      <c r="G37" s="192">
        <v>15</v>
      </c>
      <c r="H37" s="301" t="s">
        <v>268</v>
      </c>
    </row>
    <row r="38" spans="1:9" ht="38.25" customHeight="1" x14ac:dyDescent="0.35">
      <c r="A38" s="508" t="s">
        <v>269</v>
      </c>
      <c r="B38" s="512" t="s">
        <v>610</v>
      </c>
      <c r="C38" s="518"/>
      <c r="D38" s="518"/>
      <c r="E38" s="518"/>
      <c r="F38" s="518"/>
      <c r="G38" s="518"/>
      <c r="H38" s="535"/>
    </row>
    <row r="39" spans="1:9" ht="30" customHeight="1" x14ac:dyDescent="0.35">
      <c r="A39" s="509"/>
      <c r="B39" s="512" t="s">
        <v>611</v>
      </c>
      <c r="C39" s="512"/>
      <c r="D39" s="512"/>
      <c r="E39" s="512"/>
      <c r="F39" s="512"/>
      <c r="G39" s="512"/>
      <c r="H39" s="479"/>
    </row>
    <row r="40" spans="1:9" ht="29.5" customHeight="1" x14ac:dyDescent="0.35">
      <c r="A40" s="509"/>
      <c r="B40" s="512" t="s">
        <v>612</v>
      </c>
      <c r="C40" s="512"/>
      <c r="D40" s="512"/>
      <c r="E40" s="512"/>
      <c r="F40" s="512"/>
      <c r="G40" s="512"/>
      <c r="H40" s="479"/>
    </row>
    <row r="41" spans="1:9" ht="27" customHeight="1" x14ac:dyDescent="0.35">
      <c r="A41" s="510"/>
      <c r="B41" s="512" t="s">
        <v>613</v>
      </c>
      <c r="C41" s="512"/>
      <c r="D41" s="512"/>
      <c r="E41" s="512"/>
      <c r="F41" s="512"/>
      <c r="G41" s="512"/>
      <c r="H41" s="479"/>
    </row>
    <row r="42" spans="1:9" ht="20.5" customHeight="1" x14ac:dyDescent="0.35">
      <c r="A42" s="570" t="s">
        <v>274</v>
      </c>
      <c r="B42" s="571"/>
      <c r="C42" s="474"/>
      <c r="D42" s="347" t="s">
        <v>614</v>
      </c>
      <c r="E42" s="347"/>
      <c r="F42" s="347"/>
      <c r="G42" s="347"/>
      <c r="H42" s="572"/>
    </row>
    <row r="43" spans="1:9" ht="30" customHeight="1" x14ac:dyDescent="0.35">
      <c r="A43" s="476" t="s">
        <v>276</v>
      </c>
      <c r="B43" s="507"/>
      <c r="C43" s="507"/>
      <c r="D43" s="479" t="s">
        <v>1560</v>
      </c>
      <c r="E43" s="499"/>
      <c r="F43" s="499"/>
      <c r="G43" s="499"/>
      <c r="H43" s="565"/>
      <c r="I43" s="196"/>
    </row>
    <row r="44" spans="1:9" s="177" customFormat="1" ht="17.649999999999999" customHeight="1" x14ac:dyDescent="0.35">
      <c r="A44" s="573" t="s">
        <v>366</v>
      </c>
      <c r="B44" s="573"/>
      <c r="C44" s="573"/>
      <c r="D44" s="573"/>
      <c r="E44" s="573"/>
      <c r="F44" s="573"/>
      <c r="G44" s="192">
        <v>20</v>
      </c>
      <c r="H44" s="312" t="s">
        <v>268</v>
      </c>
    </row>
    <row r="45" spans="1:9" ht="26.15" customHeight="1" x14ac:dyDescent="0.35">
      <c r="A45" s="508" t="s">
        <v>269</v>
      </c>
      <c r="B45" s="511" t="s">
        <v>615</v>
      </c>
      <c r="C45" s="511"/>
      <c r="D45" s="511"/>
      <c r="E45" s="511"/>
      <c r="F45" s="511"/>
      <c r="G45" s="511"/>
      <c r="H45" s="539"/>
    </row>
    <row r="46" spans="1:9" ht="17.25" customHeight="1" x14ac:dyDescent="0.35">
      <c r="A46" s="509"/>
      <c r="B46" s="511" t="s">
        <v>616</v>
      </c>
      <c r="C46" s="511"/>
      <c r="D46" s="511"/>
      <c r="E46" s="511"/>
      <c r="F46" s="511"/>
      <c r="G46" s="511"/>
      <c r="H46" s="482"/>
    </row>
    <row r="47" spans="1:9" ht="17.25" customHeight="1" x14ac:dyDescent="0.35">
      <c r="A47" s="509"/>
      <c r="B47" s="511" t="s">
        <v>617</v>
      </c>
      <c r="C47" s="511"/>
      <c r="D47" s="511"/>
      <c r="E47" s="511"/>
      <c r="F47" s="511"/>
      <c r="G47" s="511"/>
      <c r="H47" s="482"/>
    </row>
    <row r="48" spans="1:9" ht="25.5" customHeight="1" x14ac:dyDescent="0.35">
      <c r="A48" s="509"/>
      <c r="B48" s="512" t="s">
        <v>618</v>
      </c>
      <c r="C48" s="512"/>
      <c r="D48" s="512"/>
      <c r="E48" s="512"/>
      <c r="F48" s="512"/>
      <c r="G48" s="512"/>
      <c r="H48" s="479"/>
    </row>
    <row r="49" spans="1:10" ht="17.25" customHeight="1" x14ac:dyDescent="0.35">
      <c r="A49" s="517"/>
      <c r="B49" s="546" t="s">
        <v>619</v>
      </c>
      <c r="C49" s="546"/>
      <c r="D49" s="546"/>
      <c r="E49" s="546"/>
      <c r="F49" s="546"/>
      <c r="G49" s="546"/>
      <c r="H49" s="483"/>
    </row>
    <row r="50" spans="1:10" ht="18.649999999999999" customHeight="1" x14ac:dyDescent="0.35">
      <c r="A50" s="474" t="s">
        <v>274</v>
      </c>
      <c r="B50" s="513"/>
      <c r="C50" s="513"/>
      <c r="D50" s="347" t="s">
        <v>620</v>
      </c>
      <c r="E50" s="347"/>
      <c r="F50" s="347"/>
      <c r="G50" s="347"/>
      <c r="H50" s="572"/>
    </row>
    <row r="51" spans="1:10" ht="33" customHeight="1" x14ac:dyDescent="0.35">
      <c r="A51" s="476" t="s">
        <v>276</v>
      </c>
      <c r="B51" s="507"/>
      <c r="C51" s="507"/>
      <c r="D51" s="479" t="s">
        <v>1561</v>
      </c>
      <c r="E51" s="499"/>
      <c r="F51" s="499"/>
      <c r="G51" s="499"/>
      <c r="H51" s="499"/>
      <c r="I51" s="196"/>
    </row>
    <row r="52" spans="1:10" ht="10.15" customHeight="1" x14ac:dyDescent="0.35"/>
    <row r="53" spans="1:10" ht="15" customHeight="1" x14ac:dyDescent="0.35">
      <c r="A53" s="159" t="s">
        <v>284</v>
      </c>
    </row>
    <row r="54" spans="1:10" ht="27" customHeight="1" x14ac:dyDescent="0.35">
      <c r="A54" s="473" t="s">
        <v>285</v>
      </c>
      <c r="B54" s="478"/>
      <c r="C54" s="575" t="s">
        <v>1425</v>
      </c>
      <c r="D54" s="576"/>
      <c r="E54" s="576"/>
      <c r="F54" s="576"/>
      <c r="G54" s="576"/>
      <c r="H54" s="576"/>
      <c r="J54" s="164"/>
    </row>
    <row r="55" spans="1:10" ht="27" customHeight="1" x14ac:dyDescent="0.35">
      <c r="A55" s="473"/>
      <c r="B55" s="478"/>
      <c r="C55" s="575" t="s">
        <v>1426</v>
      </c>
      <c r="D55" s="576"/>
      <c r="E55" s="576"/>
      <c r="F55" s="576"/>
      <c r="G55" s="576"/>
      <c r="H55" s="576"/>
    </row>
    <row r="56" spans="1:10" ht="27" customHeight="1" x14ac:dyDescent="0.35">
      <c r="A56" s="473"/>
      <c r="B56" s="478"/>
      <c r="C56" s="575" t="s">
        <v>1427</v>
      </c>
      <c r="D56" s="576"/>
      <c r="E56" s="576"/>
      <c r="F56" s="576"/>
      <c r="G56" s="576"/>
      <c r="H56" s="576"/>
    </row>
    <row r="57" spans="1:10" ht="27" customHeight="1" x14ac:dyDescent="0.35">
      <c r="A57" s="500" t="s">
        <v>288</v>
      </c>
      <c r="B57" s="501"/>
      <c r="C57" s="575" t="s">
        <v>1428</v>
      </c>
      <c r="D57" s="576"/>
      <c r="E57" s="576"/>
      <c r="F57" s="576"/>
      <c r="G57" s="576"/>
      <c r="H57" s="576"/>
    </row>
    <row r="58" spans="1:10" ht="27" customHeight="1" x14ac:dyDescent="0.35">
      <c r="A58" s="577"/>
      <c r="B58" s="578"/>
      <c r="C58" s="575" t="s">
        <v>1429</v>
      </c>
      <c r="D58" s="576"/>
      <c r="E58" s="576"/>
      <c r="F58" s="576"/>
      <c r="G58" s="576"/>
      <c r="H58" s="576"/>
    </row>
    <row r="59" spans="1:10" ht="38.5" customHeight="1" x14ac:dyDescent="0.35">
      <c r="A59" s="502"/>
      <c r="B59" s="503"/>
      <c r="C59" s="579" t="s">
        <v>1430</v>
      </c>
      <c r="D59" s="580"/>
      <c r="E59" s="580"/>
      <c r="F59" s="580"/>
      <c r="G59" s="580"/>
      <c r="H59" s="580"/>
    </row>
    <row r="60" spans="1:10" ht="10.15" customHeight="1" x14ac:dyDescent="0.35">
      <c r="C60" s="581"/>
      <c r="D60" s="581"/>
      <c r="E60" s="581"/>
      <c r="F60" s="581"/>
      <c r="G60" s="581"/>
      <c r="H60" s="581"/>
    </row>
    <row r="61" spans="1:10" ht="15" customHeight="1" x14ac:dyDescent="0.35">
      <c r="A61" s="177" t="s">
        <v>290</v>
      </c>
      <c r="B61" s="179"/>
      <c r="C61" s="304"/>
      <c r="D61" s="303"/>
      <c r="E61" s="303"/>
      <c r="F61" s="303"/>
      <c r="G61" s="304"/>
      <c r="H61" s="303"/>
    </row>
    <row r="62" spans="1:10" ht="17" x14ac:dyDescent="0.35">
      <c r="A62" s="505" t="s">
        <v>291</v>
      </c>
      <c r="B62" s="505"/>
      <c r="C62" s="574"/>
      <c r="D62" s="574"/>
      <c r="E62" s="574"/>
      <c r="F62" s="574"/>
      <c r="G62" s="305">
        <v>3</v>
      </c>
      <c r="H62" s="306" t="s">
        <v>339</v>
      </c>
    </row>
    <row r="63" spans="1:10" ht="17" x14ac:dyDescent="0.35">
      <c r="A63" s="505" t="s">
        <v>293</v>
      </c>
      <c r="B63" s="505"/>
      <c r="C63" s="505"/>
      <c r="D63" s="505"/>
      <c r="E63" s="505"/>
      <c r="F63" s="505"/>
      <c r="G63" s="180">
        <v>0</v>
      </c>
      <c r="H63" s="181" t="s">
        <v>339</v>
      </c>
    </row>
    <row r="64" spans="1:10" x14ac:dyDescent="0.35">
      <c r="A64" s="156"/>
      <c r="B64" s="156"/>
      <c r="C64" s="156"/>
      <c r="D64" s="156"/>
      <c r="E64" s="156"/>
      <c r="F64" s="156"/>
      <c r="G64" s="182"/>
      <c r="H64" s="181"/>
    </row>
    <row r="65" spans="1:13" x14ac:dyDescent="0.35">
      <c r="A65" s="480" t="s">
        <v>294</v>
      </c>
      <c r="B65" s="480"/>
      <c r="C65" s="480"/>
      <c r="D65" s="480"/>
      <c r="E65" s="480"/>
      <c r="F65" s="480"/>
      <c r="G65" s="183"/>
      <c r="H65" s="184"/>
    </row>
    <row r="66" spans="1:13" ht="17.649999999999999" customHeight="1" x14ac:dyDescent="0.35">
      <c r="A66" s="472" t="s">
        <v>295</v>
      </c>
      <c r="B66" s="472"/>
      <c r="C66" s="472"/>
      <c r="D66" s="472"/>
      <c r="E66" s="167">
        <f>SUM(E67:E72)</f>
        <v>40</v>
      </c>
      <c r="F66" s="167" t="s">
        <v>268</v>
      </c>
      <c r="G66" s="172">
        <f>E66/25</f>
        <v>1.6</v>
      </c>
      <c r="H66" s="181" t="s">
        <v>339</v>
      </c>
    </row>
    <row r="67" spans="1:13" ht="17.649999999999999" customHeight="1" x14ac:dyDescent="0.35">
      <c r="A67" s="158" t="s">
        <v>144</v>
      </c>
      <c r="B67" s="473" t="s">
        <v>146</v>
      </c>
      <c r="C67" s="473"/>
      <c r="D67" s="473"/>
      <c r="E67" s="191">
        <v>15</v>
      </c>
      <c r="F67" s="167" t="s">
        <v>268</v>
      </c>
      <c r="G67" s="173"/>
      <c r="H67" s="174"/>
    </row>
    <row r="68" spans="1:13" ht="17.649999999999999" customHeight="1" x14ac:dyDescent="0.35">
      <c r="B68" s="473" t="s">
        <v>296</v>
      </c>
      <c r="C68" s="473"/>
      <c r="D68" s="473"/>
      <c r="E68" s="191">
        <v>20</v>
      </c>
      <c r="F68" s="167" t="s">
        <v>268</v>
      </c>
      <c r="G68" s="185"/>
      <c r="H68" s="186"/>
    </row>
    <row r="69" spans="1:13" ht="17.649999999999999" customHeight="1" x14ac:dyDescent="0.35">
      <c r="B69" s="473" t="s">
        <v>297</v>
      </c>
      <c r="C69" s="473"/>
      <c r="D69" s="473"/>
      <c r="E69" s="191">
        <v>2</v>
      </c>
      <c r="F69" s="167" t="s">
        <v>268</v>
      </c>
      <c r="G69" s="185"/>
      <c r="H69" s="186"/>
      <c r="J69" s="175"/>
      <c r="K69" s="164"/>
      <c r="L69" s="164"/>
    </row>
    <row r="70" spans="1:13" ht="17.649999999999999" customHeight="1" x14ac:dyDescent="0.35">
      <c r="B70" s="473" t="s">
        <v>298</v>
      </c>
      <c r="C70" s="473"/>
      <c r="D70" s="473"/>
      <c r="E70" s="191" t="s">
        <v>168</v>
      </c>
      <c r="F70" s="167" t="s">
        <v>268</v>
      </c>
      <c r="G70" s="185"/>
      <c r="H70" s="186"/>
    </row>
    <row r="71" spans="1:13" ht="17.649999999999999" customHeight="1" x14ac:dyDescent="0.35">
      <c r="B71" s="473" t="s">
        <v>299</v>
      </c>
      <c r="C71" s="473"/>
      <c r="D71" s="473"/>
      <c r="E71" s="191" t="s">
        <v>168</v>
      </c>
      <c r="F71" s="167" t="s">
        <v>268</v>
      </c>
      <c r="G71" s="185"/>
      <c r="H71" s="186"/>
      <c r="J71" s="178"/>
      <c r="K71" s="178"/>
      <c r="L71" s="178"/>
      <c r="M71" s="178"/>
    </row>
    <row r="72" spans="1:13" ht="17.649999999999999" customHeight="1" x14ac:dyDescent="0.35">
      <c r="B72" s="473" t="s">
        <v>300</v>
      </c>
      <c r="C72" s="473"/>
      <c r="D72" s="473"/>
      <c r="E72" s="191">
        <v>3</v>
      </c>
      <c r="F72" s="167" t="s">
        <v>268</v>
      </c>
      <c r="G72" s="173"/>
      <c r="H72" s="174"/>
    </row>
    <row r="73" spans="1:13" ht="31.15" customHeight="1" x14ac:dyDescent="0.35">
      <c r="A73" s="472" t="s">
        <v>301</v>
      </c>
      <c r="B73" s="472"/>
      <c r="C73" s="472"/>
      <c r="D73" s="472"/>
      <c r="E73" s="167" t="s">
        <v>168</v>
      </c>
      <c r="F73" s="167" t="s">
        <v>268</v>
      </c>
      <c r="G73" s="172" t="s">
        <v>168</v>
      </c>
      <c r="H73" s="181" t="s">
        <v>339</v>
      </c>
    </row>
    <row r="74" spans="1:13" ht="17.649999999999999" customHeight="1" x14ac:dyDescent="0.35">
      <c r="A74" s="473" t="s">
        <v>302</v>
      </c>
      <c r="B74" s="473"/>
      <c r="C74" s="473"/>
      <c r="D74" s="473"/>
      <c r="E74" s="167">
        <f>G74*25</f>
        <v>35</v>
      </c>
      <c r="F74" s="167" t="s">
        <v>268</v>
      </c>
      <c r="G74" s="172">
        <f>D6-G66</f>
        <v>1.4</v>
      </c>
      <c r="H74" s="181" t="s">
        <v>339</v>
      </c>
    </row>
    <row r="75" spans="1:13" ht="10.15" customHeight="1" x14ac:dyDescent="0.35"/>
    <row r="76" spans="1:13" x14ac:dyDescent="0.35">
      <c r="A76" s="8" t="s">
        <v>303</v>
      </c>
      <c r="B76" s="8"/>
      <c r="C76" s="8"/>
      <c r="D76" s="8"/>
      <c r="E76" s="8"/>
      <c r="F76" s="77"/>
      <c r="G76" s="77"/>
      <c r="H76" s="77"/>
      <c r="I76" s="77"/>
      <c r="J76" s="77"/>
    </row>
    <row r="77" spans="1:13" ht="14" customHeight="1" x14ac:dyDescent="0.35">
      <c r="A77" s="471" t="s">
        <v>1605</v>
      </c>
      <c r="B77" s="471"/>
      <c r="C77" s="471"/>
      <c r="D77" s="471"/>
      <c r="E77" s="471"/>
      <c r="F77" s="230"/>
      <c r="G77" s="230"/>
      <c r="H77" s="230"/>
      <c r="I77" s="230"/>
      <c r="J77" s="230"/>
    </row>
    <row r="78" spans="1:13" x14ac:dyDescent="0.35">
      <c r="A78" s="230"/>
      <c r="B78" s="230"/>
      <c r="C78" s="230"/>
      <c r="D78" s="230"/>
      <c r="E78" s="230"/>
      <c r="F78" s="230"/>
      <c r="G78" s="230"/>
      <c r="H78" s="230"/>
      <c r="I78" s="230"/>
      <c r="J78" s="230"/>
    </row>
    <row r="79" spans="1:13" x14ac:dyDescent="0.35">
      <c r="A79" s="230"/>
      <c r="B79" s="230"/>
      <c r="C79" s="230"/>
      <c r="D79" s="230"/>
      <c r="E79" s="230"/>
      <c r="F79" s="230"/>
      <c r="G79" s="230"/>
      <c r="H79" s="230"/>
      <c r="I79" s="230"/>
      <c r="J79" s="230"/>
    </row>
    <row r="80" spans="1:13" x14ac:dyDescent="0.35">
      <c r="A80" s="77"/>
      <c r="B80" s="77"/>
      <c r="C80" s="77"/>
      <c r="D80" s="77"/>
      <c r="E80" s="77"/>
      <c r="F80" s="77"/>
      <c r="G80" s="77"/>
      <c r="H80" s="77"/>
      <c r="I80" s="77"/>
      <c r="J80" s="77"/>
    </row>
  </sheetData>
  <mergeCells count="81">
    <mergeCell ref="A63:F63"/>
    <mergeCell ref="A65:F65"/>
    <mergeCell ref="A66:D66"/>
    <mergeCell ref="B67:D67"/>
    <mergeCell ref="A73:D73"/>
    <mergeCell ref="A74:D74"/>
    <mergeCell ref="A77:E77"/>
    <mergeCell ref="B47:H47"/>
    <mergeCell ref="B48:H48"/>
    <mergeCell ref="A57:B59"/>
    <mergeCell ref="C57:H57"/>
    <mergeCell ref="C58:H58"/>
    <mergeCell ref="C59:H59"/>
    <mergeCell ref="D51:H51"/>
    <mergeCell ref="B68:D68"/>
    <mergeCell ref="B69:D69"/>
    <mergeCell ref="B70:D70"/>
    <mergeCell ref="B71:D71"/>
    <mergeCell ref="B72:D72"/>
    <mergeCell ref="C60:H60"/>
    <mergeCell ref="A42:C42"/>
    <mergeCell ref="D42:H42"/>
    <mergeCell ref="A43:C43"/>
    <mergeCell ref="A44:F44"/>
    <mergeCell ref="A62:F62"/>
    <mergeCell ref="B49:H49"/>
    <mergeCell ref="A50:C50"/>
    <mergeCell ref="D50:H50"/>
    <mergeCell ref="A51:C51"/>
    <mergeCell ref="A54:B56"/>
    <mergeCell ref="C54:H54"/>
    <mergeCell ref="C55:H55"/>
    <mergeCell ref="C56:H56"/>
    <mergeCell ref="A45:A49"/>
    <mergeCell ref="B45:H45"/>
    <mergeCell ref="B46:H46"/>
    <mergeCell ref="B32:F32"/>
    <mergeCell ref="B33:F33"/>
    <mergeCell ref="B34:F34"/>
    <mergeCell ref="A37:F37"/>
    <mergeCell ref="A38:A41"/>
    <mergeCell ref="B38:H38"/>
    <mergeCell ref="B39:H39"/>
    <mergeCell ref="B40:H40"/>
    <mergeCell ref="B41:H41"/>
    <mergeCell ref="C19:H19"/>
    <mergeCell ref="A11:H11"/>
    <mergeCell ref="A31:H31"/>
    <mergeCell ref="A21:D21"/>
    <mergeCell ref="A22:A23"/>
    <mergeCell ref="B22:F23"/>
    <mergeCell ref="G22:H22"/>
    <mergeCell ref="A24:H24"/>
    <mergeCell ref="B25:F25"/>
    <mergeCell ref="B26:F26"/>
    <mergeCell ref="A27:H27"/>
    <mergeCell ref="B28:F28"/>
    <mergeCell ref="B29:F29"/>
    <mergeCell ref="B30:F30"/>
    <mergeCell ref="A2:I2"/>
    <mergeCell ref="A5:H5"/>
    <mergeCell ref="A6:C6"/>
    <mergeCell ref="D6:H6"/>
    <mergeCell ref="A7:C7"/>
    <mergeCell ref="D7:H7"/>
    <mergeCell ref="A8:C8"/>
    <mergeCell ref="D8:H8"/>
    <mergeCell ref="A9:C9"/>
    <mergeCell ref="D9:H9"/>
    <mergeCell ref="D43:H43"/>
    <mergeCell ref="A12:H12"/>
    <mergeCell ref="A13:D13"/>
    <mergeCell ref="E13:H13"/>
    <mergeCell ref="A14:D14"/>
    <mergeCell ref="E14:H14"/>
    <mergeCell ref="A15:D15"/>
    <mergeCell ref="E15:H15"/>
    <mergeCell ref="A16:D16"/>
    <mergeCell ref="E16:H16"/>
    <mergeCell ref="A18:H18"/>
    <mergeCell ref="A19:B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84"/>
  <sheetViews>
    <sheetView topLeftCell="A16" workbookViewId="0">
      <selection activeCell="C20" sqref="C20:H20"/>
    </sheetView>
  </sheetViews>
  <sheetFormatPr defaultColWidth="8.81640625" defaultRowHeight="14" x14ac:dyDescent="0.35"/>
  <cols>
    <col min="1" max="1" width="9.453125" style="176" customWidth="1"/>
    <col min="2" max="2" width="11.54296875" style="176" customWidth="1"/>
    <col min="3" max="3" width="5.54296875" style="176" customWidth="1"/>
    <col min="4" max="4" width="21.54296875" style="176" customWidth="1"/>
    <col min="5" max="5" width="9.453125" style="176" customWidth="1"/>
    <col min="6" max="6" width="8.54296875" style="176" customWidth="1"/>
    <col min="7" max="7" width="12.54296875" style="176" customWidth="1"/>
    <col min="8" max="8" width="9.54296875" style="176" customWidth="1"/>
    <col min="9" max="9" width="2.54296875" style="176" customWidth="1"/>
    <col min="10" max="16384" width="8.81640625" style="176"/>
  </cols>
  <sheetData>
    <row r="1" spans="1:9" ht="10.4" customHeight="1" x14ac:dyDescent="0.35"/>
    <row r="2" spans="1:9" s="177" customFormat="1" x14ac:dyDescent="0.35">
      <c r="A2" s="526" t="s">
        <v>237</v>
      </c>
      <c r="B2" s="526"/>
      <c r="C2" s="526"/>
      <c r="D2" s="526"/>
      <c r="E2" s="526"/>
      <c r="F2" s="526"/>
      <c r="G2" s="526"/>
      <c r="H2" s="526"/>
      <c r="I2" s="526"/>
    </row>
    <row r="3" spans="1:9" ht="10.4" customHeight="1" x14ac:dyDescent="0.35"/>
    <row r="4" spans="1:9" ht="15" customHeight="1" x14ac:dyDescent="0.35">
      <c r="A4" s="159" t="s">
        <v>238</v>
      </c>
    </row>
    <row r="5" spans="1:9" s="160" customFormat="1" ht="17.899999999999999" customHeight="1" x14ac:dyDescent="0.35">
      <c r="A5" s="497" t="s">
        <v>176</v>
      </c>
      <c r="B5" s="497"/>
      <c r="C5" s="497"/>
      <c r="D5" s="497"/>
      <c r="E5" s="497"/>
      <c r="F5" s="497"/>
      <c r="G5" s="497"/>
      <c r="H5" s="497"/>
    </row>
    <row r="6" spans="1:9" ht="17.89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305</v>
      </c>
      <c r="E7" s="527"/>
      <c r="F7" s="527"/>
      <c r="G7" s="527"/>
      <c r="H7" s="528"/>
    </row>
    <row r="8" spans="1:9" ht="17.899999999999999" customHeight="1" x14ac:dyDescent="0.35">
      <c r="A8" s="478" t="s">
        <v>145</v>
      </c>
      <c r="B8" s="522"/>
      <c r="C8" s="522"/>
      <c r="D8" s="514" t="s">
        <v>240</v>
      </c>
      <c r="E8" s="514"/>
      <c r="F8" s="514"/>
      <c r="G8" s="514"/>
      <c r="H8" s="515"/>
    </row>
    <row r="9" spans="1:9" ht="17.899999999999999" customHeight="1" x14ac:dyDescent="0.35">
      <c r="A9" s="478" t="s">
        <v>241</v>
      </c>
      <c r="B9" s="522"/>
      <c r="C9" s="522"/>
      <c r="D9" s="514" t="s">
        <v>621</v>
      </c>
      <c r="E9" s="514"/>
      <c r="F9" s="514"/>
      <c r="G9" s="514"/>
      <c r="H9" s="515"/>
    </row>
    <row r="10" spans="1:9" ht="10.4" customHeight="1" x14ac:dyDescent="0.35"/>
    <row r="11" spans="1:9" ht="15" customHeight="1" x14ac:dyDescent="0.35">
      <c r="A11" s="493" t="s">
        <v>3</v>
      </c>
      <c r="B11" s="493"/>
      <c r="C11" s="493"/>
      <c r="D11" s="493"/>
      <c r="E11" s="493"/>
      <c r="F11" s="493"/>
      <c r="G11" s="493"/>
      <c r="H11" s="493"/>
    </row>
    <row r="12" spans="1:9" s="160" customFormat="1" ht="17.899999999999999" customHeight="1" x14ac:dyDescent="0.35">
      <c r="A12" s="495" t="s">
        <v>954</v>
      </c>
      <c r="B12" s="495"/>
      <c r="C12" s="495"/>
      <c r="D12" s="495"/>
      <c r="E12" s="495"/>
      <c r="F12" s="495"/>
      <c r="G12" s="495"/>
      <c r="H12" s="495"/>
    </row>
    <row r="13" spans="1:9" ht="17.899999999999999" customHeight="1" x14ac:dyDescent="0.35">
      <c r="A13" s="478" t="s">
        <v>9</v>
      </c>
      <c r="B13" s="522"/>
      <c r="C13" s="522"/>
      <c r="D13" s="522"/>
      <c r="E13" s="521" t="s">
        <v>10</v>
      </c>
      <c r="F13" s="521"/>
      <c r="G13" s="521"/>
      <c r="H13" s="490"/>
    </row>
    <row r="14" spans="1:9" ht="17.899999999999999" customHeight="1" x14ac:dyDescent="0.35">
      <c r="A14" s="478" t="s">
        <v>243</v>
      </c>
      <c r="B14" s="522"/>
      <c r="C14" s="522"/>
      <c r="D14" s="522"/>
      <c r="E14" s="521" t="s">
        <v>244</v>
      </c>
      <c r="F14" s="521"/>
      <c r="G14" s="521"/>
      <c r="H14" s="490"/>
    </row>
    <row r="15" spans="1:9" ht="17.899999999999999" customHeight="1" x14ac:dyDescent="0.35">
      <c r="A15" s="478" t="s">
        <v>245</v>
      </c>
      <c r="B15" s="522"/>
      <c r="C15" s="522"/>
      <c r="D15" s="522"/>
      <c r="E15" s="523" t="s">
        <v>622</v>
      </c>
      <c r="F15" s="523"/>
      <c r="G15" s="523"/>
      <c r="H15" s="524"/>
    </row>
    <row r="16" spans="1:9" ht="17.899999999999999" customHeight="1" x14ac:dyDescent="0.35">
      <c r="A16" s="478" t="s">
        <v>15</v>
      </c>
      <c r="B16" s="522"/>
      <c r="C16" s="522"/>
      <c r="D16" s="522"/>
      <c r="E16" s="521" t="s">
        <v>16</v>
      </c>
      <c r="F16" s="521"/>
      <c r="G16" s="521"/>
      <c r="H16" s="490"/>
    </row>
    <row r="17" spans="1:8" ht="10.4" customHeight="1" x14ac:dyDescent="0.35"/>
    <row r="18" spans="1:8" ht="15" customHeight="1" x14ac:dyDescent="0.35">
      <c r="A18" s="493" t="s">
        <v>247</v>
      </c>
      <c r="B18" s="493"/>
      <c r="C18" s="493"/>
      <c r="D18" s="493"/>
      <c r="E18" s="493"/>
      <c r="F18" s="493"/>
      <c r="G18" s="493"/>
      <c r="H18" s="493"/>
    </row>
    <row r="19" spans="1:8" ht="31.4" customHeight="1" x14ac:dyDescent="0.35">
      <c r="A19" s="472" t="s">
        <v>248</v>
      </c>
      <c r="B19" s="472"/>
      <c r="C19" s="525" t="s">
        <v>623</v>
      </c>
      <c r="D19" s="525"/>
      <c r="E19" s="525"/>
      <c r="F19" s="525"/>
      <c r="G19" s="525"/>
      <c r="H19" s="494"/>
    </row>
    <row r="20" spans="1:8" ht="10.4"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899999999999999" customHeight="1" x14ac:dyDescent="0.35">
      <c r="A24" s="486" t="s">
        <v>35</v>
      </c>
      <c r="B24" s="487"/>
      <c r="C24" s="487"/>
      <c r="D24" s="487"/>
      <c r="E24" s="487"/>
      <c r="F24" s="487"/>
      <c r="G24" s="487"/>
      <c r="H24" s="488"/>
    </row>
    <row r="25" spans="1:8" ht="26.25" customHeight="1" x14ac:dyDescent="0.35">
      <c r="A25" s="211" t="s">
        <v>624</v>
      </c>
      <c r="B25" s="512" t="s">
        <v>625</v>
      </c>
      <c r="C25" s="512"/>
      <c r="D25" s="512"/>
      <c r="E25" s="512"/>
      <c r="F25" s="512"/>
      <c r="G25" s="32" t="s">
        <v>626</v>
      </c>
      <c r="H25" s="190" t="s">
        <v>39</v>
      </c>
    </row>
    <row r="26" spans="1:8" ht="17.899999999999999" customHeight="1" x14ac:dyDescent="0.35">
      <c r="A26" s="486" t="s">
        <v>125</v>
      </c>
      <c r="B26" s="487"/>
      <c r="C26" s="487"/>
      <c r="D26" s="487"/>
      <c r="E26" s="487"/>
      <c r="F26" s="487"/>
      <c r="G26" s="487"/>
      <c r="H26" s="488"/>
    </row>
    <row r="27" spans="1:8" ht="30" customHeight="1" x14ac:dyDescent="0.35">
      <c r="A27" s="211" t="s">
        <v>627</v>
      </c>
      <c r="B27" s="512" t="s">
        <v>628</v>
      </c>
      <c r="C27" s="512"/>
      <c r="D27" s="512"/>
      <c r="E27" s="512"/>
      <c r="F27" s="512"/>
      <c r="G27" s="32" t="s">
        <v>629</v>
      </c>
      <c r="H27" s="190" t="s">
        <v>39</v>
      </c>
    </row>
    <row r="28" spans="1:8" ht="29.25" customHeight="1" x14ac:dyDescent="0.35">
      <c r="A28" s="211" t="s">
        <v>630</v>
      </c>
      <c r="B28" s="567" t="s">
        <v>631</v>
      </c>
      <c r="C28" s="568"/>
      <c r="D28" s="568"/>
      <c r="E28" s="568"/>
      <c r="F28" s="569"/>
      <c r="G28" s="32" t="s">
        <v>632</v>
      </c>
      <c r="H28" s="190" t="s">
        <v>39</v>
      </c>
    </row>
    <row r="29" spans="1:8" ht="17.899999999999999" customHeight="1" x14ac:dyDescent="0.35">
      <c r="A29" s="486" t="s">
        <v>261</v>
      </c>
      <c r="B29" s="487"/>
      <c r="C29" s="487"/>
      <c r="D29" s="487"/>
      <c r="E29" s="487"/>
      <c r="F29" s="487"/>
      <c r="G29" s="487"/>
      <c r="H29" s="488"/>
    </row>
    <row r="30" spans="1:8" ht="29.25" customHeight="1" x14ac:dyDescent="0.35">
      <c r="A30" s="211" t="s">
        <v>633</v>
      </c>
      <c r="B30" s="512" t="s">
        <v>634</v>
      </c>
      <c r="C30" s="512"/>
      <c r="D30" s="512"/>
      <c r="E30" s="512"/>
      <c r="F30" s="512"/>
      <c r="G30" s="32" t="s">
        <v>104</v>
      </c>
      <c r="H30" s="190" t="s">
        <v>39</v>
      </c>
    </row>
    <row r="31" spans="1:8" ht="29.25" customHeight="1" x14ac:dyDescent="0.35">
      <c r="A31" s="211" t="s">
        <v>635</v>
      </c>
      <c r="B31" s="512" t="s">
        <v>636</v>
      </c>
      <c r="C31" s="512"/>
      <c r="D31" s="512"/>
      <c r="E31" s="512"/>
      <c r="F31" s="512"/>
      <c r="G31" s="32" t="s">
        <v>112</v>
      </c>
      <c r="H31" s="190" t="s">
        <v>39</v>
      </c>
    </row>
    <row r="32" spans="1:8" ht="10.4" customHeight="1" x14ac:dyDescent="0.35"/>
    <row r="33" spans="1:9" ht="15" customHeight="1" x14ac:dyDescent="0.35">
      <c r="A33" s="159" t="s">
        <v>266</v>
      </c>
    </row>
    <row r="34" spans="1:9" s="177" customFormat="1" ht="17.899999999999999" customHeight="1" x14ac:dyDescent="0.35">
      <c r="A34" s="481" t="s">
        <v>267</v>
      </c>
      <c r="B34" s="481"/>
      <c r="C34" s="481"/>
      <c r="D34" s="481"/>
      <c r="E34" s="481"/>
      <c r="F34" s="481"/>
      <c r="G34" s="162">
        <v>15</v>
      </c>
      <c r="H34" s="163" t="s">
        <v>268</v>
      </c>
    </row>
    <row r="35" spans="1:9" ht="17.25" customHeight="1" x14ac:dyDescent="0.35">
      <c r="A35" s="508" t="s">
        <v>269</v>
      </c>
      <c r="B35" s="518" t="s">
        <v>637</v>
      </c>
      <c r="C35" s="518"/>
      <c r="D35" s="518"/>
      <c r="E35" s="518"/>
      <c r="F35" s="518"/>
      <c r="G35" s="518"/>
      <c r="H35" s="519"/>
    </row>
    <row r="36" spans="1:9" ht="29.5" customHeight="1" x14ac:dyDescent="0.35">
      <c r="A36" s="509"/>
      <c r="B36" s="512" t="s">
        <v>638</v>
      </c>
      <c r="C36" s="512"/>
      <c r="D36" s="512"/>
      <c r="E36" s="512"/>
      <c r="F36" s="512"/>
      <c r="G36" s="512"/>
      <c r="H36" s="479"/>
    </row>
    <row r="37" spans="1:9" ht="36" customHeight="1" x14ac:dyDescent="0.35">
      <c r="A37" s="509"/>
      <c r="B37" s="512" t="s">
        <v>639</v>
      </c>
      <c r="C37" s="512"/>
      <c r="D37" s="512"/>
      <c r="E37" s="512"/>
      <c r="F37" s="512"/>
      <c r="G37" s="512"/>
      <c r="H37" s="479"/>
    </row>
    <row r="38" spans="1:9" ht="17.25" customHeight="1" x14ac:dyDescent="0.35">
      <c r="A38" s="509"/>
      <c r="B38" s="512" t="s">
        <v>640</v>
      </c>
      <c r="C38" s="512"/>
      <c r="D38" s="512"/>
      <c r="E38" s="512"/>
      <c r="F38" s="512"/>
      <c r="G38" s="512"/>
      <c r="H38" s="479"/>
    </row>
    <row r="39" spans="1:9" ht="27.75" customHeight="1" x14ac:dyDescent="0.35">
      <c r="A39" s="509"/>
      <c r="B39" s="512" t="s">
        <v>641</v>
      </c>
      <c r="C39" s="512"/>
      <c r="D39" s="512"/>
      <c r="E39" s="512"/>
      <c r="F39" s="512"/>
      <c r="G39" s="512"/>
      <c r="H39" s="479"/>
    </row>
    <row r="40" spans="1:9" ht="26.5" customHeight="1" x14ac:dyDescent="0.35">
      <c r="A40" s="509"/>
      <c r="B40" s="512" t="s">
        <v>642</v>
      </c>
      <c r="C40" s="512"/>
      <c r="D40" s="512"/>
      <c r="E40" s="512"/>
      <c r="F40" s="512"/>
      <c r="G40" s="512"/>
      <c r="H40" s="479"/>
    </row>
    <row r="41" spans="1:9" ht="17.25" customHeight="1" x14ac:dyDescent="0.35">
      <c r="A41" s="517"/>
      <c r="B41" s="512" t="s">
        <v>643</v>
      </c>
      <c r="C41" s="512"/>
      <c r="D41" s="512"/>
      <c r="E41" s="512"/>
      <c r="F41" s="512"/>
      <c r="G41" s="512"/>
      <c r="H41" s="479"/>
    </row>
    <row r="42" spans="1:9" x14ac:dyDescent="0.35">
      <c r="A42" s="474" t="s">
        <v>274</v>
      </c>
      <c r="B42" s="513"/>
      <c r="C42" s="513"/>
      <c r="D42" s="514" t="s">
        <v>644</v>
      </c>
      <c r="E42" s="514"/>
      <c r="F42" s="514"/>
      <c r="G42" s="514"/>
      <c r="H42" s="515"/>
    </row>
    <row r="43" spans="1:9" ht="38.25" customHeight="1" x14ac:dyDescent="0.35">
      <c r="A43" s="476" t="s">
        <v>276</v>
      </c>
      <c r="B43" s="507"/>
      <c r="C43" s="507"/>
      <c r="D43" s="479" t="s">
        <v>1434</v>
      </c>
      <c r="E43" s="499"/>
      <c r="F43" s="499"/>
      <c r="G43" s="499"/>
      <c r="H43" s="499"/>
      <c r="I43" s="196"/>
    </row>
    <row r="44" spans="1:9" s="177" customFormat="1" ht="17.899999999999999" customHeight="1" x14ac:dyDescent="0.35">
      <c r="A44" s="481" t="s">
        <v>366</v>
      </c>
      <c r="B44" s="481"/>
      <c r="C44" s="481"/>
      <c r="D44" s="481"/>
      <c r="E44" s="481"/>
      <c r="F44" s="481"/>
      <c r="G44" s="162">
        <v>30</v>
      </c>
      <c r="H44" s="163" t="s">
        <v>268</v>
      </c>
    </row>
    <row r="45" spans="1:9" ht="17.25" customHeight="1" x14ac:dyDescent="0.35">
      <c r="A45" s="508" t="s">
        <v>269</v>
      </c>
      <c r="B45" s="518" t="s">
        <v>645</v>
      </c>
      <c r="C45" s="518"/>
      <c r="D45" s="518"/>
      <c r="E45" s="518"/>
      <c r="F45" s="518"/>
      <c r="G45" s="518"/>
      <c r="H45" s="519"/>
    </row>
    <row r="46" spans="1:9" ht="31.75" customHeight="1" x14ac:dyDescent="0.35">
      <c r="A46" s="509"/>
      <c r="B46" s="529" t="s">
        <v>646</v>
      </c>
      <c r="C46" s="529"/>
      <c r="D46" s="529"/>
      <c r="E46" s="529"/>
      <c r="F46" s="529"/>
      <c r="G46" s="529"/>
      <c r="H46" s="561"/>
    </row>
    <row r="47" spans="1:9" ht="31.75" customHeight="1" x14ac:dyDescent="0.35">
      <c r="A47" s="509"/>
      <c r="B47" s="512" t="s">
        <v>647</v>
      </c>
      <c r="C47" s="512"/>
      <c r="D47" s="512"/>
      <c r="E47" s="512"/>
      <c r="F47" s="512"/>
      <c r="G47" s="512"/>
      <c r="H47" s="479"/>
    </row>
    <row r="48" spans="1:9" ht="28.4" customHeight="1" x14ac:dyDescent="0.35">
      <c r="A48" s="509"/>
      <c r="B48" s="479" t="s">
        <v>648</v>
      </c>
      <c r="C48" s="499"/>
      <c r="D48" s="499"/>
      <c r="E48" s="499"/>
      <c r="F48" s="499"/>
      <c r="G48" s="499"/>
      <c r="H48" s="499"/>
    </row>
    <row r="49" spans="1:10" ht="20.5" customHeight="1" x14ac:dyDescent="0.35">
      <c r="A49" s="509"/>
      <c r="B49" s="479" t="s">
        <v>649</v>
      </c>
      <c r="C49" s="499"/>
      <c r="D49" s="499"/>
      <c r="E49" s="499"/>
      <c r="F49" s="499"/>
      <c r="G49" s="499"/>
      <c r="H49" s="499"/>
    </row>
    <row r="50" spans="1:10" ht="25.75" customHeight="1" x14ac:dyDescent="0.35">
      <c r="A50" s="509"/>
      <c r="B50" s="479" t="s">
        <v>650</v>
      </c>
      <c r="C50" s="499"/>
      <c r="D50" s="499"/>
      <c r="E50" s="499"/>
      <c r="F50" s="499"/>
      <c r="G50" s="499"/>
      <c r="H50" s="499"/>
    </row>
    <row r="51" spans="1:10" ht="34.75" customHeight="1" x14ac:dyDescent="0.35">
      <c r="A51" s="510"/>
      <c r="B51" s="479" t="s">
        <v>651</v>
      </c>
      <c r="C51" s="499"/>
      <c r="D51" s="499"/>
      <c r="E51" s="499"/>
      <c r="F51" s="499"/>
      <c r="G51" s="499"/>
      <c r="H51" s="499"/>
    </row>
    <row r="52" spans="1:10" x14ac:dyDescent="0.35">
      <c r="A52" s="516" t="s">
        <v>274</v>
      </c>
      <c r="B52" s="513"/>
      <c r="C52" s="513"/>
      <c r="D52" s="514" t="s">
        <v>652</v>
      </c>
      <c r="E52" s="514"/>
      <c r="F52" s="514"/>
      <c r="G52" s="514"/>
      <c r="H52" s="515"/>
    </row>
    <row r="53" spans="1:10" ht="30" customHeight="1" x14ac:dyDescent="0.35">
      <c r="A53" s="476" t="s">
        <v>276</v>
      </c>
      <c r="B53" s="507"/>
      <c r="C53" s="507"/>
      <c r="D53" s="479" t="s">
        <v>1562</v>
      </c>
      <c r="E53" s="499"/>
      <c r="F53" s="499"/>
      <c r="G53" s="499"/>
      <c r="H53" s="499"/>
      <c r="I53" s="196"/>
    </row>
    <row r="54" spans="1:10" ht="10.4" customHeight="1" x14ac:dyDescent="0.35"/>
    <row r="55" spans="1:10" ht="15" customHeight="1" x14ac:dyDescent="0.35">
      <c r="A55" s="159" t="s">
        <v>284</v>
      </c>
    </row>
    <row r="56" spans="1:10" ht="27" customHeight="1" x14ac:dyDescent="0.35">
      <c r="A56" s="473" t="s">
        <v>285</v>
      </c>
      <c r="B56" s="478"/>
      <c r="C56" s="504" t="s">
        <v>1431</v>
      </c>
      <c r="D56" s="506"/>
      <c r="E56" s="506"/>
      <c r="F56" s="506"/>
      <c r="G56" s="506"/>
      <c r="H56" s="506"/>
      <c r="J56" s="164"/>
    </row>
    <row r="57" spans="1:10" ht="21.75" customHeight="1" x14ac:dyDescent="0.35">
      <c r="A57" s="473"/>
      <c r="B57" s="478"/>
      <c r="C57" s="345" t="s">
        <v>1432</v>
      </c>
      <c r="D57" s="345"/>
      <c r="E57" s="345"/>
      <c r="F57" s="345"/>
      <c r="G57" s="345"/>
      <c r="H57" s="504"/>
    </row>
    <row r="58" spans="1:10" ht="27" customHeight="1" x14ac:dyDescent="0.35">
      <c r="A58" s="473" t="s">
        <v>288</v>
      </c>
      <c r="B58" s="478"/>
      <c r="C58" s="345" t="s">
        <v>1433</v>
      </c>
      <c r="D58" s="345"/>
      <c r="E58" s="345"/>
      <c r="F58" s="345"/>
      <c r="G58" s="345"/>
      <c r="H58" s="504"/>
    </row>
    <row r="59" spans="1:10" ht="10.4" customHeight="1" x14ac:dyDescent="0.35"/>
    <row r="60" spans="1:10" ht="15" customHeight="1" x14ac:dyDescent="0.35">
      <c r="A60" s="177" t="s">
        <v>290</v>
      </c>
      <c r="B60" s="179"/>
      <c r="C60" s="179"/>
      <c r="D60" s="179"/>
      <c r="E60" s="179"/>
      <c r="F60" s="179"/>
    </row>
    <row r="61" spans="1:10" ht="17" x14ac:dyDescent="0.35">
      <c r="A61" s="505" t="s">
        <v>291</v>
      </c>
      <c r="B61" s="505"/>
      <c r="C61" s="505"/>
      <c r="D61" s="505"/>
      <c r="E61" s="505"/>
      <c r="F61" s="505"/>
      <c r="G61" s="180">
        <v>4</v>
      </c>
      <c r="H61" s="181" t="s">
        <v>339</v>
      </c>
    </row>
    <row r="62" spans="1:10" ht="17" x14ac:dyDescent="0.35">
      <c r="A62" s="505" t="s">
        <v>293</v>
      </c>
      <c r="B62" s="505"/>
      <c r="C62" s="505"/>
      <c r="D62" s="505"/>
      <c r="E62" s="505"/>
      <c r="F62" s="505"/>
      <c r="G62" s="180">
        <v>0</v>
      </c>
      <c r="H62" s="181" t="s">
        <v>339</v>
      </c>
    </row>
    <row r="63" spans="1:10" x14ac:dyDescent="0.35">
      <c r="A63" s="156"/>
      <c r="B63" s="156"/>
      <c r="C63" s="156"/>
      <c r="D63" s="156"/>
      <c r="E63" s="156"/>
      <c r="F63" s="156"/>
      <c r="G63" s="182"/>
      <c r="H63" s="181"/>
    </row>
    <row r="64" spans="1:10" x14ac:dyDescent="0.35">
      <c r="A64" s="480" t="s">
        <v>294</v>
      </c>
      <c r="B64" s="480"/>
      <c r="C64" s="480"/>
      <c r="D64" s="480"/>
      <c r="E64" s="480"/>
      <c r="F64" s="480"/>
      <c r="G64" s="183"/>
      <c r="H64" s="184"/>
    </row>
    <row r="65" spans="1:12" ht="17.899999999999999" customHeight="1" x14ac:dyDescent="0.35">
      <c r="A65" s="472" t="s">
        <v>295</v>
      </c>
      <c r="B65" s="472"/>
      <c r="C65" s="472"/>
      <c r="D65" s="472"/>
      <c r="E65" s="167">
        <f>SUM(E66:E71)</f>
        <v>55</v>
      </c>
      <c r="F65" s="167" t="s">
        <v>268</v>
      </c>
      <c r="G65" s="172">
        <f>E65/25</f>
        <v>2.2000000000000002</v>
      </c>
      <c r="H65" s="181" t="s">
        <v>339</v>
      </c>
    </row>
    <row r="66" spans="1:12" ht="17.899999999999999" customHeight="1" x14ac:dyDescent="0.35">
      <c r="A66" s="158" t="s">
        <v>144</v>
      </c>
      <c r="B66" s="473" t="s">
        <v>146</v>
      </c>
      <c r="C66" s="473"/>
      <c r="D66" s="473"/>
      <c r="E66" s="167">
        <v>15</v>
      </c>
      <c r="F66" s="167" t="s">
        <v>268</v>
      </c>
      <c r="G66" s="173"/>
      <c r="H66" s="174"/>
    </row>
    <row r="67" spans="1:12" ht="17.899999999999999" customHeight="1" x14ac:dyDescent="0.35">
      <c r="B67" s="473" t="s">
        <v>296</v>
      </c>
      <c r="C67" s="473"/>
      <c r="D67" s="473"/>
      <c r="E67" s="167">
        <v>30</v>
      </c>
      <c r="F67" s="167" t="s">
        <v>268</v>
      </c>
      <c r="G67" s="185"/>
      <c r="H67" s="186"/>
    </row>
    <row r="68" spans="1:12" ht="17.899999999999999" customHeight="1" x14ac:dyDescent="0.35">
      <c r="B68" s="473" t="s">
        <v>297</v>
      </c>
      <c r="C68" s="473"/>
      <c r="D68" s="473"/>
      <c r="E68" s="167">
        <v>5</v>
      </c>
      <c r="F68" s="167" t="s">
        <v>268</v>
      </c>
      <c r="G68" s="185"/>
      <c r="H68" s="186"/>
      <c r="J68" s="164"/>
      <c r="K68" s="164"/>
      <c r="L68" s="164"/>
    </row>
    <row r="69" spans="1:12" ht="17.899999999999999" customHeight="1" x14ac:dyDescent="0.35">
      <c r="B69" s="473" t="s">
        <v>298</v>
      </c>
      <c r="C69" s="473"/>
      <c r="D69" s="473"/>
      <c r="E69" s="167" t="s">
        <v>653</v>
      </c>
      <c r="F69" s="167" t="s">
        <v>268</v>
      </c>
      <c r="G69" s="185"/>
      <c r="H69" s="186"/>
    </row>
    <row r="70" spans="1:12" ht="17.899999999999999" customHeight="1" x14ac:dyDescent="0.35">
      <c r="B70" s="473" t="s">
        <v>299</v>
      </c>
      <c r="C70" s="473"/>
      <c r="D70" s="473"/>
      <c r="E70" s="167" t="s">
        <v>653</v>
      </c>
      <c r="F70" s="167" t="s">
        <v>268</v>
      </c>
      <c r="G70" s="185"/>
      <c r="H70" s="186"/>
    </row>
    <row r="71" spans="1:12" ht="17.899999999999999" customHeight="1" x14ac:dyDescent="0.35">
      <c r="B71" s="473" t="s">
        <v>300</v>
      </c>
      <c r="C71" s="473"/>
      <c r="D71" s="473"/>
      <c r="E71" s="167">
        <v>5</v>
      </c>
      <c r="F71" s="167" t="s">
        <v>268</v>
      </c>
      <c r="G71" s="173"/>
      <c r="H71" s="174"/>
    </row>
    <row r="72" spans="1:12" ht="31.4" customHeight="1" x14ac:dyDescent="0.35">
      <c r="A72" s="472" t="s">
        <v>301</v>
      </c>
      <c r="B72" s="472"/>
      <c r="C72" s="472"/>
      <c r="D72" s="472"/>
      <c r="E72" s="167" t="s">
        <v>653</v>
      </c>
      <c r="F72" s="167" t="s">
        <v>268</v>
      </c>
      <c r="G72" s="172" t="s">
        <v>653</v>
      </c>
      <c r="H72" s="181" t="s">
        <v>339</v>
      </c>
    </row>
    <row r="73" spans="1:12" ht="17.899999999999999" customHeight="1" x14ac:dyDescent="0.35">
      <c r="A73" s="473" t="s">
        <v>302</v>
      </c>
      <c r="B73" s="473"/>
      <c r="C73" s="473"/>
      <c r="D73" s="473"/>
      <c r="E73" s="167">
        <f>G73*25</f>
        <v>44.999999999999993</v>
      </c>
      <c r="F73" s="167" t="s">
        <v>268</v>
      </c>
      <c r="G73" s="172">
        <f>D6-G65</f>
        <v>1.7999999999999998</v>
      </c>
      <c r="H73" s="181" t="s">
        <v>339</v>
      </c>
    </row>
    <row r="74" spans="1:12" ht="10.4" customHeight="1" x14ac:dyDescent="0.35"/>
    <row r="75" spans="1:12" s="77" customFormat="1" ht="13" x14ac:dyDescent="0.35">
      <c r="A75" s="8" t="s">
        <v>303</v>
      </c>
      <c r="B75" s="8"/>
      <c r="C75" s="8"/>
      <c r="D75" s="8"/>
      <c r="E75" s="8"/>
    </row>
    <row r="76" spans="1:12" ht="14" customHeight="1" x14ac:dyDescent="0.35">
      <c r="A76" s="471" t="s">
        <v>1605</v>
      </c>
      <c r="B76" s="471"/>
      <c r="C76" s="471"/>
      <c r="D76" s="471"/>
      <c r="E76" s="471"/>
      <c r="F76" s="230"/>
      <c r="G76" s="230"/>
      <c r="H76" s="230"/>
      <c r="I76" s="230"/>
      <c r="J76" s="230"/>
    </row>
    <row r="77" spans="1:12" x14ac:dyDescent="0.35">
      <c r="A77" s="230"/>
      <c r="B77" s="230"/>
      <c r="C77" s="230"/>
      <c r="D77" s="230"/>
      <c r="E77" s="230"/>
      <c r="F77" s="230"/>
      <c r="G77" s="230"/>
      <c r="H77" s="230"/>
      <c r="I77" s="230"/>
      <c r="J77" s="230"/>
    </row>
    <row r="78" spans="1:12" x14ac:dyDescent="0.35">
      <c r="A78" s="230"/>
      <c r="B78" s="230"/>
      <c r="C78" s="230"/>
      <c r="D78" s="230"/>
      <c r="E78" s="230"/>
      <c r="F78" s="230"/>
      <c r="G78" s="230"/>
      <c r="H78" s="230"/>
      <c r="I78" s="230"/>
      <c r="J78" s="230"/>
    </row>
    <row r="79" spans="1:12" x14ac:dyDescent="0.35">
      <c r="A79" s="77"/>
      <c r="B79" s="77"/>
      <c r="C79" s="77"/>
      <c r="D79" s="77"/>
      <c r="E79" s="77"/>
      <c r="F79" s="77"/>
      <c r="G79" s="77"/>
      <c r="H79" s="77"/>
      <c r="I79" s="77"/>
      <c r="J79" s="77"/>
    </row>
    <row r="80" spans="1:12" x14ac:dyDescent="0.35">
      <c r="A80" s="77"/>
      <c r="B80" s="77"/>
      <c r="C80" s="77"/>
      <c r="D80" s="77"/>
      <c r="E80" s="77"/>
      <c r="F80" s="77"/>
      <c r="G80" s="77"/>
      <c r="H80" s="77"/>
      <c r="I80" s="77"/>
      <c r="J80" s="77"/>
    </row>
    <row r="81" spans="1:10" x14ac:dyDescent="0.35">
      <c r="A81" s="457"/>
      <c r="B81" s="457"/>
      <c r="C81" s="457"/>
      <c r="D81" s="457"/>
      <c r="E81" s="457"/>
      <c r="F81" s="457"/>
      <c r="G81" s="457"/>
      <c r="H81" s="457"/>
      <c r="I81" s="457"/>
      <c r="J81" s="457"/>
    </row>
    <row r="82" spans="1:10" x14ac:dyDescent="0.35">
      <c r="A82" s="457"/>
      <c r="B82" s="457"/>
      <c r="C82" s="457"/>
      <c r="D82" s="457"/>
      <c r="E82" s="457"/>
      <c r="F82" s="457"/>
      <c r="G82" s="457"/>
      <c r="H82" s="457"/>
      <c r="I82" s="457"/>
      <c r="J82" s="457"/>
    </row>
    <row r="83" spans="1:10" x14ac:dyDescent="0.35">
      <c r="A83" s="457"/>
      <c r="B83" s="457"/>
      <c r="C83" s="457"/>
      <c r="D83" s="457"/>
      <c r="E83" s="457"/>
      <c r="F83" s="457"/>
      <c r="G83" s="457"/>
      <c r="H83" s="457"/>
      <c r="I83" s="457"/>
      <c r="J83" s="457"/>
    </row>
    <row r="84" spans="1:10" x14ac:dyDescent="0.35">
      <c r="A84" s="77"/>
      <c r="B84" s="77"/>
      <c r="C84" s="77"/>
      <c r="D84" s="77"/>
      <c r="E84" s="77"/>
      <c r="F84" s="77"/>
      <c r="G84" s="77"/>
      <c r="H84" s="77"/>
      <c r="I84" s="77"/>
      <c r="J84" s="77"/>
    </row>
  </sheetData>
  <mergeCells count="80">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25:F25"/>
    <mergeCell ref="A26:H26"/>
    <mergeCell ref="B27:F27"/>
    <mergeCell ref="B28:F28"/>
    <mergeCell ref="A21:D21"/>
    <mergeCell ref="A22:A23"/>
    <mergeCell ref="B22:F23"/>
    <mergeCell ref="G22:H22"/>
    <mergeCell ref="A24:H24"/>
    <mergeCell ref="A29:H29"/>
    <mergeCell ref="B30:F30"/>
    <mergeCell ref="B31:F31"/>
    <mergeCell ref="A34:F34"/>
    <mergeCell ref="A35:A41"/>
    <mergeCell ref="B35:H35"/>
    <mergeCell ref="B36:H36"/>
    <mergeCell ref="B37:H37"/>
    <mergeCell ref="B38:H38"/>
    <mergeCell ref="B39:H39"/>
    <mergeCell ref="B40:H40"/>
    <mergeCell ref="B41:H41"/>
    <mergeCell ref="A42:C42"/>
    <mergeCell ref="D42:H42"/>
    <mergeCell ref="A43:C43"/>
    <mergeCell ref="A44:F44"/>
    <mergeCell ref="D43:H43"/>
    <mergeCell ref="A45:A51"/>
    <mergeCell ref="B45:H45"/>
    <mergeCell ref="B46:H46"/>
    <mergeCell ref="B47:H47"/>
    <mergeCell ref="B48:H48"/>
    <mergeCell ref="B49:H49"/>
    <mergeCell ref="B50:H50"/>
    <mergeCell ref="B51:H51"/>
    <mergeCell ref="A52:C52"/>
    <mergeCell ref="D52:H52"/>
    <mergeCell ref="A53:C53"/>
    <mergeCell ref="A56:B57"/>
    <mergeCell ref="C56:H56"/>
    <mergeCell ref="C57:H57"/>
    <mergeCell ref="D53:H53"/>
    <mergeCell ref="B70:D70"/>
    <mergeCell ref="A58:B58"/>
    <mergeCell ref="C58:H58"/>
    <mergeCell ref="A61:F61"/>
    <mergeCell ref="A62:F62"/>
    <mergeCell ref="A64:F64"/>
    <mergeCell ref="A65:D65"/>
    <mergeCell ref="B66:D66"/>
    <mergeCell ref="B67:D67"/>
    <mergeCell ref="B68:D68"/>
    <mergeCell ref="B69:D69"/>
    <mergeCell ref="B71:D71"/>
    <mergeCell ref="A72:D72"/>
    <mergeCell ref="A73:D73"/>
    <mergeCell ref="A81:J83"/>
    <mergeCell ref="A76:E7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4"/>
  <sheetViews>
    <sheetView topLeftCell="A13"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177</v>
      </c>
      <c r="B5" s="497"/>
      <c r="C5" s="497"/>
      <c r="D5" s="497"/>
      <c r="E5" s="497"/>
      <c r="F5" s="497"/>
      <c r="G5" s="497"/>
      <c r="H5" s="497"/>
    </row>
    <row r="6" spans="1:9" ht="17.649999999999999" customHeight="1" x14ac:dyDescent="0.35">
      <c r="A6" s="478" t="s">
        <v>142</v>
      </c>
      <c r="B6" s="522"/>
      <c r="C6" s="522"/>
      <c r="D6" s="582">
        <v>3</v>
      </c>
      <c r="E6" s="582"/>
      <c r="F6" s="582"/>
      <c r="G6" s="582"/>
      <c r="H6" s="583"/>
    </row>
    <row r="7" spans="1:9" ht="19" customHeight="1" x14ac:dyDescent="0.35">
      <c r="A7" s="478" t="s">
        <v>141</v>
      </c>
      <c r="B7" s="522"/>
      <c r="C7" s="522"/>
      <c r="D7" s="527" t="s">
        <v>305</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1548</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25" t="s">
        <v>654</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row>
    <row r="25" spans="1:11" ht="29.25" customHeight="1" x14ac:dyDescent="0.35">
      <c r="A25" s="211" t="s">
        <v>655</v>
      </c>
      <c r="B25" s="512" t="s">
        <v>656</v>
      </c>
      <c r="C25" s="512"/>
      <c r="D25" s="512"/>
      <c r="E25" s="512"/>
      <c r="F25" s="512"/>
      <c r="G25" s="32" t="s">
        <v>657</v>
      </c>
      <c r="H25" s="190" t="s">
        <v>39</v>
      </c>
      <c r="J25" s="188"/>
      <c r="K25" s="188"/>
    </row>
    <row r="26" spans="1:11" ht="29.25" customHeight="1" x14ac:dyDescent="0.35">
      <c r="A26" s="211" t="s">
        <v>658</v>
      </c>
      <c r="B26" s="479" t="s">
        <v>659</v>
      </c>
      <c r="C26" s="499"/>
      <c r="D26" s="499"/>
      <c r="E26" s="499"/>
      <c r="F26" s="520"/>
      <c r="G26" s="32" t="s">
        <v>492</v>
      </c>
      <c r="H26" s="190" t="s">
        <v>39</v>
      </c>
      <c r="J26" s="188"/>
      <c r="K26" s="188"/>
    </row>
    <row r="27" spans="1:11" ht="17.649999999999999" customHeight="1" x14ac:dyDescent="0.35">
      <c r="A27" s="486" t="s">
        <v>125</v>
      </c>
      <c r="B27" s="487"/>
      <c r="C27" s="487"/>
      <c r="D27" s="487"/>
      <c r="E27" s="487"/>
      <c r="F27" s="487"/>
      <c r="G27" s="487"/>
      <c r="H27" s="488"/>
    </row>
    <row r="28" spans="1:11" ht="28.5" customHeight="1" x14ac:dyDescent="0.35">
      <c r="A28" s="211" t="s">
        <v>660</v>
      </c>
      <c r="B28" s="479" t="s">
        <v>661</v>
      </c>
      <c r="C28" s="499"/>
      <c r="D28" s="499"/>
      <c r="E28" s="499"/>
      <c r="F28" s="520"/>
      <c r="G28" s="32" t="s">
        <v>497</v>
      </c>
      <c r="H28" s="190" t="s">
        <v>39</v>
      </c>
    </row>
    <row r="29" spans="1:11" ht="28.5" customHeight="1" x14ac:dyDescent="0.35">
      <c r="A29" s="211" t="s">
        <v>662</v>
      </c>
      <c r="B29" s="512" t="s">
        <v>663</v>
      </c>
      <c r="C29" s="512"/>
      <c r="D29" s="512"/>
      <c r="E29" s="512"/>
      <c r="F29" s="512"/>
      <c r="G29" s="32" t="s">
        <v>664</v>
      </c>
      <c r="H29" s="190" t="s">
        <v>39</v>
      </c>
    </row>
    <row r="30" spans="1:11" ht="17.649999999999999" customHeight="1" x14ac:dyDescent="0.35">
      <c r="A30" s="486" t="s">
        <v>261</v>
      </c>
      <c r="B30" s="487"/>
      <c r="C30" s="487"/>
      <c r="D30" s="487"/>
      <c r="E30" s="487"/>
      <c r="F30" s="487"/>
      <c r="G30" s="487"/>
      <c r="H30" s="488"/>
    </row>
    <row r="31" spans="1:11" ht="39" customHeight="1" x14ac:dyDescent="0.35">
      <c r="A31" s="211" t="s">
        <v>665</v>
      </c>
      <c r="B31" s="512" t="s">
        <v>1435</v>
      </c>
      <c r="C31" s="512"/>
      <c r="D31" s="512"/>
      <c r="E31" s="512"/>
      <c r="F31" s="512"/>
      <c r="G31" s="32" t="s">
        <v>909</v>
      </c>
      <c r="H31" s="190" t="s">
        <v>39</v>
      </c>
    </row>
    <row r="32" spans="1:11"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312" t="s">
        <v>268</v>
      </c>
    </row>
    <row r="35" spans="1:9" ht="17.25" customHeight="1" x14ac:dyDescent="0.35">
      <c r="A35" s="508" t="s">
        <v>269</v>
      </c>
      <c r="B35" s="518" t="s">
        <v>666</v>
      </c>
      <c r="C35" s="518"/>
      <c r="D35" s="518"/>
      <c r="E35" s="518"/>
      <c r="F35" s="518"/>
      <c r="G35" s="518"/>
      <c r="H35" s="535"/>
    </row>
    <row r="36" spans="1:9" ht="17.25" customHeight="1" x14ac:dyDescent="0.35">
      <c r="A36" s="509"/>
      <c r="B36" s="512" t="s">
        <v>667</v>
      </c>
      <c r="C36" s="512"/>
      <c r="D36" s="512"/>
      <c r="E36" s="512"/>
      <c r="F36" s="512"/>
      <c r="G36" s="512"/>
      <c r="H36" s="479"/>
    </row>
    <row r="37" spans="1:9" ht="17.25" customHeight="1" x14ac:dyDescent="0.35">
      <c r="A37" s="509"/>
      <c r="B37" s="512" t="s">
        <v>1589</v>
      </c>
      <c r="C37" s="512"/>
      <c r="D37" s="512"/>
      <c r="E37" s="512"/>
      <c r="F37" s="512"/>
      <c r="G37" s="512"/>
      <c r="H37" s="479"/>
    </row>
    <row r="38" spans="1:9" ht="26.15" customHeight="1" x14ac:dyDescent="0.35">
      <c r="A38" s="509"/>
      <c r="B38" s="512" t="s">
        <v>669</v>
      </c>
      <c r="C38" s="512"/>
      <c r="D38" s="512"/>
      <c r="E38" s="512"/>
      <c r="F38" s="512"/>
      <c r="G38" s="512"/>
      <c r="H38" s="479"/>
    </row>
    <row r="39" spans="1:9" ht="28.5" customHeight="1" x14ac:dyDescent="0.35">
      <c r="A39" s="509"/>
      <c r="B39" s="512" t="s">
        <v>670</v>
      </c>
      <c r="C39" s="512"/>
      <c r="D39" s="512"/>
      <c r="E39" s="512"/>
      <c r="F39" s="512"/>
      <c r="G39" s="512"/>
      <c r="H39" s="479"/>
    </row>
    <row r="40" spans="1:9" ht="28.5" customHeight="1" x14ac:dyDescent="0.35">
      <c r="A40" s="510"/>
      <c r="B40" s="512" t="s">
        <v>671</v>
      </c>
      <c r="C40" s="512"/>
      <c r="D40" s="512"/>
      <c r="E40" s="512"/>
      <c r="F40" s="512"/>
      <c r="G40" s="512"/>
      <c r="H40" s="479"/>
    </row>
    <row r="41" spans="1:9" ht="19" customHeight="1" x14ac:dyDescent="0.35">
      <c r="A41" s="516" t="s">
        <v>274</v>
      </c>
      <c r="B41" s="513"/>
      <c r="C41" s="513"/>
      <c r="D41" s="514" t="s">
        <v>672</v>
      </c>
      <c r="E41" s="514"/>
      <c r="F41" s="514"/>
      <c r="G41" s="514"/>
      <c r="H41" s="515"/>
    </row>
    <row r="42" spans="1:9" ht="33" customHeight="1" x14ac:dyDescent="0.35">
      <c r="A42" s="476" t="s">
        <v>276</v>
      </c>
      <c r="B42" s="507"/>
      <c r="C42" s="507"/>
      <c r="D42" s="504" t="s">
        <v>1563</v>
      </c>
      <c r="E42" s="506"/>
      <c r="F42" s="506"/>
      <c r="G42" s="506"/>
      <c r="H42" s="348"/>
      <c r="I42" s="11"/>
    </row>
    <row r="43" spans="1:9" s="177" customFormat="1" ht="17.649999999999999" customHeight="1" x14ac:dyDescent="0.35">
      <c r="A43" s="481" t="s">
        <v>366</v>
      </c>
      <c r="B43" s="481"/>
      <c r="C43" s="481"/>
      <c r="D43" s="481"/>
      <c r="E43" s="481"/>
      <c r="F43" s="481"/>
      <c r="G43" s="162">
        <v>20</v>
      </c>
      <c r="H43" s="312" t="s">
        <v>268</v>
      </c>
    </row>
    <row r="44" spans="1:9" ht="25" customHeight="1" x14ac:dyDescent="0.35">
      <c r="A44" s="508" t="s">
        <v>269</v>
      </c>
      <c r="B44" s="511" t="s">
        <v>673</v>
      </c>
      <c r="C44" s="511"/>
      <c r="D44" s="511"/>
      <c r="E44" s="511"/>
      <c r="F44" s="511"/>
      <c r="G44" s="511"/>
      <c r="H44" s="539"/>
    </row>
    <row r="45" spans="1:9" ht="17.25" customHeight="1" x14ac:dyDescent="0.35">
      <c r="A45" s="509"/>
      <c r="B45" s="479" t="s">
        <v>674</v>
      </c>
      <c r="C45" s="499"/>
      <c r="D45" s="499"/>
      <c r="E45" s="499"/>
      <c r="F45" s="499"/>
      <c r="G45" s="499"/>
      <c r="H45" s="499"/>
    </row>
    <row r="46" spans="1:9" ht="17.25" customHeight="1" x14ac:dyDescent="0.35">
      <c r="A46" s="509"/>
      <c r="B46" s="479" t="s">
        <v>675</v>
      </c>
      <c r="C46" s="499"/>
      <c r="D46" s="499"/>
      <c r="E46" s="499"/>
      <c r="F46" s="499"/>
      <c r="G46" s="499"/>
      <c r="H46" s="499"/>
    </row>
    <row r="47" spans="1:9" ht="17.25" customHeight="1" x14ac:dyDescent="0.35">
      <c r="A47" s="509"/>
      <c r="B47" s="479" t="s">
        <v>676</v>
      </c>
      <c r="C47" s="499"/>
      <c r="D47" s="499"/>
      <c r="E47" s="499"/>
      <c r="F47" s="499"/>
      <c r="G47" s="499"/>
      <c r="H47" s="499"/>
    </row>
    <row r="48" spans="1:9" ht="17.25" customHeight="1" x14ac:dyDescent="0.35">
      <c r="A48" s="509"/>
      <c r="B48" s="479" t="s">
        <v>677</v>
      </c>
      <c r="C48" s="499"/>
      <c r="D48" s="499"/>
      <c r="E48" s="499"/>
      <c r="F48" s="499"/>
      <c r="G48" s="499"/>
      <c r="H48" s="499"/>
    </row>
    <row r="49" spans="1:10" ht="17.25" customHeight="1" x14ac:dyDescent="0.35">
      <c r="A49" s="509"/>
      <c r="B49" s="479" t="s">
        <v>678</v>
      </c>
      <c r="C49" s="499"/>
      <c r="D49" s="499"/>
      <c r="E49" s="499"/>
      <c r="F49" s="499"/>
      <c r="G49" s="499"/>
      <c r="H49" s="499"/>
    </row>
    <row r="50" spans="1:10" ht="17.25" customHeight="1" x14ac:dyDescent="0.35">
      <c r="A50" s="509"/>
      <c r="B50" s="479" t="s">
        <v>679</v>
      </c>
      <c r="C50" s="499"/>
      <c r="D50" s="499"/>
      <c r="E50" s="499"/>
      <c r="F50" s="499"/>
      <c r="G50" s="499"/>
      <c r="H50" s="499"/>
    </row>
    <row r="51" spans="1:10" ht="17.25" customHeight="1" x14ac:dyDescent="0.35">
      <c r="A51" s="509"/>
      <c r="B51" s="479" t="s">
        <v>680</v>
      </c>
      <c r="C51" s="499"/>
      <c r="D51" s="499"/>
      <c r="E51" s="499"/>
      <c r="F51" s="499"/>
      <c r="G51" s="499"/>
      <c r="H51" s="499"/>
    </row>
    <row r="52" spans="1:10" ht="17.25" customHeight="1" x14ac:dyDescent="0.35">
      <c r="A52" s="509"/>
      <c r="B52" s="512" t="s">
        <v>681</v>
      </c>
      <c r="C52" s="512"/>
      <c r="D52" s="512"/>
      <c r="E52" s="512"/>
      <c r="F52" s="512"/>
      <c r="G52" s="512"/>
      <c r="H52" s="479"/>
    </row>
    <row r="53" spans="1:10" ht="17.25" customHeight="1" x14ac:dyDescent="0.35">
      <c r="A53" s="509"/>
      <c r="B53" s="479" t="s">
        <v>682</v>
      </c>
      <c r="C53" s="499"/>
      <c r="D53" s="499"/>
      <c r="E53" s="499"/>
      <c r="F53" s="499"/>
      <c r="G53" s="499"/>
      <c r="H53" s="499"/>
    </row>
    <row r="54" spans="1:10" ht="17.25" customHeight="1" x14ac:dyDescent="0.35">
      <c r="A54" s="517"/>
      <c r="B54" s="546" t="s">
        <v>683</v>
      </c>
      <c r="C54" s="546"/>
      <c r="D54" s="546"/>
      <c r="E54" s="546"/>
      <c r="F54" s="546"/>
      <c r="G54" s="546"/>
      <c r="H54" s="483"/>
    </row>
    <row r="55" spans="1:10" ht="21" customHeight="1" x14ac:dyDescent="0.35">
      <c r="A55" s="474" t="s">
        <v>274</v>
      </c>
      <c r="B55" s="513"/>
      <c r="C55" s="513"/>
      <c r="D55" s="514" t="s">
        <v>1436</v>
      </c>
      <c r="E55" s="514"/>
      <c r="F55" s="514"/>
      <c r="G55" s="514"/>
      <c r="H55" s="515"/>
    </row>
    <row r="56" spans="1:10" ht="45" customHeight="1" x14ac:dyDescent="0.35">
      <c r="A56" s="476" t="s">
        <v>276</v>
      </c>
      <c r="B56" s="507"/>
      <c r="C56" s="507"/>
      <c r="D56" s="479" t="s">
        <v>684</v>
      </c>
      <c r="E56" s="499"/>
      <c r="F56" s="499"/>
      <c r="G56" s="499"/>
      <c r="H56" s="499"/>
      <c r="I56" s="196"/>
    </row>
    <row r="57" spans="1:10" ht="10.15" customHeight="1" x14ac:dyDescent="0.35"/>
    <row r="58" spans="1:10" ht="15" customHeight="1" x14ac:dyDescent="0.35">
      <c r="A58" s="159" t="s">
        <v>284</v>
      </c>
    </row>
    <row r="59" spans="1:10" ht="27" customHeight="1" x14ac:dyDescent="0.35">
      <c r="A59" s="473" t="s">
        <v>285</v>
      </c>
      <c r="B59" s="478"/>
      <c r="C59" s="504" t="s">
        <v>685</v>
      </c>
      <c r="D59" s="506"/>
      <c r="E59" s="506"/>
      <c r="F59" s="506"/>
      <c r="G59" s="506"/>
      <c r="H59" s="506"/>
      <c r="J59" s="164"/>
    </row>
    <row r="60" spans="1:10" ht="27" customHeight="1" x14ac:dyDescent="0.35">
      <c r="A60" s="473"/>
      <c r="B60" s="478"/>
      <c r="C60" s="345" t="s">
        <v>686</v>
      </c>
      <c r="D60" s="345"/>
      <c r="E60" s="345"/>
      <c r="F60" s="345"/>
      <c r="G60" s="345"/>
      <c r="H60" s="504"/>
    </row>
    <row r="61" spans="1:10" ht="27" customHeight="1" x14ac:dyDescent="0.35">
      <c r="A61" s="473"/>
      <c r="B61" s="478"/>
      <c r="C61" s="345" t="s">
        <v>687</v>
      </c>
      <c r="D61" s="345"/>
      <c r="E61" s="345"/>
      <c r="F61" s="345"/>
      <c r="G61" s="345"/>
      <c r="H61" s="504"/>
    </row>
    <row r="62" spans="1:10" ht="27" customHeight="1" x14ac:dyDescent="0.35">
      <c r="A62" s="500" t="s">
        <v>288</v>
      </c>
      <c r="B62" s="501"/>
      <c r="C62" s="345" t="s">
        <v>688</v>
      </c>
      <c r="D62" s="345"/>
      <c r="E62" s="345"/>
      <c r="F62" s="345"/>
      <c r="G62" s="345"/>
      <c r="H62" s="504"/>
    </row>
    <row r="63" spans="1:10" ht="27" customHeight="1" x14ac:dyDescent="0.35">
      <c r="A63" s="502"/>
      <c r="B63" s="503"/>
      <c r="C63" s="345" t="s">
        <v>689</v>
      </c>
      <c r="D63" s="345"/>
      <c r="E63" s="345"/>
      <c r="F63" s="345"/>
      <c r="G63" s="345"/>
      <c r="H63" s="504"/>
    </row>
    <row r="64" spans="1:10" ht="10.15" customHeight="1" x14ac:dyDescent="0.35"/>
    <row r="65" spans="1:12" ht="15" customHeight="1" x14ac:dyDescent="0.35">
      <c r="A65" s="177" t="s">
        <v>290</v>
      </c>
      <c r="B65" s="179"/>
      <c r="C65" s="179"/>
      <c r="D65" s="179"/>
      <c r="E65" s="179"/>
      <c r="F65" s="179"/>
    </row>
    <row r="66" spans="1:12" ht="17" x14ac:dyDescent="0.35">
      <c r="A66" s="505" t="s">
        <v>291</v>
      </c>
      <c r="B66" s="505"/>
      <c r="C66" s="505"/>
      <c r="D66" s="505"/>
      <c r="E66" s="505"/>
      <c r="F66" s="505"/>
      <c r="G66" s="180">
        <v>3</v>
      </c>
      <c r="H66" s="181" t="s">
        <v>339</v>
      </c>
    </row>
    <row r="67" spans="1:12" ht="17" x14ac:dyDescent="0.35">
      <c r="A67" s="505" t="s">
        <v>293</v>
      </c>
      <c r="B67" s="505"/>
      <c r="C67" s="505"/>
      <c r="D67" s="505"/>
      <c r="E67" s="505"/>
      <c r="F67" s="505"/>
      <c r="G67" s="180">
        <v>0</v>
      </c>
      <c r="H67" s="181" t="s">
        <v>339</v>
      </c>
    </row>
    <row r="68" spans="1:12" x14ac:dyDescent="0.35">
      <c r="A68" s="156"/>
      <c r="B68" s="156"/>
      <c r="C68" s="156"/>
      <c r="D68" s="156"/>
      <c r="E68" s="156"/>
      <c r="F68" s="156"/>
      <c r="G68" s="182"/>
      <c r="H68" s="181"/>
    </row>
    <row r="69" spans="1:12" x14ac:dyDescent="0.35">
      <c r="A69" s="480" t="s">
        <v>294</v>
      </c>
      <c r="B69" s="480"/>
      <c r="C69" s="480"/>
      <c r="D69" s="480"/>
      <c r="E69" s="480"/>
      <c r="F69" s="480"/>
      <c r="G69" s="183"/>
      <c r="H69" s="184"/>
    </row>
    <row r="70" spans="1:12" ht="17.649999999999999" customHeight="1" x14ac:dyDescent="0.35">
      <c r="A70" s="472" t="s">
        <v>295</v>
      </c>
      <c r="B70" s="472"/>
      <c r="C70" s="472"/>
      <c r="D70" s="472"/>
      <c r="E70" s="167">
        <f>SUM(E71:E76)</f>
        <v>45</v>
      </c>
      <c r="F70" s="167" t="s">
        <v>268</v>
      </c>
      <c r="G70" s="172">
        <f>E70/25</f>
        <v>1.8</v>
      </c>
      <c r="H70" s="181" t="s">
        <v>339</v>
      </c>
    </row>
    <row r="71" spans="1:12" ht="17.649999999999999" customHeight="1" x14ac:dyDescent="0.35">
      <c r="A71" s="158" t="s">
        <v>144</v>
      </c>
      <c r="B71" s="473" t="s">
        <v>146</v>
      </c>
      <c r="C71" s="473"/>
      <c r="D71" s="473"/>
      <c r="E71" s="167">
        <v>15</v>
      </c>
      <c r="F71" s="167" t="s">
        <v>268</v>
      </c>
      <c r="G71" s="173"/>
      <c r="H71" s="174"/>
    </row>
    <row r="72" spans="1:12" ht="17.649999999999999" customHeight="1" x14ac:dyDescent="0.35">
      <c r="B72" s="473" t="s">
        <v>296</v>
      </c>
      <c r="C72" s="473"/>
      <c r="D72" s="473"/>
      <c r="E72" s="167">
        <v>20</v>
      </c>
      <c r="F72" s="167" t="s">
        <v>268</v>
      </c>
      <c r="G72" s="185"/>
      <c r="H72" s="186"/>
    </row>
    <row r="73" spans="1:12" ht="17.649999999999999" customHeight="1" x14ac:dyDescent="0.35">
      <c r="B73" s="473" t="s">
        <v>297</v>
      </c>
      <c r="C73" s="473"/>
      <c r="D73" s="473"/>
      <c r="E73" s="167">
        <v>4</v>
      </c>
      <c r="F73" s="167" t="s">
        <v>268</v>
      </c>
      <c r="G73" s="185"/>
      <c r="H73" s="186"/>
      <c r="J73" s="175"/>
      <c r="K73" s="164"/>
      <c r="L73" s="164"/>
    </row>
    <row r="74" spans="1:12" ht="17.649999999999999" customHeight="1" x14ac:dyDescent="0.35">
      <c r="B74" s="473" t="s">
        <v>298</v>
      </c>
      <c r="C74" s="473"/>
      <c r="D74" s="473"/>
      <c r="E74" s="167" t="s">
        <v>168</v>
      </c>
      <c r="F74" s="167" t="s">
        <v>268</v>
      </c>
      <c r="G74" s="185"/>
      <c r="H74" s="186"/>
    </row>
    <row r="75" spans="1:12" ht="17.649999999999999" customHeight="1" x14ac:dyDescent="0.35">
      <c r="B75" s="473" t="s">
        <v>299</v>
      </c>
      <c r="C75" s="473"/>
      <c r="D75" s="473"/>
      <c r="E75" s="167" t="s">
        <v>168</v>
      </c>
      <c r="F75" s="167" t="s">
        <v>268</v>
      </c>
      <c r="G75" s="185"/>
      <c r="H75" s="186"/>
    </row>
    <row r="76" spans="1:12" ht="17.649999999999999" customHeight="1" x14ac:dyDescent="0.35">
      <c r="B76" s="473" t="s">
        <v>300</v>
      </c>
      <c r="C76" s="473"/>
      <c r="D76" s="473"/>
      <c r="E76" s="167">
        <v>6</v>
      </c>
      <c r="F76" s="167" t="s">
        <v>268</v>
      </c>
      <c r="G76" s="173"/>
      <c r="H76" s="174"/>
    </row>
    <row r="77" spans="1:12" ht="31.15" customHeight="1" x14ac:dyDescent="0.35">
      <c r="A77" s="472" t="s">
        <v>301</v>
      </c>
      <c r="B77" s="472"/>
      <c r="C77" s="472"/>
      <c r="D77" s="472"/>
      <c r="E77" s="167" t="s">
        <v>168</v>
      </c>
      <c r="F77" s="167" t="s">
        <v>268</v>
      </c>
      <c r="G77" s="172" t="s">
        <v>168</v>
      </c>
      <c r="H77" s="181" t="s">
        <v>339</v>
      </c>
    </row>
    <row r="78" spans="1:12" ht="17.649999999999999" customHeight="1" x14ac:dyDescent="0.35">
      <c r="A78" s="473" t="s">
        <v>302</v>
      </c>
      <c r="B78" s="473"/>
      <c r="C78" s="473"/>
      <c r="D78" s="473"/>
      <c r="E78" s="167">
        <f>G78*25</f>
        <v>30</v>
      </c>
      <c r="F78" s="167" t="s">
        <v>268</v>
      </c>
      <c r="G78" s="172">
        <f>D6-G70</f>
        <v>1.2</v>
      </c>
      <c r="H78" s="181" t="s">
        <v>339</v>
      </c>
    </row>
    <row r="79" spans="1:12" ht="10.15" customHeight="1" x14ac:dyDescent="0.35"/>
    <row r="80" spans="1:12" x14ac:dyDescent="0.35">
      <c r="A80" s="8" t="s">
        <v>303</v>
      </c>
      <c r="B80" s="8"/>
      <c r="C80" s="8"/>
      <c r="D80" s="8"/>
      <c r="E80" s="8"/>
      <c r="F80" s="77"/>
      <c r="G80" s="77"/>
      <c r="H80" s="77"/>
      <c r="I80" s="77"/>
      <c r="J80" s="77"/>
    </row>
    <row r="81" spans="1:10" ht="14" customHeight="1" x14ac:dyDescent="0.35">
      <c r="A81" s="471" t="s">
        <v>1605</v>
      </c>
      <c r="B81" s="471"/>
      <c r="C81" s="471"/>
      <c r="D81" s="471"/>
      <c r="E81" s="471"/>
      <c r="F81" s="230"/>
      <c r="G81" s="230"/>
      <c r="H81" s="230"/>
      <c r="I81" s="230"/>
      <c r="J81" s="230"/>
    </row>
    <row r="82" spans="1:10" x14ac:dyDescent="0.35">
      <c r="A82" s="230"/>
      <c r="B82" s="230"/>
      <c r="C82" s="230"/>
      <c r="D82" s="230"/>
      <c r="E82" s="230"/>
      <c r="F82" s="230"/>
      <c r="G82" s="230"/>
      <c r="H82" s="230"/>
      <c r="I82" s="230"/>
      <c r="J82" s="230"/>
    </row>
    <row r="83" spans="1:10" x14ac:dyDescent="0.35">
      <c r="A83" s="230"/>
      <c r="B83" s="230"/>
      <c r="C83" s="230"/>
      <c r="D83" s="230"/>
      <c r="E83" s="230"/>
      <c r="F83" s="230"/>
      <c r="G83" s="230"/>
      <c r="H83" s="230"/>
      <c r="I83" s="230"/>
      <c r="J83" s="230"/>
    </row>
    <row r="84" spans="1:10" x14ac:dyDescent="0.35">
      <c r="A84" s="77"/>
      <c r="B84" s="77"/>
      <c r="C84" s="77"/>
      <c r="D84" s="77"/>
      <c r="E84" s="77"/>
      <c r="F84" s="77"/>
      <c r="G84" s="77"/>
      <c r="H84" s="77"/>
      <c r="I84" s="77"/>
      <c r="J84" s="77"/>
    </row>
  </sheetData>
  <mergeCells count="84">
    <mergeCell ref="B76:D76"/>
    <mergeCell ref="A77:D77"/>
    <mergeCell ref="A78:D78"/>
    <mergeCell ref="A70:D70"/>
    <mergeCell ref="B71:D71"/>
    <mergeCell ref="B72:D72"/>
    <mergeCell ref="B73:D73"/>
    <mergeCell ref="B74:D74"/>
    <mergeCell ref="B75:D75"/>
    <mergeCell ref="A81:E81"/>
    <mergeCell ref="A69:F69"/>
    <mergeCell ref="B54:H54"/>
    <mergeCell ref="A55:C55"/>
    <mergeCell ref="D55:H55"/>
    <mergeCell ref="A56:C56"/>
    <mergeCell ref="A59:B61"/>
    <mergeCell ref="C59:H59"/>
    <mergeCell ref="C60:H60"/>
    <mergeCell ref="C61:H61"/>
    <mergeCell ref="A62:B63"/>
    <mergeCell ref="C62:H62"/>
    <mergeCell ref="C63:H63"/>
    <mergeCell ref="A66:F66"/>
    <mergeCell ref="A67:F67"/>
    <mergeCell ref="D56:H56"/>
    <mergeCell ref="B53:H53"/>
    <mergeCell ref="A41:C41"/>
    <mergeCell ref="D41:H41"/>
    <mergeCell ref="A42:C42"/>
    <mergeCell ref="A43:F43"/>
    <mergeCell ref="A44:A54"/>
    <mergeCell ref="B44:H44"/>
    <mergeCell ref="B45:H45"/>
    <mergeCell ref="B46:H46"/>
    <mergeCell ref="B47:H47"/>
    <mergeCell ref="B48:H48"/>
    <mergeCell ref="B49:H49"/>
    <mergeCell ref="B50:H50"/>
    <mergeCell ref="B51:H51"/>
    <mergeCell ref="B52:H52"/>
    <mergeCell ref="D42:H42"/>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91"/>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178</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88" t="s">
        <v>305</v>
      </c>
      <c r="E7" s="588"/>
      <c r="F7" s="588"/>
      <c r="G7" s="588"/>
      <c r="H7" s="366"/>
    </row>
    <row r="8" spans="1:9" ht="17.649999999999999" customHeight="1" x14ac:dyDescent="0.35">
      <c r="A8" s="478" t="s">
        <v>145</v>
      </c>
      <c r="B8" s="522"/>
      <c r="C8" s="522"/>
      <c r="D8" s="521" t="s">
        <v>240</v>
      </c>
      <c r="E8" s="521"/>
      <c r="F8" s="521"/>
      <c r="G8" s="521"/>
      <c r="H8" s="490"/>
    </row>
    <row r="9" spans="1:9" ht="17.649999999999999" customHeight="1" x14ac:dyDescent="0.35">
      <c r="A9" s="478" t="s">
        <v>241</v>
      </c>
      <c r="B9" s="522"/>
      <c r="C9" s="522"/>
      <c r="D9" s="521" t="s">
        <v>690</v>
      </c>
      <c r="E9" s="521"/>
      <c r="F9" s="521"/>
      <c r="G9" s="521"/>
      <c r="H9" s="490"/>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15" ht="10.15" customHeight="1" x14ac:dyDescent="0.35"/>
    <row r="18" spans="1:15" ht="15" customHeight="1" x14ac:dyDescent="0.35">
      <c r="A18" s="493" t="s">
        <v>247</v>
      </c>
      <c r="B18" s="493"/>
      <c r="C18" s="493"/>
      <c r="D18" s="493"/>
      <c r="E18" s="493"/>
      <c r="F18" s="493"/>
      <c r="G18" s="493"/>
      <c r="H18" s="493"/>
    </row>
    <row r="19" spans="1:15" ht="54" customHeight="1" x14ac:dyDescent="0.35">
      <c r="A19" s="472" t="s">
        <v>248</v>
      </c>
      <c r="B19" s="472"/>
      <c r="C19" s="525" t="s">
        <v>691</v>
      </c>
      <c r="D19" s="525"/>
      <c r="E19" s="525"/>
      <c r="F19" s="525"/>
      <c r="G19" s="525"/>
      <c r="H19" s="494"/>
    </row>
    <row r="20" spans="1:15" ht="10.15" customHeight="1" x14ac:dyDescent="0.35"/>
    <row r="21" spans="1:15" ht="15" customHeight="1" x14ac:dyDescent="0.35">
      <c r="A21" s="485" t="s">
        <v>250</v>
      </c>
      <c r="B21" s="485"/>
      <c r="C21" s="485"/>
      <c r="D21" s="485"/>
    </row>
    <row r="22" spans="1:15" x14ac:dyDescent="0.35">
      <c r="A22" s="486" t="s">
        <v>30</v>
      </c>
      <c r="B22" s="487" t="s">
        <v>31</v>
      </c>
      <c r="C22" s="487"/>
      <c r="D22" s="487"/>
      <c r="E22" s="487"/>
      <c r="F22" s="487"/>
      <c r="G22" s="487" t="s">
        <v>251</v>
      </c>
      <c r="H22" s="488"/>
    </row>
    <row r="23" spans="1:15" ht="27" customHeight="1" x14ac:dyDescent="0.35">
      <c r="A23" s="486"/>
      <c r="B23" s="487"/>
      <c r="C23" s="487"/>
      <c r="D23" s="487"/>
      <c r="E23" s="487"/>
      <c r="F23" s="487"/>
      <c r="G23" s="127" t="s">
        <v>252</v>
      </c>
      <c r="H23" s="161" t="s">
        <v>34</v>
      </c>
    </row>
    <row r="24" spans="1:15" ht="17.649999999999999" customHeight="1" x14ac:dyDescent="0.35">
      <c r="A24" s="486" t="s">
        <v>35</v>
      </c>
      <c r="B24" s="487"/>
      <c r="C24" s="487"/>
      <c r="D24" s="487"/>
      <c r="E24" s="487"/>
      <c r="F24" s="487"/>
      <c r="G24" s="487"/>
      <c r="H24" s="488"/>
    </row>
    <row r="25" spans="1:15" ht="29.25" customHeight="1" x14ac:dyDescent="0.35">
      <c r="A25" s="211" t="s">
        <v>692</v>
      </c>
      <c r="B25" s="512" t="s">
        <v>693</v>
      </c>
      <c r="C25" s="512"/>
      <c r="D25" s="512"/>
      <c r="E25" s="512"/>
      <c r="F25" s="512"/>
      <c r="G25" s="32" t="s">
        <v>694</v>
      </c>
      <c r="H25" s="190" t="s">
        <v>39</v>
      </c>
    </row>
    <row r="26" spans="1:15" ht="36" customHeight="1" x14ac:dyDescent="0.35">
      <c r="A26" s="211" t="s">
        <v>695</v>
      </c>
      <c r="B26" s="512" t="s">
        <v>696</v>
      </c>
      <c r="C26" s="512"/>
      <c r="D26" s="512"/>
      <c r="E26" s="512"/>
      <c r="F26" s="512"/>
      <c r="G26" s="32" t="s">
        <v>46</v>
      </c>
      <c r="H26" s="190" t="s">
        <v>39</v>
      </c>
    </row>
    <row r="27" spans="1:15" ht="29.25" customHeight="1" x14ac:dyDescent="0.35">
      <c r="A27" s="211" t="s">
        <v>697</v>
      </c>
      <c r="B27" s="479" t="s">
        <v>698</v>
      </c>
      <c r="C27" s="499"/>
      <c r="D27" s="499"/>
      <c r="E27" s="499"/>
      <c r="F27" s="520"/>
      <c r="G27" s="32" t="s">
        <v>52</v>
      </c>
      <c r="H27" s="190" t="s">
        <v>39</v>
      </c>
    </row>
    <row r="28" spans="1:15" ht="17.649999999999999" customHeight="1" x14ac:dyDescent="0.35">
      <c r="A28" s="486" t="s">
        <v>125</v>
      </c>
      <c r="B28" s="487"/>
      <c r="C28" s="487"/>
      <c r="D28" s="487"/>
      <c r="E28" s="487"/>
      <c r="F28" s="487"/>
      <c r="G28" s="487"/>
      <c r="H28" s="488"/>
    </row>
    <row r="29" spans="1:15" ht="28.5" customHeight="1" x14ac:dyDescent="0.35">
      <c r="A29" s="211" t="s">
        <v>699</v>
      </c>
      <c r="B29" s="479" t="s">
        <v>700</v>
      </c>
      <c r="C29" s="499"/>
      <c r="D29" s="499"/>
      <c r="E29" s="499"/>
      <c r="F29" s="520"/>
      <c r="G29" s="32" t="s">
        <v>101</v>
      </c>
      <c r="H29" s="190" t="s">
        <v>39</v>
      </c>
    </row>
    <row r="30" spans="1:15" ht="28.5" customHeight="1" x14ac:dyDescent="0.3">
      <c r="A30" s="211" t="s">
        <v>701</v>
      </c>
      <c r="B30" s="479" t="s">
        <v>702</v>
      </c>
      <c r="C30" s="499"/>
      <c r="D30" s="499"/>
      <c r="E30" s="499"/>
      <c r="F30" s="520"/>
      <c r="G30" s="32" t="s">
        <v>99</v>
      </c>
      <c r="H30" s="190" t="s">
        <v>39</v>
      </c>
      <c r="O30" s="213"/>
    </row>
    <row r="31" spans="1:15" ht="28.5" customHeight="1" x14ac:dyDescent="0.35">
      <c r="A31" s="211" t="s">
        <v>703</v>
      </c>
      <c r="B31" s="479" t="s">
        <v>704</v>
      </c>
      <c r="C31" s="499"/>
      <c r="D31" s="499"/>
      <c r="E31" s="499"/>
      <c r="F31" s="520"/>
      <c r="G31" s="32" t="s">
        <v>91</v>
      </c>
      <c r="H31" s="190" t="s">
        <v>39</v>
      </c>
    </row>
    <row r="32" spans="1:15" ht="17.649999999999999" customHeight="1" x14ac:dyDescent="0.35">
      <c r="A32" s="486" t="s">
        <v>261</v>
      </c>
      <c r="B32" s="487"/>
      <c r="C32" s="487"/>
      <c r="D32" s="487"/>
      <c r="E32" s="487"/>
      <c r="F32" s="487"/>
      <c r="G32" s="487"/>
      <c r="H32" s="488"/>
    </row>
    <row r="33" spans="1:9" ht="48" customHeight="1" x14ac:dyDescent="0.35">
      <c r="A33" s="211" t="s">
        <v>705</v>
      </c>
      <c r="B33" s="512" t="s">
        <v>706</v>
      </c>
      <c r="C33" s="512"/>
      <c r="D33" s="512"/>
      <c r="E33" s="512"/>
      <c r="F33" s="512"/>
      <c r="G33" s="32" t="s">
        <v>112</v>
      </c>
      <c r="H33" s="190" t="s">
        <v>39</v>
      </c>
    </row>
    <row r="34" spans="1:9" ht="29.25" customHeight="1" x14ac:dyDescent="0.35">
      <c r="A34" s="211" t="s">
        <v>707</v>
      </c>
      <c r="B34" s="512" t="s">
        <v>708</v>
      </c>
      <c r="C34" s="512"/>
      <c r="D34" s="512"/>
      <c r="E34" s="512"/>
      <c r="F34" s="512"/>
      <c r="G34" s="32" t="s">
        <v>115</v>
      </c>
      <c r="H34" s="190" t="s">
        <v>39</v>
      </c>
    </row>
    <row r="35" spans="1:9" ht="10.15" customHeight="1" x14ac:dyDescent="0.35"/>
    <row r="36" spans="1:9" ht="15" customHeight="1" x14ac:dyDescent="0.35">
      <c r="A36" s="159" t="s">
        <v>266</v>
      </c>
    </row>
    <row r="37" spans="1:9" s="177" customFormat="1" ht="17.649999999999999" customHeight="1" x14ac:dyDescent="0.35">
      <c r="A37" s="481" t="s">
        <v>267</v>
      </c>
      <c r="B37" s="481"/>
      <c r="C37" s="481"/>
      <c r="D37" s="481"/>
      <c r="E37" s="481"/>
      <c r="F37" s="481"/>
      <c r="G37" s="162">
        <v>15</v>
      </c>
      <c r="H37" s="163" t="s">
        <v>268</v>
      </c>
    </row>
    <row r="38" spans="1:9" ht="16.5" customHeight="1" x14ac:dyDescent="0.35">
      <c r="A38" s="508" t="s">
        <v>269</v>
      </c>
      <c r="B38" s="512" t="s">
        <v>709</v>
      </c>
      <c r="C38" s="518"/>
      <c r="D38" s="518"/>
      <c r="E38" s="518"/>
      <c r="F38" s="518"/>
      <c r="G38" s="518"/>
      <c r="H38" s="519"/>
    </row>
    <row r="39" spans="1:9" ht="17.25" customHeight="1" x14ac:dyDescent="0.35">
      <c r="A39" s="509"/>
      <c r="B39" s="512" t="s">
        <v>710</v>
      </c>
      <c r="C39" s="512"/>
      <c r="D39" s="512"/>
      <c r="E39" s="512"/>
      <c r="F39" s="512"/>
      <c r="G39" s="512"/>
      <c r="H39" s="479"/>
    </row>
    <row r="40" spans="1:9" ht="17.25" customHeight="1" x14ac:dyDescent="0.35">
      <c r="A40" s="509"/>
      <c r="B40" s="512" t="s">
        <v>711</v>
      </c>
      <c r="C40" s="512"/>
      <c r="D40" s="512"/>
      <c r="E40" s="512"/>
      <c r="F40" s="512"/>
      <c r="G40" s="512"/>
      <c r="H40" s="479"/>
    </row>
    <row r="41" spans="1:9" ht="17.25" customHeight="1" x14ac:dyDescent="0.35">
      <c r="A41" s="509"/>
      <c r="B41" s="479" t="s">
        <v>712</v>
      </c>
      <c r="C41" s="499"/>
      <c r="D41" s="499"/>
      <c r="E41" s="499"/>
      <c r="F41" s="499"/>
      <c r="G41" s="499"/>
      <c r="H41" s="499"/>
    </row>
    <row r="42" spans="1:9" ht="17.25" customHeight="1" x14ac:dyDescent="0.35">
      <c r="A42" s="509"/>
      <c r="B42" s="512" t="s">
        <v>713</v>
      </c>
      <c r="C42" s="512"/>
      <c r="D42" s="512"/>
      <c r="E42" s="512"/>
      <c r="F42" s="512"/>
      <c r="G42" s="512"/>
      <c r="H42" s="479"/>
    </row>
    <row r="43" spans="1:9" ht="17.25" customHeight="1" x14ac:dyDescent="0.35">
      <c r="A43" s="509"/>
      <c r="B43" s="512" t="s">
        <v>714</v>
      </c>
      <c r="C43" s="512"/>
      <c r="D43" s="512"/>
      <c r="E43" s="512"/>
      <c r="F43" s="512"/>
      <c r="G43" s="512"/>
      <c r="H43" s="479"/>
    </row>
    <row r="44" spans="1:9" ht="17.25" customHeight="1" x14ac:dyDescent="0.35">
      <c r="A44" s="509"/>
      <c r="B44" s="479" t="s">
        <v>715</v>
      </c>
      <c r="C44" s="499"/>
      <c r="D44" s="499"/>
      <c r="E44" s="499"/>
      <c r="F44" s="499"/>
      <c r="G44" s="499"/>
      <c r="H44" s="499"/>
    </row>
    <row r="45" spans="1:9" ht="18" customHeight="1" x14ac:dyDescent="0.35">
      <c r="A45" s="509"/>
      <c r="B45" s="512" t="s">
        <v>716</v>
      </c>
      <c r="C45" s="512"/>
      <c r="D45" s="512"/>
      <c r="E45" s="512"/>
      <c r="F45" s="512"/>
      <c r="G45" s="512"/>
      <c r="H45" s="479"/>
    </row>
    <row r="46" spans="1:9" ht="17.25" customHeight="1" x14ac:dyDescent="0.35">
      <c r="A46" s="517"/>
      <c r="B46" s="512" t="s">
        <v>717</v>
      </c>
      <c r="C46" s="512"/>
      <c r="D46" s="512"/>
      <c r="E46" s="512"/>
      <c r="F46" s="512"/>
      <c r="G46" s="512"/>
      <c r="H46" s="479"/>
    </row>
    <row r="47" spans="1:9" x14ac:dyDescent="0.35">
      <c r="A47" s="474" t="s">
        <v>274</v>
      </c>
      <c r="B47" s="513"/>
      <c r="C47" s="513"/>
      <c r="D47" s="514" t="s">
        <v>718</v>
      </c>
      <c r="E47" s="514"/>
      <c r="F47" s="514"/>
      <c r="G47" s="514"/>
      <c r="H47" s="515"/>
    </row>
    <row r="48" spans="1:9" ht="39.75" customHeight="1" x14ac:dyDescent="0.35">
      <c r="A48" s="476" t="s">
        <v>276</v>
      </c>
      <c r="B48" s="507"/>
      <c r="C48" s="507"/>
      <c r="D48" s="479" t="s">
        <v>1564</v>
      </c>
      <c r="E48" s="499"/>
      <c r="F48" s="499"/>
      <c r="G48" s="499"/>
      <c r="H48" s="499"/>
      <c r="I48" s="196"/>
    </row>
    <row r="49" spans="1:9" s="177" customFormat="1" ht="17.649999999999999" customHeight="1" x14ac:dyDescent="0.35">
      <c r="A49" s="481" t="s">
        <v>366</v>
      </c>
      <c r="B49" s="481"/>
      <c r="C49" s="481"/>
      <c r="D49" s="481"/>
      <c r="E49" s="481"/>
      <c r="F49" s="481"/>
      <c r="G49" s="162">
        <v>20</v>
      </c>
      <c r="H49" s="163" t="s">
        <v>268</v>
      </c>
    </row>
    <row r="50" spans="1:9" ht="17.25" customHeight="1" x14ac:dyDescent="0.35">
      <c r="A50" s="584" t="s">
        <v>269</v>
      </c>
      <c r="B50" s="541" t="s">
        <v>719</v>
      </c>
      <c r="C50" s="542"/>
      <c r="D50" s="542"/>
      <c r="E50" s="542"/>
      <c r="F50" s="542"/>
      <c r="G50" s="542"/>
      <c r="H50" s="542"/>
    </row>
    <row r="51" spans="1:9" ht="17.25" customHeight="1" x14ac:dyDescent="0.35">
      <c r="A51" s="585"/>
      <c r="B51" s="541" t="s">
        <v>720</v>
      </c>
      <c r="C51" s="542"/>
      <c r="D51" s="542"/>
      <c r="E51" s="542"/>
      <c r="F51" s="542"/>
      <c r="G51" s="542"/>
      <c r="H51" s="542"/>
    </row>
    <row r="52" spans="1:9" ht="17.25" customHeight="1" x14ac:dyDescent="0.35">
      <c r="A52" s="585"/>
      <c r="B52" s="541" t="s">
        <v>721</v>
      </c>
      <c r="C52" s="542"/>
      <c r="D52" s="542"/>
      <c r="E52" s="542"/>
      <c r="F52" s="542"/>
      <c r="G52" s="542"/>
      <c r="H52" s="542"/>
    </row>
    <row r="53" spans="1:9" ht="17.25" customHeight="1" x14ac:dyDescent="0.35">
      <c r="A53" s="585"/>
      <c r="B53" s="541" t="s">
        <v>722</v>
      </c>
      <c r="C53" s="542"/>
      <c r="D53" s="542"/>
      <c r="E53" s="542"/>
      <c r="F53" s="542"/>
      <c r="G53" s="542"/>
      <c r="H53" s="542"/>
    </row>
    <row r="54" spans="1:9" ht="17.25" customHeight="1" x14ac:dyDescent="0.35">
      <c r="A54" s="585"/>
      <c r="B54" s="541" t="s">
        <v>723</v>
      </c>
      <c r="C54" s="542"/>
      <c r="D54" s="542"/>
      <c r="E54" s="542"/>
      <c r="F54" s="542"/>
      <c r="G54" s="542"/>
      <c r="H54" s="542"/>
    </row>
    <row r="55" spans="1:9" ht="17.25" customHeight="1" x14ac:dyDescent="0.35">
      <c r="A55" s="585"/>
      <c r="B55" s="541" t="s">
        <v>724</v>
      </c>
      <c r="C55" s="542"/>
      <c r="D55" s="542"/>
      <c r="E55" s="542"/>
      <c r="F55" s="542"/>
      <c r="G55" s="542"/>
      <c r="H55" s="542"/>
    </row>
    <row r="56" spans="1:9" ht="17.25" customHeight="1" x14ac:dyDescent="0.35">
      <c r="A56" s="585"/>
      <c r="B56" s="541" t="s">
        <v>725</v>
      </c>
      <c r="C56" s="542"/>
      <c r="D56" s="542"/>
      <c r="E56" s="542"/>
      <c r="F56" s="542"/>
      <c r="G56" s="542"/>
      <c r="H56" s="542"/>
    </row>
    <row r="57" spans="1:9" ht="17.25" customHeight="1" x14ac:dyDescent="0.35">
      <c r="A57" s="585"/>
      <c r="B57" s="586" t="s">
        <v>726</v>
      </c>
      <c r="C57" s="587"/>
      <c r="D57" s="542"/>
      <c r="E57" s="542"/>
      <c r="F57" s="542"/>
      <c r="G57" s="542"/>
      <c r="H57" s="542"/>
    </row>
    <row r="58" spans="1:9" ht="17.25" customHeight="1" x14ac:dyDescent="0.35">
      <c r="A58" s="481" t="s">
        <v>405</v>
      </c>
      <c r="B58" s="481"/>
      <c r="C58" s="481"/>
      <c r="D58" s="481"/>
      <c r="E58" s="481"/>
      <c r="F58" s="481"/>
      <c r="G58" s="162">
        <v>10</v>
      </c>
      <c r="H58" s="313" t="s">
        <v>268</v>
      </c>
    </row>
    <row r="59" spans="1:9" ht="17.25" customHeight="1" x14ac:dyDescent="0.35">
      <c r="A59" s="314"/>
      <c r="B59" s="541" t="s">
        <v>727</v>
      </c>
      <c r="C59" s="542"/>
      <c r="D59" s="542"/>
      <c r="E59" s="542"/>
      <c r="F59" s="542"/>
      <c r="G59" s="542"/>
      <c r="H59" s="542"/>
    </row>
    <row r="60" spans="1:9" ht="17.25" customHeight="1" x14ac:dyDescent="0.35">
      <c r="A60" s="314"/>
      <c r="B60" s="541" t="s">
        <v>728</v>
      </c>
      <c r="C60" s="542"/>
      <c r="D60" s="542"/>
      <c r="E60" s="542"/>
      <c r="F60" s="542"/>
      <c r="G60" s="542"/>
      <c r="H60" s="542"/>
    </row>
    <row r="61" spans="1:9" ht="17.25" customHeight="1" x14ac:dyDescent="0.35">
      <c r="A61" s="314"/>
      <c r="B61" s="541" t="s">
        <v>729</v>
      </c>
      <c r="C61" s="542"/>
      <c r="D61" s="542"/>
      <c r="E61" s="542"/>
      <c r="F61" s="542"/>
      <c r="G61" s="542"/>
      <c r="H61" s="542"/>
    </row>
    <row r="62" spans="1:9" ht="17.25" customHeight="1" x14ac:dyDescent="0.35">
      <c r="A62" s="315"/>
      <c r="B62" s="541" t="s">
        <v>730</v>
      </c>
      <c r="C62" s="542"/>
      <c r="D62" s="542"/>
      <c r="E62" s="542"/>
      <c r="F62" s="542"/>
      <c r="G62" s="542"/>
      <c r="H62" s="542"/>
    </row>
    <row r="63" spans="1:9" x14ac:dyDescent="0.35">
      <c r="A63" s="516" t="s">
        <v>274</v>
      </c>
      <c r="B63" s="513"/>
      <c r="C63" s="513"/>
      <c r="D63" s="514" t="s">
        <v>1546</v>
      </c>
      <c r="E63" s="514"/>
      <c r="F63" s="514"/>
      <c r="G63" s="514"/>
      <c r="H63" s="515"/>
    </row>
    <row r="64" spans="1:9" ht="45" customHeight="1" x14ac:dyDescent="0.35">
      <c r="A64" s="476" t="s">
        <v>276</v>
      </c>
      <c r="B64" s="507"/>
      <c r="C64" s="507"/>
      <c r="D64" s="479" t="s">
        <v>1565</v>
      </c>
      <c r="E64" s="499"/>
      <c r="F64" s="499"/>
      <c r="G64" s="499"/>
      <c r="H64" s="499"/>
      <c r="I64" s="196"/>
    </row>
    <row r="65" spans="1:12" ht="10.15" customHeight="1" x14ac:dyDescent="0.35"/>
    <row r="66" spans="1:12" ht="15" customHeight="1" x14ac:dyDescent="0.35">
      <c r="A66" s="159" t="s">
        <v>284</v>
      </c>
    </row>
    <row r="67" spans="1:12" ht="39" customHeight="1" x14ac:dyDescent="0.35">
      <c r="A67" s="473" t="s">
        <v>285</v>
      </c>
      <c r="B67" s="478"/>
      <c r="C67" s="345" t="s">
        <v>1566</v>
      </c>
      <c r="D67" s="345"/>
      <c r="E67" s="345"/>
      <c r="F67" s="345"/>
      <c r="G67" s="345"/>
      <c r="H67" s="504"/>
      <c r="J67" s="164"/>
    </row>
    <row r="68" spans="1:12" ht="19.5" customHeight="1" x14ac:dyDescent="0.35">
      <c r="A68" s="473"/>
      <c r="B68" s="478"/>
      <c r="C68" s="345" t="s">
        <v>731</v>
      </c>
      <c r="D68" s="345"/>
      <c r="E68" s="345"/>
      <c r="F68" s="345"/>
      <c r="G68" s="345"/>
      <c r="H68" s="504"/>
    </row>
    <row r="69" spans="1:12" ht="27" customHeight="1" x14ac:dyDescent="0.35">
      <c r="A69" s="500" t="s">
        <v>288</v>
      </c>
      <c r="B69" s="501"/>
      <c r="C69" s="345" t="s">
        <v>732</v>
      </c>
      <c r="D69" s="345"/>
      <c r="E69" s="345"/>
      <c r="F69" s="345"/>
      <c r="G69" s="345"/>
      <c r="H69" s="504"/>
    </row>
    <row r="70" spans="1:12" ht="27.75" customHeight="1" x14ac:dyDescent="0.35">
      <c r="A70" s="502"/>
      <c r="B70" s="503"/>
      <c r="C70" s="345" t="s">
        <v>733</v>
      </c>
      <c r="D70" s="345"/>
      <c r="E70" s="345"/>
      <c r="F70" s="345"/>
      <c r="G70" s="345"/>
      <c r="H70" s="504"/>
    </row>
    <row r="71" spans="1:12" ht="10.15" customHeight="1" x14ac:dyDescent="0.35"/>
    <row r="72" spans="1:12" ht="15" customHeight="1" x14ac:dyDescent="0.35">
      <c r="A72" s="177" t="s">
        <v>290</v>
      </c>
      <c r="B72" s="179"/>
      <c r="C72" s="179"/>
      <c r="D72" s="179"/>
      <c r="E72" s="179"/>
      <c r="F72" s="179"/>
    </row>
    <row r="73" spans="1:12" ht="17" x14ac:dyDescent="0.35">
      <c r="A73" s="505" t="s">
        <v>291</v>
      </c>
      <c r="B73" s="505"/>
      <c r="C73" s="505"/>
      <c r="D73" s="505"/>
      <c r="E73" s="505"/>
      <c r="F73" s="505"/>
      <c r="G73" s="180">
        <v>3</v>
      </c>
      <c r="H73" s="181" t="s">
        <v>339</v>
      </c>
    </row>
    <row r="74" spans="1:12" ht="17" x14ac:dyDescent="0.35">
      <c r="A74" s="505" t="s">
        <v>293</v>
      </c>
      <c r="B74" s="505"/>
      <c r="C74" s="505"/>
      <c r="D74" s="505"/>
      <c r="E74" s="505"/>
      <c r="F74" s="505"/>
      <c r="G74" s="180">
        <v>0</v>
      </c>
      <c r="H74" s="181" t="s">
        <v>339</v>
      </c>
    </row>
    <row r="75" spans="1:12" x14ac:dyDescent="0.35">
      <c r="A75" s="156"/>
      <c r="B75" s="156"/>
      <c r="C75" s="156"/>
      <c r="D75" s="156"/>
      <c r="E75" s="156"/>
      <c r="F75" s="156"/>
      <c r="G75" s="182"/>
      <c r="H75" s="181"/>
    </row>
    <row r="76" spans="1:12" x14ac:dyDescent="0.35">
      <c r="A76" s="480" t="s">
        <v>294</v>
      </c>
      <c r="B76" s="480"/>
      <c r="C76" s="480"/>
      <c r="D76" s="480"/>
      <c r="E76" s="480"/>
      <c r="F76" s="480"/>
      <c r="G76" s="183"/>
      <c r="H76" s="184"/>
    </row>
    <row r="77" spans="1:12" ht="17.649999999999999" customHeight="1" x14ac:dyDescent="0.35">
      <c r="A77" s="472" t="s">
        <v>295</v>
      </c>
      <c r="B77" s="472"/>
      <c r="C77" s="472"/>
      <c r="D77" s="472"/>
      <c r="E77" s="167">
        <f>SUM(E78:E83)</f>
        <v>50</v>
      </c>
      <c r="F77" s="167" t="s">
        <v>268</v>
      </c>
      <c r="G77" s="172">
        <f>E77/25</f>
        <v>2</v>
      </c>
      <c r="H77" s="181" t="s">
        <v>339</v>
      </c>
    </row>
    <row r="78" spans="1:12" ht="17.649999999999999" customHeight="1" x14ac:dyDescent="0.35">
      <c r="A78" s="158" t="s">
        <v>144</v>
      </c>
      <c r="B78" s="473" t="s">
        <v>146</v>
      </c>
      <c r="C78" s="473"/>
      <c r="D78" s="473"/>
      <c r="E78" s="167">
        <v>15</v>
      </c>
      <c r="F78" s="167" t="s">
        <v>268</v>
      </c>
      <c r="G78" s="173"/>
      <c r="H78" s="174"/>
    </row>
    <row r="79" spans="1:12" ht="17.649999999999999" customHeight="1" x14ac:dyDescent="0.35">
      <c r="B79" s="473" t="s">
        <v>296</v>
      </c>
      <c r="C79" s="473"/>
      <c r="D79" s="473"/>
      <c r="E79" s="167">
        <v>30</v>
      </c>
      <c r="F79" s="167" t="s">
        <v>268</v>
      </c>
      <c r="G79" s="185"/>
      <c r="H79" s="186"/>
    </row>
    <row r="80" spans="1:12" ht="17.649999999999999" customHeight="1" x14ac:dyDescent="0.35">
      <c r="B80" s="473" t="s">
        <v>297</v>
      </c>
      <c r="C80" s="473"/>
      <c r="D80" s="473"/>
      <c r="E80" s="167">
        <v>3</v>
      </c>
      <c r="F80" s="167" t="s">
        <v>268</v>
      </c>
      <c r="G80" s="185"/>
      <c r="H80" s="186"/>
      <c r="J80" s="175"/>
      <c r="K80" s="164"/>
      <c r="L80" s="164"/>
    </row>
    <row r="81" spans="1:10" ht="17.649999999999999" customHeight="1" x14ac:dyDescent="0.35">
      <c r="B81" s="473" t="s">
        <v>298</v>
      </c>
      <c r="C81" s="473"/>
      <c r="D81" s="473"/>
      <c r="E81" s="167" t="s">
        <v>168</v>
      </c>
      <c r="F81" s="167" t="s">
        <v>268</v>
      </c>
      <c r="G81" s="185"/>
      <c r="H81" s="186"/>
    </row>
    <row r="82" spans="1:10" ht="17.649999999999999" customHeight="1" x14ac:dyDescent="0.35">
      <c r="B82" s="473" t="s">
        <v>299</v>
      </c>
      <c r="C82" s="473"/>
      <c r="D82" s="473"/>
      <c r="E82" s="167" t="s">
        <v>168</v>
      </c>
      <c r="F82" s="167" t="s">
        <v>268</v>
      </c>
      <c r="G82" s="185"/>
      <c r="H82" s="186"/>
    </row>
    <row r="83" spans="1:10" ht="17.649999999999999" customHeight="1" x14ac:dyDescent="0.35">
      <c r="B83" s="473" t="s">
        <v>300</v>
      </c>
      <c r="C83" s="473"/>
      <c r="D83" s="473"/>
      <c r="E83" s="167">
        <v>2</v>
      </c>
      <c r="F83" s="167" t="s">
        <v>268</v>
      </c>
      <c r="G83" s="173"/>
      <c r="H83" s="174"/>
    </row>
    <row r="84" spans="1:10" ht="31.15" customHeight="1" x14ac:dyDescent="0.35">
      <c r="A84" s="472" t="s">
        <v>301</v>
      </c>
      <c r="B84" s="472"/>
      <c r="C84" s="472"/>
      <c r="D84" s="472"/>
      <c r="E84" s="167" t="s">
        <v>168</v>
      </c>
      <c r="F84" s="167" t="s">
        <v>268</v>
      </c>
      <c r="G84" s="172" t="s">
        <v>168</v>
      </c>
      <c r="H84" s="181" t="s">
        <v>339</v>
      </c>
    </row>
    <row r="85" spans="1:10" ht="17.649999999999999" customHeight="1" x14ac:dyDescent="0.35">
      <c r="A85" s="473" t="s">
        <v>302</v>
      </c>
      <c r="B85" s="473"/>
      <c r="C85" s="473"/>
      <c r="D85" s="473"/>
      <c r="E85" s="167">
        <f>G85*25</f>
        <v>25</v>
      </c>
      <c r="F85" s="167" t="s">
        <v>268</v>
      </c>
      <c r="G85" s="172">
        <f>D6-G77</f>
        <v>1</v>
      </c>
      <c r="H85" s="181" t="s">
        <v>339</v>
      </c>
    </row>
    <row r="86" spans="1:10" ht="10.15" customHeight="1" x14ac:dyDescent="0.35"/>
    <row r="87" spans="1:10" x14ac:dyDescent="0.35">
      <c r="A87" s="8" t="s">
        <v>303</v>
      </c>
      <c r="B87" s="8"/>
      <c r="C87" s="8"/>
      <c r="D87" s="8"/>
      <c r="E87" s="8"/>
      <c r="F87" s="77"/>
      <c r="G87" s="77"/>
      <c r="H87" s="77"/>
      <c r="I87" s="77"/>
      <c r="J87" s="77"/>
    </row>
    <row r="88" spans="1:10" ht="14" customHeight="1" x14ac:dyDescent="0.35">
      <c r="A88" s="471" t="s">
        <v>1605</v>
      </c>
      <c r="B88" s="471"/>
      <c r="C88" s="471"/>
      <c r="D88" s="471"/>
      <c r="E88" s="471"/>
      <c r="F88" s="230"/>
      <c r="G88" s="230"/>
      <c r="H88" s="230"/>
      <c r="I88" s="230"/>
      <c r="J88" s="230"/>
    </row>
    <row r="89" spans="1:10" x14ac:dyDescent="0.35">
      <c r="A89" s="230"/>
      <c r="B89" s="230"/>
      <c r="C89" s="230"/>
      <c r="D89" s="230"/>
      <c r="E89" s="230"/>
      <c r="F89" s="230"/>
      <c r="G89" s="230"/>
      <c r="H89" s="230"/>
      <c r="I89" s="230"/>
      <c r="J89" s="230"/>
    </row>
    <row r="90" spans="1:10" x14ac:dyDescent="0.35">
      <c r="A90" s="230"/>
      <c r="B90" s="230"/>
      <c r="C90" s="230"/>
      <c r="D90" s="230"/>
      <c r="E90" s="230"/>
      <c r="F90" s="230"/>
      <c r="G90" s="230"/>
      <c r="H90" s="230"/>
      <c r="I90" s="230"/>
      <c r="J90" s="230"/>
    </row>
    <row r="91" spans="1:10" x14ac:dyDescent="0.35">
      <c r="A91" s="77"/>
      <c r="B91" s="77"/>
      <c r="C91" s="77"/>
      <c r="D91" s="77"/>
      <c r="E91" s="77"/>
      <c r="F91" s="77"/>
      <c r="G91" s="77"/>
      <c r="H91" s="77"/>
      <c r="I91" s="77"/>
      <c r="J91" s="77"/>
    </row>
  </sheetData>
  <mergeCells count="91">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A37:F37"/>
    <mergeCell ref="A38:A46"/>
    <mergeCell ref="B38:H38"/>
    <mergeCell ref="B39:H39"/>
    <mergeCell ref="B40:H40"/>
    <mergeCell ref="B41:H41"/>
    <mergeCell ref="B42:H42"/>
    <mergeCell ref="B43:H43"/>
    <mergeCell ref="B44:H44"/>
    <mergeCell ref="B45:H45"/>
    <mergeCell ref="B46:H46"/>
    <mergeCell ref="B57:H57"/>
    <mergeCell ref="B59:H59"/>
    <mergeCell ref="B60:H60"/>
    <mergeCell ref="B51:H51"/>
    <mergeCell ref="B50:H50"/>
    <mergeCell ref="B52:H52"/>
    <mergeCell ref="A47:C47"/>
    <mergeCell ref="D47:H47"/>
    <mergeCell ref="A48:C48"/>
    <mergeCell ref="A49:F49"/>
    <mergeCell ref="D48:H48"/>
    <mergeCell ref="A76:F76"/>
    <mergeCell ref="A67:B68"/>
    <mergeCell ref="C67:H67"/>
    <mergeCell ref="B61:H61"/>
    <mergeCell ref="B62:H62"/>
    <mergeCell ref="A77:D77"/>
    <mergeCell ref="B78:D78"/>
    <mergeCell ref="B79:D79"/>
    <mergeCell ref="B80:D80"/>
    <mergeCell ref="B81:D81"/>
    <mergeCell ref="B82:D82"/>
    <mergeCell ref="B83:D83"/>
    <mergeCell ref="A84:D84"/>
    <mergeCell ref="A85:D85"/>
    <mergeCell ref="A88:E88"/>
    <mergeCell ref="A50:A57"/>
    <mergeCell ref="A58:F58"/>
    <mergeCell ref="A74:F74"/>
    <mergeCell ref="D63:H63"/>
    <mergeCell ref="A64:C64"/>
    <mergeCell ref="D64:H64"/>
    <mergeCell ref="C68:H68"/>
    <mergeCell ref="A69:B70"/>
    <mergeCell ref="C69:H69"/>
    <mergeCell ref="C70:H70"/>
    <mergeCell ref="A73:F73"/>
    <mergeCell ref="B53:H53"/>
    <mergeCell ref="B54:H54"/>
    <mergeCell ref="A63:C63"/>
    <mergeCell ref="B55:H55"/>
    <mergeCell ref="B56:H5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79"/>
  <sheetViews>
    <sheetView topLeftCell="A13"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179</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305</v>
      </c>
      <c r="E7" s="527"/>
      <c r="F7" s="527"/>
      <c r="G7" s="527"/>
      <c r="H7" s="528"/>
    </row>
    <row r="8" spans="1:9" ht="17.649999999999999" customHeight="1" x14ac:dyDescent="0.35">
      <c r="A8" s="478" t="s">
        <v>145</v>
      </c>
      <c r="B8" s="522"/>
      <c r="C8" s="522"/>
      <c r="D8" s="514" t="s">
        <v>306</v>
      </c>
      <c r="E8" s="514"/>
      <c r="F8" s="514"/>
      <c r="G8" s="514"/>
      <c r="H8" s="515"/>
    </row>
    <row r="9" spans="1:9" ht="29.5" customHeight="1" x14ac:dyDescent="0.35">
      <c r="A9" s="478" t="s">
        <v>241</v>
      </c>
      <c r="B9" s="522"/>
      <c r="C9" s="522"/>
      <c r="D9" s="527" t="s">
        <v>734</v>
      </c>
      <c r="E9" s="527"/>
      <c r="F9" s="527"/>
      <c r="G9" s="527"/>
      <c r="H9" s="528"/>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10" ht="10.15" customHeight="1" x14ac:dyDescent="0.35"/>
    <row r="18" spans="1:10" ht="15" customHeight="1" x14ac:dyDescent="0.35">
      <c r="A18" s="493" t="s">
        <v>247</v>
      </c>
      <c r="B18" s="493"/>
      <c r="C18" s="493"/>
      <c r="D18" s="493"/>
      <c r="E18" s="493"/>
      <c r="F18" s="493"/>
      <c r="G18" s="493"/>
      <c r="H18" s="493"/>
    </row>
    <row r="19" spans="1:10" ht="31.15" customHeight="1" x14ac:dyDescent="0.35">
      <c r="A19" s="472" t="s">
        <v>248</v>
      </c>
      <c r="B19" s="472"/>
      <c r="C19" s="525" t="s">
        <v>735</v>
      </c>
      <c r="D19" s="525"/>
      <c r="E19" s="525"/>
      <c r="F19" s="525"/>
      <c r="G19" s="525"/>
      <c r="H19" s="494"/>
    </row>
    <row r="20" spans="1:10" ht="10.15" customHeight="1" x14ac:dyDescent="0.35"/>
    <row r="21" spans="1:10" ht="15" customHeight="1" x14ac:dyDescent="0.35">
      <c r="A21" s="485" t="s">
        <v>250</v>
      </c>
      <c r="B21" s="485"/>
      <c r="C21" s="485"/>
      <c r="D21" s="485"/>
    </row>
    <row r="22" spans="1:10" x14ac:dyDescent="0.35">
      <c r="A22" s="486" t="s">
        <v>30</v>
      </c>
      <c r="B22" s="487" t="s">
        <v>31</v>
      </c>
      <c r="C22" s="487"/>
      <c r="D22" s="487"/>
      <c r="E22" s="487"/>
      <c r="F22" s="487"/>
      <c r="G22" s="487" t="s">
        <v>251</v>
      </c>
      <c r="H22" s="488"/>
    </row>
    <row r="23" spans="1:10" ht="27" customHeight="1" x14ac:dyDescent="0.35">
      <c r="A23" s="486"/>
      <c r="B23" s="487"/>
      <c r="C23" s="487"/>
      <c r="D23" s="487"/>
      <c r="E23" s="487"/>
      <c r="F23" s="487"/>
      <c r="G23" s="127" t="s">
        <v>252</v>
      </c>
      <c r="H23" s="161" t="s">
        <v>34</v>
      </c>
    </row>
    <row r="24" spans="1:10" ht="17.649999999999999" customHeight="1" x14ac:dyDescent="0.35">
      <c r="A24" s="486" t="s">
        <v>35</v>
      </c>
      <c r="B24" s="487"/>
      <c r="C24" s="487"/>
      <c r="D24" s="487"/>
      <c r="E24" s="487"/>
      <c r="F24" s="487"/>
      <c r="G24" s="487"/>
      <c r="H24" s="488"/>
    </row>
    <row r="25" spans="1:10" ht="29.25" customHeight="1" x14ac:dyDescent="0.3">
      <c r="A25" s="211" t="s">
        <v>736</v>
      </c>
      <c r="B25" s="512" t="s">
        <v>737</v>
      </c>
      <c r="C25" s="512"/>
      <c r="D25" s="512"/>
      <c r="E25" s="512"/>
      <c r="F25" s="512"/>
      <c r="G25" s="211" t="s">
        <v>738</v>
      </c>
      <c r="H25" s="190" t="s">
        <v>39</v>
      </c>
      <c r="J25" s="217"/>
    </row>
    <row r="26" spans="1:10" ht="29.25" customHeight="1" x14ac:dyDescent="0.3">
      <c r="A26" s="211" t="s">
        <v>739</v>
      </c>
      <c r="B26" s="512" t="s">
        <v>740</v>
      </c>
      <c r="C26" s="512"/>
      <c r="D26" s="512"/>
      <c r="E26" s="512"/>
      <c r="F26" s="512"/>
      <c r="G26" s="214" t="s">
        <v>58</v>
      </c>
      <c r="H26" s="190" t="s">
        <v>39</v>
      </c>
      <c r="J26" s="217"/>
    </row>
    <row r="27" spans="1:10" ht="17.649999999999999" customHeight="1" x14ac:dyDescent="0.3">
      <c r="A27" s="486" t="s">
        <v>125</v>
      </c>
      <c r="B27" s="487"/>
      <c r="C27" s="487"/>
      <c r="D27" s="487"/>
      <c r="E27" s="487"/>
      <c r="F27" s="487"/>
      <c r="G27" s="487"/>
      <c r="H27" s="488"/>
      <c r="J27" s="217"/>
    </row>
    <row r="28" spans="1:10" ht="28.5" customHeight="1" x14ac:dyDescent="0.3">
      <c r="A28" s="211" t="s">
        <v>741</v>
      </c>
      <c r="B28" s="512" t="s">
        <v>1540</v>
      </c>
      <c r="C28" s="512"/>
      <c r="D28" s="512"/>
      <c r="E28" s="512"/>
      <c r="F28" s="512"/>
      <c r="G28" s="211" t="s">
        <v>742</v>
      </c>
      <c r="H28" s="190" t="s">
        <v>39</v>
      </c>
      <c r="J28" s="217"/>
    </row>
    <row r="29" spans="1:10" ht="28.5" customHeight="1" x14ac:dyDescent="0.3">
      <c r="A29" s="211" t="s">
        <v>743</v>
      </c>
      <c r="B29" s="479" t="s">
        <v>744</v>
      </c>
      <c r="C29" s="499"/>
      <c r="D29" s="499"/>
      <c r="E29" s="499"/>
      <c r="F29" s="520"/>
      <c r="G29" s="211" t="s">
        <v>745</v>
      </c>
      <c r="H29" s="190" t="s">
        <v>39</v>
      </c>
      <c r="J29" s="217"/>
    </row>
    <row r="30" spans="1:10" ht="17.649999999999999" customHeight="1" x14ac:dyDescent="0.3">
      <c r="A30" s="486" t="s">
        <v>261</v>
      </c>
      <c r="B30" s="487"/>
      <c r="C30" s="487"/>
      <c r="D30" s="487"/>
      <c r="E30" s="487"/>
      <c r="F30" s="487"/>
      <c r="G30" s="487"/>
      <c r="H30" s="488"/>
      <c r="J30" s="217"/>
    </row>
    <row r="31" spans="1:10" ht="29.25" customHeight="1" x14ac:dyDescent="0.3">
      <c r="A31" s="211" t="s">
        <v>746</v>
      </c>
      <c r="B31" s="512" t="s">
        <v>747</v>
      </c>
      <c r="C31" s="512"/>
      <c r="D31" s="512"/>
      <c r="E31" s="512"/>
      <c r="F31" s="512"/>
      <c r="G31" s="211" t="s">
        <v>748</v>
      </c>
      <c r="H31" s="218" t="s">
        <v>39</v>
      </c>
      <c r="J31" s="217"/>
    </row>
    <row r="32" spans="1:10" ht="10.15" customHeight="1" x14ac:dyDescent="0.35"/>
    <row r="33" spans="1:11" ht="15" customHeight="1" x14ac:dyDescent="0.35">
      <c r="A33" s="159" t="s">
        <v>266</v>
      </c>
    </row>
    <row r="34" spans="1:11" s="177" customFormat="1" ht="17.649999999999999" customHeight="1" x14ac:dyDescent="0.35">
      <c r="A34" s="481" t="s">
        <v>267</v>
      </c>
      <c r="B34" s="481"/>
      <c r="C34" s="481"/>
      <c r="D34" s="481"/>
      <c r="E34" s="481"/>
      <c r="F34" s="481"/>
      <c r="G34" s="162">
        <v>15</v>
      </c>
      <c r="H34" s="163" t="s">
        <v>268</v>
      </c>
    </row>
    <row r="35" spans="1:11" ht="17.25" customHeight="1" x14ac:dyDescent="0.35">
      <c r="A35" s="508" t="s">
        <v>269</v>
      </c>
      <c r="B35" s="518" t="s">
        <v>749</v>
      </c>
      <c r="C35" s="518"/>
      <c r="D35" s="518"/>
      <c r="E35" s="518"/>
      <c r="F35" s="518"/>
      <c r="G35" s="518"/>
      <c r="H35" s="519"/>
    </row>
    <row r="36" spans="1:11" ht="17.25" customHeight="1" x14ac:dyDescent="0.35">
      <c r="A36" s="509"/>
      <c r="B36" s="512" t="s">
        <v>750</v>
      </c>
      <c r="C36" s="512"/>
      <c r="D36" s="512"/>
      <c r="E36" s="512"/>
      <c r="F36" s="512"/>
      <c r="G36" s="512"/>
      <c r="H36" s="479"/>
    </row>
    <row r="37" spans="1:11" ht="17.25" customHeight="1" x14ac:dyDescent="0.35">
      <c r="A37" s="509"/>
      <c r="B37" s="512" t="s">
        <v>751</v>
      </c>
      <c r="C37" s="512"/>
      <c r="D37" s="512"/>
      <c r="E37" s="512"/>
      <c r="F37" s="512"/>
      <c r="G37" s="512"/>
      <c r="H37" s="479"/>
    </row>
    <row r="38" spans="1:11" ht="17.25" customHeight="1" x14ac:dyDescent="0.35">
      <c r="A38" s="509"/>
      <c r="B38" s="512" t="s">
        <v>752</v>
      </c>
      <c r="C38" s="512"/>
      <c r="D38" s="512"/>
      <c r="E38" s="512"/>
      <c r="F38" s="512"/>
      <c r="G38" s="512"/>
      <c r="H38" s="479"/>
    </row>
    <row r="39" spans="1:11" ht="17.25" customHeight="1" x14ac:dyDescent="0.35">
      <c r="A39" s="509"/>
      <c r="B39" s="512" t="s">
        <v>753</v>
      </c>
      <c r="C39" s="512"/>
      <c r="D39" s="512"/>
      <c r="E39" s="512"/>
      <c r="F39" s="512"/>
      <c r="G39" s="512"/>
      <c r="H39" s="479"/>
    </row>
    <row r="40" spans="1:11" ht="17.25" customHeight="1" x14ac:dyDescent="0.35">
      <c r="A40" s="509"/>
      <c r="B40" s="479" t="s">
        <v>754</v>
      </c>
      <c r="C40" s="499"/>
      <c r="D40" s="499"/>
      <c r="E40" s="499"/>
      <c r="F40" s="499"/>
      <c r="G40" s="499"/>
      <c r="H40" s="499"/>
    </row>
    <row r="41" spans="1:11" ht="17.25" customHeight="1" x14ac:dyDescent="0.35">
      <c r="A41" s="509"/>
      <c r="B41" s="479" t="s">
        <v>755</v>
      </c>
      <c r="C41" s="499"/>
      <c r="D41" s="499"/>
      <c r="E41" s="499"/>
      <c r="F41" s="499"/>
      <c r="G41" s="499"/>
      <c r="H41" s="499"/>
    </row>
    <row r="42" spans="1:11" ht="17.25" customHeight="1" x14ac:dyDescent="0.35">
      <c r="A42" s="517"/>
      <c r="B42" s="479" t="s">
        <v>756</v>
      </c>
      <c r="C42" s="499"/>
      <c r="D42" s="499"/>
      <c r="E42" s="499"/>
      <c r="F42" s="499"/>
      <c r="G42" s="499"/>
      <c r="H42" s="499"/>
    </row>
    <row r="43" spans="1:11" x14ac:dyDescent="0.35">
      <c r="A43" s="474" t="s">
        <v>274</v>
      </c>
      <c r="B43" s="513"/>
      <c r="C43" s="513"/>
      <c r="D43" s="514" t="s">
        <v>757</v>
      </c>
      <c r="E43" s="514"/>
      <c r="F43" s="514"/>
      <c r="G43" s="514"/>
      <c r="H43" s="515"/>
    </row>
    <row r="44" spans="1:11" ht="37.5" customHeight="1" x14ac:dyDescent="0.35">
      <c r="A44" s="476" t="s">
        <v>276</v>
      </c>
      <c r="B44" s="507"/>
      <c r="C44" s="507"/>
      <c r="D44" s="479" t="s">
        <v>1567</v>
      </c>
      <c r="E44" s="499"/>
      <c r="F44" s="499"/>
      <c r="G44" s="499"/>
      <c r="H44" s="499"/>
      <c r="I44" s="196"/>
    </row>
    <row r="45" spans="1:11" s="177" customFormat="1" ht="17.649999999999999" customHeight="1" x14ac:dyDescent="0.35">
      <c r="A45" s="481" t="s">
        <v>405</v>
      </c>
      <c r="B45" s="481"/>
      <c r="C45" s="481"/>
      <c r="D45" s="481"/>
      <c r="E45" s="481"/>
      <c r="F45" s="481"/>
      <c r="G45" s="162">
        <v>20</v>
      </c>
      <c r="H45" s="163" t="s">
        <v>268</v>
      </c>
      <c r="K45"/>
    </row>
    <row r="46" spans="1:11" ht="17.25" customHeight="1" x14ac:dyDescent="0.35">
      <c r="A46" s="508" t="s">
        <v>269</v>
      </c>
      <c r="B46" s="589" t="s">
        <v>758</v>
      </c>
      <c r="C46" s="589"/>
      <c r="D46" s="589"/>
      <c r="E46" s="589"/>
      <c r="F46" s="589"/>
      <c r="G46" s="589"/>
      <c r="H46" s="590"/>
      <c r="K46" s="219"/>
    </row>
    <row r="47" spans="1:11" ht="17.25" customHeight="1" x14ac:dyDescent="0.35">
      <c r="A47" s="509"/>
      <c r="B47" s="550" t="s">
        <v>759</v>
      </c>
      <c r="C47" s="550"/>
      <c r="D47" s="550"/>
      <c r="E47" s="550"/>
      <c r="F47" s="550"/>
      <c r="G47" s="550"/>
      <c r="H47" s="541"/>
      <c r="K47"/>
    </row>
    <row r="48" spans="1:11" ht="17.25" customHeight="1" x14ac:dyDescent="0.35">
      <c r="A48" s="509"/>
      <c r="B48" s="529" t="s">
        <v>760</v>
      </c>
      <c r="C48" s="529"/>
      <c r="D48" s="529"/>
      <c r="E48" s="529"/>
      <c r="F48" s="529"/>
      <c r="G48" s="529"/>
      <c r="H48" s="561"/>
      <c r="K48" s="219"/>
    </row>
    <row r="49" spans="1:10" ht="17.25" customHeight="1" x14ac:dyDescent="0.35">
      <c r="A49" s="509"/>
      <c r="B49" s="529" t="s">
        <v>761</v>
      </c>
      <c r="C49" s="529"/>
      <c r="D49" s="529"/>
      <c r="E49" s="529"/>
      <c r="F49" s="529"/>
      <c r="G49" s="529"/>
      <c r="H49" s="561"/>
    </row>
    <row r="50" spans="1:10" ht="17.25" customHeight="1" x14ac:dyDescent="0.35">
      <c r="A50" s="517"/>
      <c r="B50" s="529" t="s">
        <v>762</v>
      </c>
      <c r="C50" s="529"/>
      <c r="D50" s="529"/>
      <c r="E50" s="529"/>
      <c r="F50" s="529"/>
      <c r="G50" s="529"/>
      <c r="H50" s="561"/>
    </row>
    <row r="51" spans="1:10" x14ac:dyDescent="0.35">
      <c r="A51" s="474" t="s">
        <v>274</v>
      </c>
      <c r="B51" s="513"/>
      <c r="C51" s="513"/>
      <c r="D51" s="514" t="s">
        <v>763</v>
      </c>
      <c r="E51" s="514"/>
      <c r="F51" s="514"/>
      <c r="G51" s="514"/>
      <c r="H51" s="515"/>
    </row>
    <row r="52" spans="1:10" ht="27.75" customHeight="1" x14ac:dyDescent="0.35">
      <c r="A52" s="476" t="s">
        <v>276</v>
      </c>
      <c r="B52" s="507"/>
      <c r="C52" s="507"/>
      <c r="D52" s="479" t="s">
        <v>1568</v>
      </c>
      <c r="E52" s="499"/>
      <c r="F52" s="499"/>
      <c r="G52" s="499"/>
      <c r="H52" s="499"/>
      <c r="I52" s="196"/>
    </row>
    <row r="53" spans="1:10" ht="10.15" customHeight="1" x14ac:dyDescent="0.35"/>
    <row r="54" spans="1:10" ht="15" customHeight="1" x14ac:dyDescent="0.35">
      <c r="A54" s="159" t="s">
        <v>284</v>
      </c>
    </row>
    <row r="55" spans="1:10" ht="27" customHeight="1" x14ac:dyDescent="0.35">
      <c r="A55" s="473" t="s">
        <v>285</v>
      </c>
      <c r="B55" s="478"/>
      <c r="C55" s="504" t="s">
        <v>764</v>
      </c>
      <c r="D55" s="506"/>
      <c r="E55" s="506"/>
      <c r="F55" s="506"/>
      <c r="G55" s="506"/>
      <c r="H55" s="506"/>
      <c r="J55" s="164"/>
    </row>
    <row r="56" spans="1:10" ht="27" customHeight="1" x14ac:dyDescent="0.35">
      <c r="A56" s="473"/>
      <c r="B56" s="478"/>
      <c r="C56" s="345" t="s">
        <v>765</v>
      </c>
      <c r="D56" s="345"/>
      <c r="E56" s="345"/>
      <c r="F56" s="345"/>
      <c r="G56" s="345"/>
      <c r="H56" s="504"/>
    </row>
    <row r="57" spans="1:10" ht="27" customHeight="1" x14ac:dyDescent="0.35">
      <c r="A57" s="500" t="s">
        <v>288</v>
      </c>
      <c r="B57" s="501"/>
      <c r="C57" s="345" t="s">
        <v>766</v>
      </c>
      <c r="D57" s="345"/>
      <c r="E57" s="345"/>
      <c r="F57" s="345"/>
      <c r="G57" s="345"/>
      <c r="H57" s="504"/>
    </row>
    <row r="58" spans="1:10" ht="27" customHeight="1" x14ac:dyDescent="0.35">
      <c r="A58" s="502"/>
      <c r="B58" s="503"/>
      <c r="C58" s="345" t="s">
        <v>767</v>
      </c>
      <c r="D58" s="345"/>
      <c r="E58" s="345"/>
      <c r="F58" s="345"/>
      <c r="G58" s="345"/>
      <c r="H58" s="504"/>
    </row>
    <row r="59" spans="1:10" ht="10.15" customHeight="1" x14ac:dyDescent="0.35"/>
    <row r="60" spans="1:10" ht="15" customHeight="1" x14ac:dyDescent="0.35">
      <c r="A60" s="177" t="s">
        <v>290</v>
      </c>
      <c r="B60" s="179"/>
      <c r="C60" s="179"/>
      <c r="D60" s="179"/>
      <c r="E60" s="179"/>
      <c r="F60" s="179"/>
    </row>
    <row r="61" spans="1:10" ht="17" x14ac:dyDescent="0.35">
      <c r="A61" s="505" t="s">
        <v>291</v>
      </c>
      <c r="B61" s="505"/>
      <c r="C61" s="505"/>
      <c r="D61" s="505"/>
      <c r="E61" s="505"/>
      <c r="F61" s="505"/>
      <c r="G61" s="180">
        <v>3</v>
      </c>
      <c r="H61" s="181" t="s">
        <v>339</v>
      </c>
    </row>
    <row r="62" spans="1:10" ht="17" x14ac:dyDescent="0.35">
      <c r="A62" s="505" t="s">
        <v>293</v>
      </c>
      <c r="B62" s="505"/>
      <c r="C62" s="505"/>
      <c r="D62" s="505"/>
      <c r="E62" s="505"/>
      <c r="F62" s="505"/>
      <c r="G62" s="180">
        <v>0</v>
      </c>
      <c r="H62" s="181" t="s">
        <v>339</v>
      </c>
    </row>
    <row r="63" spans="1:10" x14ac:dyDescent="0.35">
      <c r="A63" s="156"/>
      <c r="B63" s="156"/>
      <c r="C63" s="156"/>
      <c r="D63" s="156"/>
      <c r="E63" s="156"/>
      <c r="F63" s="156"/>
      <c r="G63" s="182"/>
      <c r="H63" s="181"/>
    </row>
    <row r="64" spans="1:10" x14ac:dyDescent="0.35">
      <c r="A64" s="480" t="s">
        <v>294</v>
      </c>
      <c r="B64" s="480"/>
      <c r="C64" s="480"/>
      <c r="D64" s="480"/>
      <c r="E64" s="480"/>
      <c r="F64" s="480"/>
      <c r="G64" s="183"/>
      <c r="H64" s="184"/>
    </row>
    <row r="65" spans="1:12" ht="17.649999999999999" customHeight="1" x14ac:dyDescent="0.35">
      <c r="A65" s="472" t="s">
        <v>295</v>
      </c>
      <c r="B65" s="472"/>
      <c r="C65" s="472"/>
      <c r="D65" s="472"/>
      <c r="E65" s="167">
        <f>SUM(E66:E71)</f>
        <v>39</v>
      </c>
      <c r="F65" s="167" t="s">
        <v>268</v>
      </c>
      <c r="G65" s="172">
        <f>E65/25</f>
        <v>1.56</v>
      </c>
      <c r="H65" s="181" t="s">
        <v>339</v>
      </c>
    </row>
    <row r="66" spans="1:12" ht="17.649999999999999" customHeight="1" x14ac:dyDescent="0.35">
      <c r="A66" s="158" t="s">
        <v>144</v>
      </c>
      <c r="B66" s="473" t="s">
        <v>146</v>
      </c>
      <c r="C66" s="473"/>
      <c r="D66" s="473"/>
      <c r="E66" s="167">
        <v>15</v>
      </c>
      <c r="F66" s="167" t="s">
        <v>268</v>
      </c>
      <c r="G66" s="173"/>
      <c r="H66" s="174"/>
    </row>
    <row r="67" spans="1:12" ht="17.649999999999999" customHeight="1" x14ac:dyDescent="0.35">
      <c r="B67" s="473" t="s">
        <v>296</v>
      </c>
      <c r="C67" s="473"/>
      <c r="D67" s="473"/>
      <c r="E67" s="167">
        <v>20</v>
      </c>
      <c r="F67" s="167" t="s">
        <v>268</v>
      </c>
      <c r="G67" s="185"/>
      <c r="H67" s="186"/>
    </row>
    <row r="68" spans="1:12" ht="17.649999999999999" customHeight="1" x14ac:dyDescent="0.35">
      <c r="B68" s="473" t="s">
        <v>297</v>
      </c>
      <c r="C68" s="473"/>
      <c r="D68" s="473"/>
      <c r="E68" s="167">
        <v>2</v>
      </c>
      <c r="F68" s="167" t="s">
        <v>268</v>
      </c>
      <c r="G68" s="185"/>
      <c r="H68" s="186"/>
      <c r="J68" s="175"/>
      <c r="K68" s="164"/>
      <c r="L68" s="164"/>
    </row>
    <row r="69" spans="1:12" ht="17.649999999999999" customHeight="1" x14ac:dyDescent="0.35">
      <c r="B69" s="473" t="s">
        <v>298</v>
      </c>
      <c r="C69" s="473"/>
      <c r="D69" s="473"/>
      <c r="E69" s="167" t="s">
        <v>168</v>
      </c>
      <c r="F69" s="167" t="s">
        <v>268</v>
      </c>
      <c r="G69" s="185"/>
      <c r="H69" s="186"/>
    </row>
    <row r="70" spans="1:12" ht="17.649999999999999" customHeight="1" x14ac:dyDescent="0.35">
      <c r="B70" s="473" t="s">
        <v>299</v>
      </c>
      <c r="C70" s="473"/>
      <c r="D70" s="473"/>
      <c r="E70" s="167" t="s">
        <v>168</v>
      </c>
      <c r="F70" s="167" t="s">
        <v>268</v>
      </c>
      <c r="G70" s="185"/>
      <c r="H70" s="186"/>
    </row>
    <row r="71" spans="1:12" ht="17.649999999999999" customHeight="1" x14ac:dyDescent="0.35">
      <c r="B71" s="473" t="s">
        <v>300</v>
      </c>
      <c r="C71" s="473"/>
      <c r="D71" s="473"/>
      <c r="E71" s="167">
        <v>2</v>
      </c>
      <c r="F71" s="167" t="s">
        <v>268</v>
      </c>
      <c r="G71" s="173"/>
      <c r="H71" s="174"/>
    </row>
    <row r="72" spans="1:12" ht="31.15" customHeight="1" x14ac:dyDescent="0.35">
      <c r="A72" s="472" t="s">
        <v>301</v>
      </c>
      <c r="B72" s="472"/>
      <c r="C72" s="472"/>
      <c r="D72" s="472"/>
      <c r="E72" s="167" t="s">
        <v>168</v>
      </c>
      <c r="F72" s="167" t="s">
        <v>268</v>
      </c>
      <c r="G72" s="172" t="s">
        <v>168</v>
      </c>
      <c r="H72" s="181" t="s">
        <v>339</v>
      </c>
    </row>
    <row r="73" spans="1:12" ht="17.649999999999999" customHeight="1" x14ac:dyDescent="0.35">
      <c r="A73" s="473" t="s">
        <v>302</v>
      </c>
      <c r="B73" s="473"/>
      <c r="C73" s="473"/>
      <c r="D73" s="473"/>
      <c r="E73" s="167">
        <f>G73*25</f>
        <v>36</v>
      </c>
      <c r="F73" s="167" t="s">
        <v>268</v>
      </c>
      <c r="G73" s="172">
        <f>D6-G65</f>
        <v>1.44</v>
      </c>
      <c r="H73" s="181" t="s">
        <v>339</v>
      </c>
    </row>
    <row r="74" spans="1:12" ht="10.15" customHeight="1" x14ac:dyDescent="0.35"/>
    <row r="75" spans="1:12" x14ac:dyDescent="0.35">
      <c r="A75" s="8" t="s">
        <v>303</v>
      </c>
      <c r="B75" s="8"/>
      <c r="C75" s="8"/>
      <c r="D75" s="8"/>
      <c r="E75" s="8"/>
      <c r="F75" s="77"/>
      <c r="G75" s="77"/>
      <c r="H75" s="77"/>
      <c r="I75" s="77"/>
      <c r="J75" s="77"/>
    </row>
    <row r="76" spans="1:12" x14ac:dyDescent="0.35">
      <c r="A76" s="471" t="s">
        <v>1605</v>
      </c>
      <c r="B76" s="471"/>
      <c r="C76" s="471"/>
      <c r="D76" s="471"/>
      <c r="E76" s="471"/>
      <c r="F76" s="230"/>
      <c r="G76" s="230"/>
      <c r="H76" s="230"/>
      <c r="I76" s="230"/>
      <c r="J76" s="230"/>
    </row>
    <row r="77" spans="1:12" x14ac:dyDescent="0.35">
      <c r="A77" s="230"/>
      <c r="B77" s="230"/>
      <c r="C77" s="230"/>
      <c r="D77" s="230"/>
      <c r="E77" s="230"/>
      <c r="F77" s="230"/>
      <c r="G77" s="230"/>
      <c r="H77" s="230"/>
      <c r="I77" s="230"/>
      <c r="J77" s="230"/>
    </row>
    <row r="78" spans="1:12" x14ac:dyDescent="0.35">
      <c r="A78" s="230"/>
      <c r="B78" s="230"/>
      <c r="C78" s="230"/>
      <c r="D78" s="230"/>
      <c r="E78" s="230"/>
      <c r="F78" s="230"/>
      <c r="G78" s="230"/>
      <c r="H78" s="230"/>
      <c r="I78" s="230"/>
      <c r="J78" s="230"/>
    </row>
    <row r="79" spans="1:12" x14ac:dyDescent="0.35">
      <c r="A79" s="77"/>
      <c r="B79" s="77"/>
      <c r="C79" s="77"/>
      <c r="D79" s="77"/>
      <c r="E79" s="77"/>
      <c r="F79" s="77"/>
      <c r="G79" s="77"/>
      <c r="H79" s="77"/>
      <c r="I79" s="77"/>
      <c r="J79" s="77"/>
    </row>
  </sheetData>
  <mergeCells count="79">
    <mergeCell ref="A76:E76"/>
    <mergeCell ref="C58:H58"/>
    <mergeCell ref="A61:F61"/>
    <mergeCell ref="A62:F62"/>
    <mergeCell ref="B71:D71"/>
    <mergeCell ref="A72:D72"/>
    <mergeCell ref="A64:F64"/>
    <mergeCell ref="A57:B58"/>
    <mergeCell ref="C57:H57"/>
    <mergeCell ref="A73:D73"/>
    <mergeCell ref="A65:D65"/>
    <mergeCell ref="B66:D66"/>
    <mergeCell ref="B67:D67"/>
    <mergeCell ref="B68:D68"/>
    <mergeCell ref="B69:D69"/>
    <mergeCell ref="B70:D70"/>
    <mergeCell ref="B50:H50"/>
    <mergeCell ref="A51:C51"/>
    <mergeCell ref="D51:H51"/>
    <mergeCell ref="A52:C52"/>
    <mergeCell ref="A55:B56"/>
    <mergeCell ref="C55:H55"/>
    <mergeCell ref="C56:H56"/>
    <mergeCell ref="A46:A50"/>
    <mergeCell ref="B46:H46"/>
    <mergeCell ref="B47:H47"/>
    <mergeCell ref="B48:H48"/>
    <mergeCell ref="B49:H49"/>
    <mergeCell ref="D52:H52"/>
    <mergeCell ref="A43:C43"/>
    <mergeCell ref="D43:H43"/>
    <mergeCell ref="A44:C44"/>
    <mergeCell ref="A45:F45"/>
    <mergeCell ref="D44:H44"/>
    <mergeCell ref="A34:F34"/>
    <mergeCell ref="A35:A42"/>
    <mergeCell ref="B35:H35"/>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80"/>
  <sheetViews>
    <sheetView topLeftCell="A13" workbookViewId="0">
      <selection activeCell="C20" sqref="C20:H20"/>
    </sheetView>
  </sheetViews>
  <sheetFormatPr defaultColWidth="8.81640625" defaultRowHeight="14" x14ac:dyDescent="0.35"/>
  <cols>
    <col min="1" max="1" width="9.453125" style="176" customWidth="1"/>
    <col min="2" max="2" width="11.54296875" style="176" customWidth="1"/>
    <col min="3" max="3" width="5.54296875" style="176" customWidth="1"/>
    <col min="4" max="4" width="21.54296875" style="176" customWidth="1"/>
    <col min="5" max="5" width="9.453125" style="176" customWidth="1"/>
    <col min="6" max="6" width="8.54296875" style="176" customWidth="1"/>
    <col min="7" max="7" width="12.54296875" style="176" customWidth="1"/>
    <col min="8" max="8" width="9.54296875" style="176" customWidth="1"/>
    <col min="9" max="9" width="2.54296875" style="176" customWidth="1"/>
    <col min="10" max="16384" width="8.81640625" style="176"/>
  </cols>
  <sheetData>
    <row r="1" spans="1:9" ht="10.4" customHeight="1" x14ac:dyDescent="0.35"/>
    <row r="2" spans="1:9" s="177" customFormat="1" x14ac:dyDescent="0.35">
      <c r="A2" s="526" t="s">
        <v>237</v>
      </c>
      <c r="B2" s="526"/>
      <c r="C2" s="526"/>
      <c r="D2" s="526"/>
      <c r="E2" s="526"/>
      <c r="F2" s="526"/>
      <c r="G2" s="526"/>
      <c r="H2" s="526"/>
      <c r="I2" s="526"/>
    </row>
    <row r="3" spans="1:9" ht="10.4" customHeight="1" x14ac:dyDescent="0.35"/>
    <row r="4" spans="1:9" ht="15" customHeight="1" x14ac:dyDescent="0.35">
      <c r="A4" s="159" t="s">
        <v>238</v>
      </c>
    </row>
    <row r="5" spans="1:9" s="160" customFormat="1" ht="17.899999999999999" customHeight="1" x14ac:dyDescent="0.35">
      <c r="A5" s="497" t="s">
        <v>180</v>
      </c>
      <c r="B5" s="497"/>
      <c r="C5" s="497"/>
      <c r="D5" s="497"/>
      <c r="E5" s="497"/>
      <c r="F5" s="497"/>
      <c r="G5" s="497"/>
      <c r="H5" s="497"/>
    </row>
    <row r="6" spans="1:9" ht="17.899999999999999" customHeight="1" x14ac:dyDescent="0.35">
      <c r="A6" s="478" t="s">
        <v>142</v>
      </c>
      <c r="B6" s="522"/>
      <c r="C6" s="522"/>
      <c r="D6" s="521">
        <v>2</v>
      </c>
      <c r="E6" s="521"/>
      <c r="F6" s="521"/>
      <c r="G6" s="521"/>
      <c r="H6" s="490"/>
    </row>
    <row r="7" spans="1:9" ht="17.899999999999999" customHeight="1" x14ac:dyDescent="0.35">
      <c r="A7" s="478" t="s">
        <v>141</v>
      </c>
      <c r="B7" s="522"/>
      <c r="C7" s="522"/>
      <c r="D7" s="527" t="s">
        <v>305</v>
      </c>
      <c r="E7" s="527"/>
      <c r="F7" s="527"/>
      <c r="G7" s="527"/>
      <c r="H7" s="528"/>
    </row>
    <row r="8" spans="1:9" ht="17.899999999999999" customHeight="1" x14ac:dyDescent="0.35">
      <c r="A8" s="478" t="s">
        <v>145</v>
      </c>
      <c r="B8" s="522"/>
      <c r="C8" s="522"/>
      <c r="D8" s="514" t="s">
        <v>306</v>
      </c>
      <c r="E8" s="514"/>
      <c r="F8" s="514"/>
      <c r="G8" s="514"/>
      <c r="H8" s="515"/>
    </row>
    <row r="9" spans="1:9" ht="17.899999999999999" customHeight="1" x14ac:dyDescent="0.35">
      <c r="A9" s="478" t="s">
        <v>241</v>
      </c>
      <c r="B9" s="522"/>
      <c r="C9" s="522"/>
      <c r="D9" s="514" t="s">
        <v>1569</v>
      </c>
      <c r="E9" s="514"/>
      <c r="F9" s="514"/>
      <c r="G9" s="514"/>
      <c r="H9" s="515"/>
    </row>
    <row r="10" spans="1:9" ht="10.4" customHeight="1" x14ac:dyDescent="0.35"/>
    <row r="11" spans="1:9" ht="15" customHeight="1" x14ac:dyDescent="0.35">
      <c r="A11" s="493" t="s">
        <v>3</v>
      </c>
      <c r="B11" s="493"/>
      <c r="C11" s="493"/>
      <c r="D11" s="493"/>
      <c r="E11" s="493"/>
      <c r="F11" s="493"/>
      <c r="G11" s="493"/>
      <c r="H11" s="493"/>
    </row>
    <row r="12" spans="1:9" s="160" customFormat="1" ht="17.899999999999999" customHeight="1" x14ac:dyDescent="0.35">
      <c r="A12" s="495" t="s">
        <v>954</v>
      </c>
      <c r="B12" s="495"/>
      <c r="C12" s="495"/>
      <c r="D12" s="495"/>
      <c r="E12" s="495"/>
      <c r="F12" s="495"/>
      <c r="G12" s="495"/>
      <c r="H12" s="495"/>
    </row>
    <row r="13" spans="1:9" ht="17.899999999999999" customHeight="1" x14ac:dyDescent="0.35">
      <c r="A13" s="478" t="s">
        <v>9</v>
      </c>
      <c r="B13" s="522"/>
      <c r="C13" s="522"/>
      <c r="D13" s="522"/>
      <c r="E13" s="521" t="s">
        <v>10</v>
      </c>
      <c r="F13" s="521"/>
      <c r="G13" s="521"/>
      <c r="H13" s="490"/>
    </row>
    <row r="14" spans="1:9" ht="17.899999999999999" customHeight="1" x14ac:dyDescent="0.35">
      <c r="A14" s="478" t="s">
        <v>243</v>
      </c>
      <c r="B14" s="522"/>
      <c r="C14" s="522"/>
      <c r="D14" s="522"/>
      <c r="E14" s="521" t="s">
        <v>244</v>
      </c>
      <c r="F14" s="521"/>
      <c r="G14" s="521"/>
      <c r="H14" s="490"/>
    </row>
    <row r="15" spans="1:9" ht="17.899999999999999" customHeight="1" x14ac:dyDescent="0.35">
      <c r="A15" s="478" t="s">
        <v>245</v>
      </c>
      <c r="B15" s="522"/>
      <c r="C15" s="522"/>
      <c r="D15" s="522"/>
      <c r="E15" s="523" t="s">
        <v>592</v>
      </c>
      <c r="F15" s="523"/>
      <c r="G15" s="523"/>
      <c r="H15" s="524"/>
    </row>
    <row r="16" spans="1:9" ht="17.899999999999999" customHeight="1" x14ac:dyDescent="0.35">
      <c r="A16" s="478" t="s">
        <v>15</v>
      </c>
      <c r="B16" s="522"/>
      <c r="C16" s="522"/>
      <c r="D16" s="522"/>
      <c r="E16" s="521" t="s">
        <v>16</v>
      </c>
      <c r="F16" s="521"/>
      <c r="G16" s="521"/>
      <c r="H16" s="490"/>
    </row>
    <row r="17" spans="1:11" ht="10.4" customHeight="1" x14ac:dyDescent="0.35"/>
    <row r="18" spans="1:11" ht="15" customHeight="1" x14ac:dyDescent="0.35">
      <c r="A18" s="493" t="s">
        <v>247</v>
      </c>
      <c r="B18" s="493"/>
      <c r="C18" s="493"/>
      <c r="D18" s="493"/>
      <c r="E18" s="493"/>
      <c r="F18" s="493"/>
      <c r="G18" s="493"/>
      <c r="H18" s="493"/>
    </row>
    <row r="19" spans="1:11" ht="31.4" customHeight="1" x14ac:dyDescent="0.35">
      <c r="A19" s="472" t="s">
        <v>248</v>
      </c>
      <c r="B19" s="472"/>
      <c r="C19" s="525" t="s">
        <v>533</v>
      </c>
      <c r="D19" s="525"/>
      <c r="E19" s="525"/>
      <c r="F19" s="525"/>
      <c r="G19" s="525"/>
      <c r="H19" s="494"/>
    </row>
    <row r="20" spans="1:11" ht="10.4"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899999999999999" customHeight="1" x14ac:dyDescent="0.35">
      <c r="A24" s="486" t="s">
        <v>35</v>
      </c>
      <c r="B24" s="487"/>
      <c r="C24" s="487"/>
      <c r="D24" s="487"/>
      <c r="E24" s="487"/>
      <c r="F24" s="487"/>
      <c r="G24" s="487"/>
      <c r="H24" s="488"/>
    </row>
    <row r="25" spans="1:11" ht="39" customHeight="1" x14ac:dyDescent="0.35">
      <c r="A25" s="211" t="s">
        <v>768</v>
      </c>
      <c r="B25" s="512" t="s">
        <v>769</v>
      </c>
      <c r="C25" s="512"/>
      <c r="D25" s="512"/>
      <c r="E25" s="512"/>
      <c r="F25" s="512"/>
      <c r="G25" s="32" t="s">
        <v>770</v>
      </c>
      <c r="H25" s="190" t="s">
        <v>39</v>
      </c>
      <c r="J25" s="188"/>
      <c r="K25" s="188"/>
    </row>
    <row r="26" spans="1:11" ht="41.5" customHeight="1" x14ac:dyDescent="0.35">
      <c r="A26" s="211" t="s">
        <v>771</v>
      </c>
      <c r="B26" s="479" t="s">
        <v>772</v>
      </c>
      <c r="C26" s="499"/>
      <c r="D26" s="499"/>
      <c r="E26" s="499"/>
      <c r="F26" s="520"/>
      <c r="G26" s="32" t="s">
        <v>773</v>
      </c>
      <c r="H26" s="190" t="s">
        <v>39</v>
      </c>
      <c r="J26" s="188"/>
      <c r="K26" s="188"/>
    </row>
    <row r="27" spans="1:11" ht="17.899999999999999" customHeight="1" x14ac:dyDescent="0.35">
      <c r="A27" s="486" t="s">
        <v>125</v>
      </c>
      <c r="B27" s="487"/>
      <c r="C27" s="487"/>
      <c r="D27" s="487"/>
      <c r="E27" s="487"/>
      <c r="F27" s="487"/>
      <c r="G27" s="487"/>
      <c r="H27" s="488"/>
    </row>
    <row r="28" spans="1:11" ht="28.5" customHeight="1" x14ac:dyDescent="0.35">
      <c r="A28" s="211" t="s">
        <v>774</v>
      </c>
      <c r="B28" s="512" t="s">
        <v>775</v>
      </c>
      <c r="C28" s="512"/>
      <c r="D28" s="512"/>
      <c r="E28" s="512"/>
      <c r="F28" s="512"/>
      <c r="G28" s="32" t="s">
        <v>776</v>
      </c>
      <c r="H28" s="190" t="s">
        <v>39</v>
      </c>
    </row>
    <row r="29" spans="1:11" ht="39" customHeight="1" x14ac:dyDescent="0.35">
      <c r="A29" s="211" t="s">
        <v>777</v>
      </c>
      <c r="B29" s="512" t="s">
        <v>778</v>
      </c>
      <c r="C29" s="512"/>
      <c r="D29" s="512"/>
      <c r="E29" s="512"/>
      <c r="F29" s="512"/>
      <c r="G29" s="32" t="s">
        <v>779</v>
      </c>
      <c r="H29" s="190" t="s">
        <v>39</v>
      </c>
    </row>
    <row r="30" spans="1:11" ht="17.899999999999999" customHeight="1" x14ac:dyDescent="0.35">
      <c r="A30" s="486" t="s">
        <v>261</v>
      </c>
      <c r="B30" s="487"/>
      <c r="C30" s="487"/>
      <c r="D30" s="487"/>
      <c r="E30" s="487"/>
      <c r="F30" s="487"/>
      <c r="G30" s="487"/>
      <c r="H30" s="488"/>
    </row>
    <row r="31" spans="1:11" ht="29.25" customHeight="1" x14ac:dyDescent="0.35">
      <c r="A31" s="211" t="s">
        <v>780</v>
      </c>
      <c r="B31" s="512" t="s">
        <v>1442</v>
      </c>
      <c r="C31" s="512"/>
      <c r="D31" s="512"/>
      <c r="E31" s="512"/>
      <c r="F31" s="512"/>
      <c r="G31" s="32" t="s">
        <v>104</v>
      </c>
      <c r="H31" s="190" t="s">
        <v>39</v>
      </c>
    </row>
    <row r="32" spans="1:11" ht="29.25" customHeight="1" x14ac:dyDescent="0.35">
      <c r="A32" s="211" t="s">
        <v>781</v>
      </c>
      <c r="B32" s="512" t="s">
        <v>1443</v>
      </c>
      <c r="C32" s="512"/>
      <c r="D32" s="512"/>
      <c r="E32" s="512"/>
      <c r="F32" s="512"/>
      <c r="G32" s="32" t="s">
        <v>112</v>
      </c>
      <c r="H32" s="190" t="s">
        <v>39</v>
      </c>
    </row>
    <row r="33" spans="1:9" ht="10.4" customHeight="1" x14ac:dyDescent="0.35"/>
    <row r="34" spans="1:9" ht="15" customHeight="1" x14ac:dyDescent="0.35">
      <c r="A34" s="159" t="s">
        <v>266</v>
      </c>
    </row>
    <row r="35" spans="1:9" s="177" customFormat="1" ht="17.899999999999999" customHeight="1" x14ac:dyDescent="0.35">
      <c r="A35" s="481" t="s">
        <v>267</v>
      </c>
      <c r="B35" s="481"/>
      <c r="C35" s="481"/>
      <c r="D35" s="481"/>
      <c r="E35" s="481"/>
      <c r="F35" s="481"/>
      <c r="G35" s="162">
        <v>15</v>
      </c>
      <c r="H35" s="163" t="s">
        <v>268</v>
      </c>
    </row>
    <row r="36" spans="1:9" ht="17.25" customHeight="1" x14ac:dyDescent="0.35">
      <c r="A36" s="508" t="s">
        <v>269</v>
      </c>
      <c r="B36" s="518" t="s">
        <v>666</v>
      </c>
      <c r="C36" s="518"/>
      <c r="D36" s="518"/>
      <c r="E36" s="518"/>
      <c r="F36" s="518"/>
      <c r="G36" s="518"/>
      <c r="H36" s="519"/>
    </row>
    <row r="37" spans="1:9" ht="17.25" customHeight="1" x14ac:dyDescent="0.35">
      <c r="A37" s="509"/>
      <c r="B37" s="512" t="s">
        <v>667</v>
      </c>
      <c r="C37" s="512"/>
      <c r="D37" s="512"/>
      <c r="E37" s="512"/>
      <c r="F37" s="512"/>
      <c r="G37" s="512"/>
      <c r="H37" s="479"/>
    </row>
    <row r="38" spans="1:9" ht="17.25" customHeight="1" x14ac:dyDescent="0.35">
      <c r="A38" s="509"/>
      <c r="B38" s="512" t="s">
        <v>668</v>
      </c>
      <c r="C38" s="512"/>
      <c r="D38" s="512"/>
      <c r="E38" s="512"/>
      <c r="F38" s="512"/>
      <c r="G38" s="512"/>
      <c r="H38" s="479"/>
    </row>
    <row r="39" spans="1:9" ht="25.75" customHeight="1" x14ac:dyDescent="0.35">
      <c r="A39" s="509"/>
      <c r="B39" s="512" t="s">
        <v>669</v>
      </c>
      <c r="C39" s="512"/>
      <c r="D39" s="512"/>
      <c r="E39" s="512"/>
      <c r="F39" s="512"/>
      <c r="G39" s="512"/>
      <c r="H39" s="479"/>
    </row>
    <row r="40" spans="1:9" ht="17.5" customHeight="1" x14ac:dyDescent="0.35">
      <c r="A40" s="509"/>
      <c r="B40" s="512" t="s">
        <v>670</v>
      </c>
      <c r="C40" s="512"/>
      <c r="D40" s="512"/>
      <c r="E40" s="512"/>
      <c r="F40" s="512"/>
      <c r="G40" s="512"/>
      <c r="H40" s="479"/>
    </row>
    <row r="41" spans="1:9" ht="28.75" customHeight="1" x14ac:dyDescent="0.35">
      <c r="A41" s="509"/>
      <c r="B41" s="512" t="s">
        <v>671</v>
      </c>
      <c r="C41" s="512"/>
      <c r="D41" s="512"/>
      <c r="E41" s="512"/>
      <c r="F41" s="512"/>
      <c r="G41" s="512"/>
      <c r="H41" s="479"/>
    </row>
    <row r="42" spans="1:9" x14ac:dyDescent="0.35">
      <c r="A42" s="474" t="s">
        <v>274</v>
      </c>
      <c r="B42" s="513"/>
      <c r="C42" s="513"/>
      <c r="D42" s="514" t="s">
        <v>782</v>
      </c>
      <c r="E42" s="514"/>
      <c r="F42" s="514"/>
      <c r="G42" s="514"/>
      <c r="H42" s="515"/>
    </row>
    <row r="43" spans="1:9" ht="34.4" customHeight="1" x14ac:dyDescent="0.35">
      <c r="A43" s="476" t="s">
        <v>276</v>
      </c>
      <c r="B43" s="507"/>
      <c r="C43" s="507"/>
      <c r="D43" s="504" t="s">
        <v>1570</v>
      </c>
      <c r="E43" s="506"/>
      <c r="F43" s="506"/>
      <c r="G43" s="506"/>
      <c r="H43" s="506"/>
      <c r="I43" s="11"/>
    </row>
    <row r="44" spans="1:9" s="177" customFormat="1" ht="17.899999999999999" customHeight="1" x14ac:dyDescent="0.35">
      <c r="A44" s="481" t="s">
        <v>366</v>
      </c>
      <c r="B44" s="481"/>
      <c r="C44" s="481"/>
      <c r="D44" s="481"/>
      <c r="E44" s="481"/>
      <c r="F44" s="481"/>
      <c r="G44" s="162">
        <v>15</v>
      </c>
      <c r="H44" s="163" t="s">
        <v>268</v>
      </c>
    </row>
    <row r="45" spans="1:9" ht="26.5" customHeight="1" x14ac:dyDescent="0.35">
      <c r="A45" s="508" t="s">
        <v>269</v>
      </c>
      <c r="B45" s="511" t="s">
        <v>783</v>
      </c>
      <c r="C45" s="511"/>
      <c r="D45" s="511"/>
      <c r="E45" s="511"/>
      <c r="F45" s="511"/>
      <c r="G45" s="511"/>
      <c r="H45" s="482"/>
    </row>
    <row r="46" spans="1:9" ht="18" customHeight="1" x14ac:dyDescent="0.35">
      <c r="A46" s="509"/>
      <c r="B46" s="479" t="s">
        <v>784</v>
      </c>
      <c r="C46" s="499"/>
      <c r="D46" s="499"/>
      <c r="E46" s="499"/>
      <c r="F46" s="499"/>
      <c r="G46" s="499"/>
      <c r="H46" s="499"/>
    </row>
    <row r="47" spans="1:9" ht="31.4" customHeight="1" x14ac:dyDescent="0.35">
      <c r="A47" s="509"/>
      <c r="B47" s="479" t="s">
        <v>785</v>
      </c>
      <c r="C47" s="499"/>
      <c r="D47" s="499"/>
      <c r="E47" s="499"/>
      <c r="F47" s="499"/>
      <c r="G47" s="499"/>
      <c r="H47" s="499"/>
    </row>
    <row r="48" spans="1:9" ht="25.75" customHeight="1" x14ac:dyDescent="0.35">
      <c r="A48" s="509"/>
      <c r="B48" s="479" t="s">
        <v>786</v>
      </c>
      <c r="C48" s="499"/>
      <c r="D48" s="499"/>
      <c r="E48" s="499"/>
      <c r="F48" s="499"/>
      <c r="G48" s="499"/>
      <c r="H48" s="499"/>
    </row>
    <row r="49" spans="1:10" ht="17.25" customHeight="1" x14ac:dyDescent="0.35">
      <c r="A49" s="509"/>
      <c r="B49" s="479" t="s">
        <v>787</v>
      </c>
      <c r="C49" s="499"/>
      <c r="D49" s="499"/>
      <c r="E49" s="499"/>
      <c r="F49" s="499"/>
      <c r="G49" s="499"/>
      <c r="H49" s="499"/>
    </row>
    <row r="50" spans="1:10" ht="17.25" customHeight="1" x14ac:dyDescent="0.35">
      <c r="A50" s="510"/>
      <c r="B50" s="479" t="s">
        <v>788</v>
      </c>
      <c r="C50" s="499"/>
      <c r="D50" s="499"/>
      <c r="E50" s="499"/>
      <c r="F50" s="499"/>
      <c r="G50" s="499"/>
      <c r="H50" s="499"/>
    </row>
    <row r="51" spans="1:10" x14ac:dyDescent="0.35">
      <c r="A51" s="516" t="s">
        <v>274</v>
      </c>
      <c r="B51" s="513"/>
      <c r="C51" s="513"/>
      <c r="D51" s="514" t="s">
        <v>789</v>
      </c>
      <c r="E51" s="514"/>
      <c r="F51" s="514"/>
      <c r="G51" s="514"/>
      <c r="H51" s="515"/>
    </row>
    <row r="52" spans="1:10" ht="45" customHeight="1" x14ac:dyDescent="0.35">
      <c r="A52" s="476" t="s">
        <v>276</v>
      </c>
      <c r="B52" s="507"/>
      <c r="C52" s="507"/>
      <c r="D52" s="479" t="s">
        <v>1587</v>
      </c>
      <c r="E52" s="499"/>
      <c r="F52" s="499"/>
      <c r="G52" s="499"/>
      <c r="H52" s="499"/>
      <c r="I52" s="196"/>
    </row>
    <row r="53" spans="1:10" ht="10.4" customHeight="1" x14ac:dyDescent="0.35"/>
    <row r="54" spans="1:10" ht="15" customHeight="1" x14ac:dyDescent="0.35">
      <c r="A54" s="159" t="s">
        <v>284</v>
      </c>
    </row>
    <row r="55" spans="1:10" ht="27" customHeight="1" x14ac:dyDescent="0.35">
      <c r="A55" s="473" t="s">
        <v>285</v>
      </c>
      <c r="B55" s="478"/>
      <c r="C55" s="504" t="s">
        <v>1437</v>
      </c>
      <c r="D55" s="506"/>
      <c r="E55" s="506"/>
      <c r="F55" s="506"/>
      <c r="G55" s="506"/>
      <c r="H55" s="506"/>
      <c r="J55" s="164"/>
    </row>
    <row r="56" spans="1:10" ht="27" customHeight="1" x14ac:dyDescent="0.35">
      <c r="A56" s="473"/>
      <c r="B56" s="478"/>
      <c r="C56" s="345" t="s">
        <v>1438</v>
      </c>
      <c r="D56" s="345"/>
      <c r="E56" s="345"/>
      <c r="F56" s="345"/>
      <c r="G56" s="345"/>
      <c r="H56" s="504"/>
    </row>
    <row r="57" spans="1:10" ht="27" customHeight="1" x14ac:dyDescent="0.35">
      <c r="A57" s="473"/>
      <c r="B57" s="478"/>
      <c r="C57" s="345" t="s">
        <v>1439</v>
      </c>
      <c r="D57" s="345"/>
      <c r="E57" s="345"/>
      <c r="F57" s="345"/>
      <c r="G57" s="345"/>
      <c r="H57" s="504"/>
    </row>
    <row r="58" spans="1:10" ht="27" customHeight="1" x14ac:dyDescent="0.35">
      <c r="A58" s="500" t="s">
        <v>288</v>
      </c>
      <c r="B58" s="501"/>
      <c r="C58" s="345" t="s">
        <v>1440</v>
      </c>
      <c r="D58" s="345"/>
      <c r="E58" s="345"/>
      <c r="F58" s="345"/>
      <c r="G58" s="345"/>
      <c r="H58" s="504"/>
    </row>
    <row r="59" spans="1:10" ht="35.25" customHeight="1" x14ac:dyDescent="0.35">
      <c r="A59" s="502"/>
      <c r="B59" s="503"/>
      <c r="C59" s="345" t="s">
        <v>1441</v>
      </c>
      <c r="D59" s="345"/>
      <c r="E59" s="345"/>
      <c r="F59" s="345"/>
      <c r="G59" s="345"/>
      <c r="H59" s="504"/>
    </row>
    <row r="60" spans="1:10" ht="10.4" customHeight="1" x14ac:dyDescent="0.35"/>
    <row r="61" spans="1:10" ht="15" customHeight="1" x14ac:dyDescent="0.35">
      <c r="A61" s="177" t="s">
        <v>290</v>
      </c>
      <c r="B61" s="179"/>
      <c r="C61" s="179"/>
      <c r="D61" s="179"/>
      <c r="E61" s="179"/>
      <c r="F61" s="179"/>
    </row>
    <row r="62" spans="1:10" ht="17" x14ac:dyDescent="0.35">
      <c r="A62" s="505" t="s">
        <v>291</v>
      </c>
      <c r="B62" s="505"/>
      <c r="C62" s="505"/>
      <c r="D62" s="505"/>
      <c r="E62" s="505"/>
      <c r="F62" s="505"/>
      <c r="G62" s="180">
        <v>2</v>
      </c>
      <c r="H62" s="181" t="s">
        <v>339</v>
      </c>
    </row>
    <row r="63" spans="1:10" ht="17" x14ac:dyDescent="0.35">
      <c r="A63" s="505" t="s">
        <v>293</v>
      </c>
      <c r="B63" s="505"/>
      <c r="C63" s="505"/>
      <c r="D63" s="505"/>
      <c r="E63" s="505"/>
      <c r="F63" s="505"/>
      <c r="G63" s="180">
        <v>0</v>
      </c>
      <c r="H63" s="181" t="s">
        <v>339</v>
      </c>
    </row>
    <row r="64" spans="1:10" x14ac:dyDescent="0.35">
      <c r="A64" s="156"/>
      <c r="B64" s="156"/>
      <c r="C64" s="156"/>
      <c r="D64" s="156"/>
      <c r="E64" s="156"/>
      <c r="F64" s="156"/>
      <c r="G64" s="182"/>
      <c r="H64" s="181"/>
    </row>
    <row r="65" spans="1:12" x14ac:dyDescent="0.35">
      <c r="A65" s="480" t="s">
        <v>294</v>
      </c>
      <c r="B65" s="480"/>
      <c r="C65" s="480"/>
      <c r="D65" s="480"/>
      <c r="E65" s="480"/>
      <c r="F65" s="480"/>
      <c r="G65" s="183"/>
      <c r="H65" s="184"/>
    </row>
    <row r="66" spans="1:12" ht="17.899999999999999" customHeight="1" x14ac:dyDescent="0.35">
      <c r="A66" s="472" t="s">
        <v>295</v>
      </c>
      <c r="B66" s="472"/>
      <c r="C66" s="472"/>
      <c r="D66" s="472"/>
      <c r="E66" s="167">
        <f>SUM(E67:E72)</f>
        <v>38</v>
      </c>
      <c r="F66" s="167" t="s">
        <v>268</v>
      </c>
      <c r="G66" s="172">
        <f>E66/25</f>
        <v>1.52</v>
      </c>
      <c r="H66" s="181" t="s">
        <v>339</v>
      </c>
    </row>
    <row r="67" spans="1:12" ht="17.899999999999999" customHeight="1" x14ac:dyDescent="0.35">
      <c r="A67" s="158" t="s">
        <v>144</v>
      </c>
      <c r="B67" s="473" t="s">
        <v>146</v>
      </c>
      <c r="C67" s="473"/>
      <c r="D67" s="473"/>
      <c r="E67" s="167">
        <v>15</v>
      </c>
      <c r="F67" s="167" t="s">
        <v>268</v>
      </c>
      <c r="G67" s="173"/>
      <c r="H67" s="174"/>
    </row>
    <row r="68" spans="1:12" ht="17.899999999999999" customHeight="1" x14ac:dyDescent="0.35">
      <c r="B68" s="473" t="s">
        <v>296</v>
      </c>
      <c r="C68" s="473"/>
      <c r="D68" s="473"/>
      <c r="E68" s="167">
        <v>15</v>
      </c>
      <c r="F68" s="167" t="s">
        <v>268</v>
      </c>
      <c r="G68" s="185"/>
      <c r="H68" s="186"/>
    </row>
    <row r="69" spans="1:12" ht="17.899999999999999" customHeight="1" x14ac:dyDescent="0.35">
      <c r="B69" s="473" t="s">
        <v>297</v>
      </c>
      <c r="C69" s="473"/>
      <c r="D69" s="473"/>
      <c r="E69" s="167">
        <v>4</v>
      </c>
      <c r="F69" s="167" t="s">
        <v>268</v>
      </c>
      <c r="G69" s="185"/>
      <c r="H69" s="186"/>
      <c r="J69" s="175"/>
      <c r="K69" s="164"/>
      <c r="L69" s="164"/>
    </row>
    <row r="70" spans="1:12" ht="17.899999999999999" customHeight="1" x14ac:dyDescent="0.35">
      <c r="B70" s="473" t="s">
        <v>298</v>
      </c>
      <c r="C70" s="473"/>
      <c r="D70" s="473"/>
      <c r="E70" s="167" t="s">
        <v>168</v>
      </c>
      <c r="F70" s="167" t="s">
        <v>268</v>
      </c>
      <c r="G70" s="185"/>
      <c r="H70" s="186"/>
    </row>
    <row r="71" spans="1:12" ht="17.899999999999999" customHeight="1" x14ac:dyDescent="0.35">
      <c r="B71" s="473" t="s">
        <v>299</v>
      </c>
      <c r="C71" s="473"/>
      <c r="D71" s="473"/>
      <c r="E71" s="167" t="s">
        <v>168</v>
      </c>
      <c r="F71" s="167" t="s">
        <v>268</v>
      </c>
      <c r="G71" s="185"/>
      <c r="H71" s="186"/>
    </row>
    <row r="72" spans="1:12" ht="17.899999999999999" customHeight="1" x14ac:dyDescent="0.35">
      <c r="B72" s="473" t="s">
        <v>300</v>
      </c>
      <c r="C72" s="473"/>
      <c r="D72" s="473"/>
      <c r="E72" s="167">
        <v>4</v>
      </c>
      <c r="F72" s="167" t="s">
        <v>268</v>
      </c>
      <c r="G72" s="173"/>
      <c r="H72" s="174"/>
    </row>
    <row r="73" spans="1:12" ht="31.4" customHeight="1" x14ac:dyDescent="0.35">
      <c r="A73" s="472" t="s">
        <v>301</v>
      </c>
      <c r="B73" s="472"/>
      <c r="C73" s="472"/>
      <c r="D73" s="472"/>
      <c r="E73" s="167" t="s">
        <v>168</v>
      </c>
      <c r="F73" s="167" t="s">
        <v>268</v>
      </c>
      <c r="G73" s="172" t="s">
        <v>168</v>
      </c>
      <c r="H73" s="181" t="s">
        <v>339</v>
      </c>
    </row>
    <row r="74" spans="1:12" ht="17.899999999999999" customHeight="1" x14ac:dyDescent="0.35">
      <c r="A74" s="473" t="s">
        <v>302</v>
      </c>
      <c r="B74" s="473"/>
      <c r="C74" s="473"/>
      <c r="D74" s="473"/>
      <c r="E74" s="167">
        <f>G74*25</f>
        <v>12</v>
      </c>
      <c r="F74" s="167" t="s">
        <v>268</v>
      </c>
      <c r="G74" s="172">
        <f>D6-G66</f>
        <v>0.48</v>
      </c>
      <c r="H74" s="181" t="s">
        <v>339</v>
      </c>
    </row>
    <row r="75" spans="1:12" ht="10.4" customHeight="1" x14ac:dyDescent="0.35"/>
    <row r="76" spans="1:12" x14ac:dyDescent="0.35">
      <c r="A76" s="8" t="s">
        <v>303</v>
      </c>
      <c r="B76" s="8"/>
      <c r="C76" s="8"/>
      <c r="D76" s="8"/>
      <c r="E76" s="8"/>
      <c r="F76" s="77"/>
      <c r="G76" s="77"/>
      <c r="H76" s="77"/>
      <c r="I76" s="77"/>
      <c r="J76" s="77"/>
    </row>
    <row r="77" spans="1:12" x14ac:dyDescent="0.35">
      <c r="A77" s="471" t="s">
        <v>1605</v>
      </c>
      <c r="B77" s="471"/>
      <c r="C77" s="471"/>
      <c r="D77" s="471"/>
      <c r="E77" s="471"/>
      <c r="F77" s="230"/>
      <c r="G77" s="230"/>
      <c r="H77" s="230"/>
      <c r="I77" s="230"/>
      <c r="J77" s="230"/>
    </row>
    <row r="78" spans="1:12" x14ac:dyDescent="0.35">
      <c r="A78" s="230"/>
      <c r="B78" s="230"/>
      <c r="C78" s="230"/>
      <c r="D78" s="230"/>
      <c r="E78" s="230"/>
      <c r="F78" s="230"/>
      <c r="G78" s="230"/>
      <c r="H78" s="230"/>
      <c r="I78" s="230"/>
      <c r="J78" s="230"/>
    </row>
    <row r="79" spans="1:12" x14ac:dyDescent="0.35">
      <c r="A79" s="230"/>
      <c r="B79" s="230"/>
      <c r="C79" s="230"/>
      <c r="D79" s="230"/>
      <c r="E79" s="230"/>
      <c r="F79" s="230"/>
      <c r="G79" s="230"/>
      <c r="H79" s="230"/>
      <c r="I79" s="230"/>
      <c r="J79" s="230"/>
    </row>
    <row r="80" spans="1:12" x14ac:dyDescent="0.35">
      <c r="A80" s="77"/>
      <c r="B80" s="77"/>
      <c r="C80" s="77"/>
      <c r="D80" s="77"/>
      <c r="E80" s="77"/>
      <c r="F80" s="77"/>
      <c r="G80" s="77"/>
      <c r="H80" s="77"/>
      <c r="I80" s="77"/>
      <c r="J80" s="77"/>
    </row>
  </sheetData>
  <mergeCells count="80">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41"/>
    <mergeCell ref="B36:H36"/>
    <mergeCell ref="B37:H37"/>
    <mergeCell ref="B38:H38"/>
    <mergeCell ref="B39:H39"/>
    <mergeCell ref="B40:H40"/>
    <mergeCell ref="B41:H41"/>
    <mergeCell ref="A42:C42"/>
    <mergeCell ref="D42:H42"/>
    <mergeCell ref="A43:C43"/>
    <mergeCell ref="A44:F44"/>
    <mergeCell ref="D43:H43"/>
    <mergeCell ref="B49:H49"/>
    <mergeCell ref="B50:H50"/>
    <mergeCell ref="A51:C51"/>
    <mergeCell ref="D51:H51"/>
    <mergeCell ref="A52:C52"/>
    <mergeCell ref="A45:A50"/>
    <mergeCell ref="B45:H45"/>
    <mergeCell ref="B46:H46"/>
    <mergeCell ref="B47:H47"/>
    <mergeCell ref="B48:H48"/>
    <mergeCell ref="D52:H52"/>
    <mergeCell ref="B68:D68"/>
    <mergeCell ref="A55:B57"/>
    <mergeCell ref="C55:H55"/>
    <mergeCell ref="C56:H56"/>
    <mergeCell ref="C57:H57"/>
    <mergeCell ref="A58:B59"/>
    <mergeCell ref="C58:H58"/>
    <mergeCell ref="C59:H59"/>
    <mergeCell ref="A62:F62"/>
    <mergeCell ref="A63:F63"/>
    <mergeCell ref="A65:F65"/>
    <mergeCell ref="A66:D66"/>
    <mergeCell ref="B67:D67"/>
    <mergeCell ref="A74:D74"/>
    <mergeCell ref="A77:E77"/>
    <mergeCell ref="B69:D69"/>
    <mergeCell ref="B70:D70"/>
    <mergeCell ref="B71:D71"/>
    <mergeCell ref="B72:D72"/>
    <mergeCell ref="A73:D7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2"/>
  <sheetViews>
    <sheetView topLeftCell="A10" workbookViewId="0">
      <selection activeCell="A69" sqref="A69:E70"/>
    </sheetView>
  </sheetViews>
  <sheetFormatPr defaultColWidth="8.54296875" defaultRowHeight="14" x14ac:dyDescent="0.35"/>
  <cols>
    <col min="1" max="1" width="9.453125" style="110" customWidth="1"/>
    <col min="2" max="2" width="11.54296875" style="110" customWidth="1"/>
    <col min="3" max="3" width="5.54296875" style="110" customWidth="1"/>
    <col min="4" max="4" width="20.54296875" style="110" customWidth="1"/>
    <col min="5" max="5" width="8.1796875" style="110" customWidth="1"/>
    <col min="6" max="6" width="8" style="110" customWidth="1"/>
    <col min="7" max="7" width="11.81640625" style="110" customWidth="1"/>
    <col min="8" max="8" width="9.54296875" style="110" customWidth="1"/>
    <col min="9" max="16384" width="8.5429687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497" t="s">
        <v>790</v>
      </c>
      <c r="B5" s="497"/>
      <c r="C5" s="497"/>
      <c r="D5" s="497"/>
      <c r="E5" s="497"/>
      <c r="F5" s="497"/>
      <c r="G5" s="497"/>
      <c r="H5" s="497"/>
    </row>
    <row r="6" spans="1:8" ht="17.899999999999999" customHeight="1" x14ac:dyDescent="0.35">
      <c r="A6" s="595" t="s">
        <v>142</v>
      </c>
      <c r="B6" s="521"/>
      <c r="C6" s="521"/>
      <c r="D6" s="521">
        <v>1</v>
      </c>
      <c r="E6" s="521"/>
      <c r="F6" s="521"/>
      <c r="G6" s="521"/>
      <c r="H6" s="490"/>
    </row>
    <row r="7" spans="1:8" ht="17.899999999999999" customHeight="1" x14ac:dyDescent="0.35">
      <c r="A7" s="595" t="s">
        <v>141</v>
      </c>
      <c r="B7" s="521"/>
      <c r="C7" s="521"/>
      <c r="D7" s="527" t="s">
        <v>791</v>
      </c>
      <c r="E7" s="527"/>
      <c r="F7" s="527"/>
      <c r="G7" s="527"/>
      <c r="H7" s="528"/>
    </row>
    <row r="8" spans="1:8" ht="17.899999999999999" customHeight="1" x14ac:dyDescent="0.35">
      <c r="A8" s="595" t="s">
        <v>145</v>
      </c>
      <c r="B8" s="521"/>
      <c r="C8" s="521"/>
      <c r="D8" s="514" t="s">
        <v>306</v>
      </c>
      <c r="E8" s="514"/>
      <c r="F8" s="514"/>
      <c r="G8" s="514"/>
      <c r="H8" s="515"/>
    </row>
    <row r="9" spans="1:8" ht="17.899999999999999" customHeight="1" x14ac:dyDescent="0.35">
      <c r="A9" s="595" t="s">
        <v>241</v>
      </c>
      <c r="B9" s="521"/>
      <c r="C9" s="521"/>
      <c r="D9" s="514" t="s">
        <v>411</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495" t="s">
        <v>954</v>
      </c>
      <c r="B12" s="495"/>
      <c r="C12" s="495"/>
      <c r="D12" s="495"/>
      <c r="E12" s="495"/>
      <c r="F12" s="495"/>
      <c r="G12" s="495"/>
      <c r="H12" s="495"/>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592</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1.4" customHeight="1" x14ac:dyDescent="0.35">
      <c r="A19" s="367" t="s">
        <v>248</v>
      </c>
      <c r="B19" s="367"/>
      <c r="C19" s="588" t="s">
        <v>792</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34.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44.25" customHeight="1" x14ac:dyDescent="0.35">
      <c r="A25" s="271" t="s">
        <v>793</v>
      </c>
      <c r="B25" s="345" t="s">
        <v>794</v>
      </c>
      <c r="C25" s="345"/>
      <c r="D25" s="345"/>
      <c r="E25" s="345"/>
      <c r="F25" s="345"/>
      <c r="G25" s="220" t="s">
        <v>795</v>
      </c>
      <c r="H25" s="157" t="s">
        <v>61</v>
      </c>
    </row>
    <row r="26" spans="1:8" ht="17.899999999999999" customHeight="1" x14ac:dyDescent="0.35">
      <c r="A26" s="606" t="s">
        <v>125</v>
      </c>
      <c r="B26" s="607"/>
      <c r="C26" s="607"/>
      <c r="D26" s="607"/>
      <c r="E26" s="607"/>
      <c r="F26" s="607"/>
      <c r="G26" s="607"/>
      <c r="H26" s="608"/>
    </row>
    <row r="27" spans="1:8" ht="28.5" customHeight="1" x14ac:dyDescent="0.35">
      <c r="A27" s="142"/>
      <c r="B27" s="588"/>
      <c r="C27" s="588"/>
      <c r="D27" s="588"/>
      <c r="E27" s="588"/>
      <c r="F27" s="588"/>
      <c r="G27" s="113"/>
      <c r="H27" s="117"/>
    </row>
    <row r="28" spans="1:8" ht="17.899999999999999" customHeight="1" x14ac:dyDescent="0.35">
      <c r="A28" s="606" t="s">
        <v>261</v>
      </c>
      <c r="B28" s="607"/>
      <c r="C28" s="607"/>
      <c r="D28" s="607"/>
      <c r="E28" s="607"/>
      <c r="F28" s="607"/>
      <c r="G28" s="607"/>
      <c r="H28" s="608"/>
    </row>
    <row r="29" spans="1:8" ht="57" customHeight="1" x14ac:dyDescent="0.35">
      <c r="A29" s="271" t="s">
        <v>796</v>
      </c>
      <c r="B29" s="345" t="s">
        <v>797</v>
      </c>
      <c r="C29" s="345"/>
      <c r="D29" s="345"/>
      <c r="E29" s="345"/>
      <c r="F29" s="345"/>
      <c r="G29" s="220" t="s">
        <v>798</v>
      </c>
      <c r="H29" s="157" t="s">
        <v>39</v>
      </c>
    </row>
    <row r="30" spans="1:8" ht="10.4" customHeight="1" x14ac:dyDescent="0.35"/>
    <row r="31" spans="1:8" ht="15" customHeight="1" x14ac:dyDescent="0.35">
      <c r="A31" s="111" t="s">
        <v>266</v>
      </c>
    </row>
    <row r="32" spans="1:8" s="111" customFormat="1" ht="17.899999999999999" customHeight="1" x14ac:dyDescent="0.35">
      <c r="A32" s="605" t="s">
        <v>267</v>
      </c>
      <c r="B32" s="605"/>
      <c r="C32" s="605"/>
      <c r="D32" s="605"/>
      <c r="E32" s="605"/>
      <c r="F32" s="605"/>
      <c r="G32" s="118">
        <v>9</v>
      </c>
      <c r="H32" s="143" t="s">
        <v>268</v>
      </c>
    </row>
    <row r="33" spans="1:8" ht="34.5" customHeight="1" x14ac:dyDescent="0.35">
      <c r="A33" s="600" t="s">
        <v>269</v>
      </c>
      <c r="B33" s="504" t="s">
        <v>799</v>
      </c>
      <c r="C33" s="506"/>
      <c r="D33" s="506"/>
      <c r="E33" s="506"/>
      <c r="F33" s="506"/>
      <c r="G33" s="506"/>
      <c r="H33" s="506"/>
    </row>
    <row r="34" spans="1:8" ht="30.75" customHeight="1" x14ac:dyDescent="0.35">
      <c r="A34" s="601"/>
      <c r="B34" s="345" t="s">
        <v>800</v>
      </c>
      <c r="C34" s="345"/>
      <c r="D34" s="345"/>
      <c r="E34" s="345"/>
      <c r="F34" s="345"/>
      <c r="G34" s="345"/>
      <c r="H34" s="504"/>
    </row>
    <row r="35" spans="1:8" ht="27" customHeight="1" x14ac:dyDescent="0.35">
      <c r="A35" s="601"/>
      <c r="B35" s="345" t="s">
        <v>801</v>
      </c>
      <c r="C35" s="345"/>
      <c r="D35" s="345"/>
      <c r="E35" s="345"/>
      <c r="F35" s="345"/>
      <c r="G35" s="345"/>
      <c r="H35" s="504"/>
    </row>
    <row r="36" spans="1:8" ht="24.75" customHeight="1" x14ac:dyDescent="0.35">
      <c r="A36" s="602"/>
      <c r="B36" s="345" t="s">
        <v>802</v>
      </c>
      <c r="C36" s="345"/>
      <c r="D36" s="345"/>
      <c r="E36" s="345"/>
      <c r="F36" s="345"/>
      <c r="G36" s="345"/>
      <c r="H36" s="504"/>
    </row>
    <row r="37" spans="1:8" ht="20.25" customHeight="1" x14ac:dyDescent="0.35">
      <c r="A37" s="593" t="s">
        <v>274</v>
      </c>
      <c r="B37" s="514"/>
      <c r="C37" s="514"/>
      <c r="D37" s="514" t="s">
        <v>803</v>
      </c>
      <c r="E37" s="514"/>
      <c r="F37" s="514"/>
      <c r="G37" s="514"/>
      <c r="H37" s="515"/>
    </row>
    <row r="38" spans="1:8" ht="40.5" customHeight="1" x14ac:dyDescent="0.35">
      <c r="A38" s="594" t="s">
        <v>276</v>
      </c>
      <c r="B38" s="527"/>
      <c r="C38" s="527"/>
      <c r="D38" s="504" t="s">
        <v>1586</v>
      </c>
      <c r="E38" s="506"/>
      <c r="F38" s="506"/>
      <c r="G38" s="506"/>
      <c r="H38" s="506"/>
    </row>
    <row r="39" spans="1:8" s="111" customFormat="1" ht="17.899999999999999" customHeight="1" x14ac:dyDescent="0.35">
      <c r="A39" s="605" t="s">
        <v>277</v>
      </c>
      <c r="B39" s="605"/>
      <c r="C39" s="605"/>
      <c r="D39" s="605"/>
      <c r="E39" s="605"/>
      <c r="F39" s="605"/>
      <c r="G39" s="118">
        <v>9</v>
      </c>
      <c r="H39" s="143" t="s">
        <v>268</v>
      </c>
    </row>
    <row r="40" spans="1:8" ht="25.4" customHeight="1" x14ac:dyDescent="0.35">
      <c r="A40" s="600" t="s">
        <v>269</v>
      </c>
      <c r="B40" s="603" t="s">
        <v>804</v>
      </c>
      <c r="C40" s="603"/>
      <c r="D40" s="603"/>
      <c r="E40" s="603"/>
      <c r="F40" s="603"/>
      <c r="G40" s="603"/>
      <c r="H40" s="604"/>
    </row>
    <row r="41" spans="1:8" ht="28.5" customHeight="1" x14ac:dyDescent="0.35">
      <c r="A41" s="601"/>
      <c r="B41" s="504" t="s">
        <v>805</v>
      </c>
      <c r="C41" s="506"/>
      <c r="D41" s="506"/>
      <c r="E41" s="506"/>
      <c r="F41" s="506"/>
      <c r="G41" s="506"/>
      <c r="H41" s="506"/>
    </row>
    <row r="42" spans="1:8" ht="25.4" customHeight="1" x14ac:dyDescent="0.35">
      <c r="A42" s="601"/>
      <c r="B42" s="504" t="s">
        <v>806</v>
      </c>
      <c r="C42" s="506"/>
      <c r="D42" s="506"/>
      <c r="E42" s="506"/>
      <c r="F42" s="506"/>
      <c r="G42" s="506"/>
      <c r="H42" s="506"/>
    </row>
    <row r="43" spans="1:8" ht="25.4" customHeight="1" x14ac:dyDescent="0.35">
      <c r="A43" s="602"/>
      <c r="B43" s="345" t="s">
        <v>807</v>
      </c>
      <c r="C43" s="345"/>
      <c r="D43" s="345"/>
      <c r="E43" s="345"/>
      <c r="F43" s="345"/>
      <c r="G43" s="345"/>
      <c r="H43" s="504"/>
    </row>
    <row r="44" spans="1:8" ht="18.75" customHeight="1" x14ac:dyDescent="0.35">
      <c r="A44" s="593" t="s">
        <v>274</v>
      </c>
      <c r="B44" s="514"/>
      <c r="C44" s="514"/>
      <c r="D44" s="514" t="s">
        <v>803</v>
      </c>
      <c r="E44" s="514"/>
      <c r="F44" s="514"/>
      <c r="G44" s="514"/>
      <c r="H44" s="515"/>
    </row>
    <row r="45" spans="1:8" ht="28.5" customHeight="1" x14ac:dyDescent="0.35">
      <c r="A45" s="594" t="s">
        <v>276</v>
      </c>
      <c r="B45" s="527"/>
      <c r="C45" s="527"/>
      <c r="D45" s="504" t="s">
        <v>808</v>
      </c>
      <c r="E45" s="506"/>
      <c r="F45" s="506"/>
      <c r="G45" s="506"/>
      <c r="H45" s="506"/>
    </row>
    <row r="46" spans="1:8" ht="10.4" customHeight="1" x14ac:dyDescent="0.35"/>
    <row r="47" spans="1:8" ht="15" customHeight="1" x14ac:dyDescent="0.35">
      <c r="A47" s="111" t="s">
        <v>284</v>
      </c>
    </row>
    <row r="48" spans="1:8" ht="20.149999999999999" customHeight="1" x14ac:dyDescent="0.35">
      <c r="A48" s="591" t="s">
        <v>285</v>
      </c>
      <c r="B48" s="595"/>
      <c r="C48" s="504" t="s">
        <v>1448</v>
      </c>
      <c r="D48" s="506"/>
      <c r="E48" s="506"/>
      <c r="F48" s="506"/>
      <c r="G48" s="506"/>
      <c r="H48" s="506"/>
    </row>
    <row r="49" spans="1:8" ht="20.149999999999999" customHeight="1" x14ac:dyDescent="0.35">
      <c r="A49" s="591"/>
      <c r="B49" s="595"/>
      <c r="C49" s="345" t="s">
        <v>1449</v>
      </c>
      <c r="D49" s="345"/>
      <c r="E49" s="345"/>
      <c r="F49" s="345"/>
      <c r="G49" s="345"/>
      <c r="H49" s="504"/>
    </row>
    <row r="50" spans="1:8" ht="30" customHeight="1" x14ac:dyDescent="0.35">
      <c r="A50" s="591"/>
      <c r="B50" s="595"/>
      <c r="C50" s="345" t="s">
        <v>1451</v>
      </c>
      <c r="D50" s="345"/>
      <c r="E50" s="345"/>
      <c r="F50" s="345"/>
      <c r="G50" s="345"/>
      <c r="H50" s="504"/>
    </row>
    <row r="51" spans="1:8" ht="20.149999999999999" customHeight="1" x14ac:dyDescent="0.35">
      <c r="A51" s="596" t="s">
        <v>288</v>
      </c>
      <c r="B51" s="597"/>
      <c r="C51" s="345" t="s">
        <v>1450</v>
      </c>
      <c r="D51" s="345"/>
      <c r="E51" s="345"/>
      <c r="F51" s="345"/>
      <c r="G51" s="345"/>
      <c r="H51" s="504"/>
    </row>
    <row r="52" spans="1:8" ht="30" customHeight="1" x14ac:dyDescent="0.35">
      <c r="A52" s="598"/>
      <c r="B52" s="599"/>
      <c r="C52" s="345" t="s">
        <v>1452</v>
      </c>
      <c r="D52" s="345"/>
      <c r="E52" s="345"/>
      <c r="F52" s="345"/>
      <c r="G52" s="345"/>
      <c r="H52" s="504"/>
    </row>
    <row r="53" spans="1:8" ht="10.4" customHeight="1" x14ac:dyDescent="0.35"/>
    <row r="54" spans="1:8" ht="15" customHeight="1" x14ac:dyDescent="0.35">
      <c r="A54" s="111" t="s">
        <v>290</v>
      </c>
      <c r="B54" s="111"/>
      <c r="C54" s="111"/>
      <c r="D54" s="111"/>
      <c r="E54" s="111"/>
      <c r="F54" s="111"/>
    </row>
    <row r="55" spans="1:8" ht="17" x14ac:dyDescent="0.35">
      <c r="A55" s="591" t="s">
        <v>291</v>
      </c>
      <c r="B55" s="591"/>
      <c r="C55" s="591"/>
      <c r="D55" s="591"/>
      <c r="E55" s="591"/>
      <c r="F55" s="591"/>
      <c r="G55" s="115">
        <v>0.5</v>
      </c>
      <c r="H55" s="114" t="s">
        <v>809</v>
      </c>
    </row>
    <row r="56" spans="1:8" ht="17" x14ac:dyDescent="0.35">
      <c r="A56" s="591" t="s">
        <v>293</v>
      </c>
      <c r="B56" s="591"/>
      <c r="C56" s="591"/>
      <c r="D56" s="591"/>
      <c r="E56" s="591"/>
      <c r="F56" s="591"/>
      <c r="G56" s="115">
        <v>0.5</v>
      </c>
      <c r="H56" s="114" t="s">
        <v>809</v>
      </c>
    </row>
    <row r="57" spans="1:8" x14ac:dyDescent="0.35">
      <c r="A57" s="141"/>
      <c r="B57" s="141"/>
      <c r="C57" s="141"/>
      <c r="D57" s="141"/>
      <c r="E57" s="141"/>
      <c r="F57" s="141"/>
      <c r="G57" s="116"/>
      <c r="H57" s="114"/>
    </row>
    <row r="58" spans="1:8" x14ac:dyDescent="0.35">
      <c r="A58" s="592" t="s">
        <v>294</v>
      </c>
      <c r="B58" s="592"/>
      <c r="C58" s="592"/>
      <c r="D58" s="592"/>
      <c r="E58" s="592"/>
      <c r="F58" s="592"/>
      <c r="G58" s="139"/>
      <c r="H58" s="116"/>
    </row>
    <row r="59" spans="1:8" ht="17.899999999999999" customHeight="1" x14ac:dyDescent="0.35">
      <c r="A59" s="367" t="s">
        <v>295</v>
      </c>
      <c r="B59" s="367"/>
      <c r="C59" s="367"/>
      <c r="D59" s="367"/>
      <c r="E59" s="114">
        <f>SUM(E60:E65)</f>
        <v>20</v>
      </c>
      <c r="F59" s="114" t="s">
        <v>268</v>
      </c>
      <c r="G59" s="107">
        <f>E59/25</f>
        <v>0.8</v>
      </c>
      <c r="H59" s="114" t="s">
        <v>809</v>
      </c>
    </row>
    <row r="60" spans="1:8" ht="17.899999999999999" customHeight="1" x14ac:dyDescent="0.35">
      <c r="A60" s="110" t="s">
        <v>144</v>
      </c>
      <c r="B60" s="591" t="s">
        <v>146</v>
      </c>
      <c r="C60" s="591"/>
      <c r="D60" s="591"/>
      <c r="E60" s="114">
        <v>9</v>
      </c>
      <c r="F60" s="114" t="s">
        <v>268</v>
      </c>
      <c r="G60" s="112"/>
      <c r="H60" s="122"/>
    </row>
    <row r="61" spans="1:8" ht="17.899999999999999" customHeight="1" x14ac:dyDescent="0.35">
      <c r="B61" s="591" t="s">
        <v>296</v>
      </c>
      <c r="C61" s="591"/>
      <c r="D61" s="591"/>
      <c r="E61" s="114">
        <v>9</v>
      </c>
      <c r="F61" s="114" t="s">
        <v>268</v>
      </c>
      <c r="G61" s="112"/>
      <c r="H61" s="122"/>
    </row>
    <row r="62" spans="1:8" ht="17.899999999999999" customHeight="1" x14ac:dyDescent="0.35">
      <c r="B62" s="591" t="s">
        <v>297</v>
      </c>
      <c r="C62" s="591"/>
      <c r="D62" s="591"/>
      <c r="E62" s="114">
        <v>1</v>
      </c>
      <c r="F62" s="114" t="s">
        <v>268</v>
      </c>
      <c r="G62" s="112"/>
      <c r="H62" s="122"/>
    </row>
    <row r="63" spans="1:8" ht="17.899999999999999" customHeight="1" x14ac:dyDescent="0.35">
      <c r="B63" s="591" t="s">
        <v>298</v>
      </c>
      <c r="C63" s="591"/>
      <c r="D63" s="591"/>
      <c r="E63" s="114" t="s">
        <v>168</v>
      </c>
      <c r="F63" s="114" t="s">
        <v>268</v>
      </c>
      <c r="G63" s="112"/>
      <c r="H63" s="122"/>
    </row>
    <row r="64" spans="1:8" ht="17.899999999999999" customHeight="1" x14ac:dyDescent="0.35">
      <c r="B64" s="591" t="s">
        <v>299</v>
      </c>
      <c r="C64" s="591"/>
      <c r="D64" s="591"/>
      <c r="E64" s="114" t="s">
        <v>168</v>
      </c>
      <c r="F64" s="114" t="s">
        <v>268</v>
      </c>
      <c r="G64" s="112"/>
      <c r="H64" s="122"/>
    </row>
    <row r="65" spans="1:10" ht="17.899999999999999" customHeight="1" x14ac:dyDescent="0.35">
      <c r="B65" s="591" t="s">
        <v>300</v>
      </c>
      <c r="C65" s="591"/>
      <c r="D65" s="591"/>
      <c r="E65" s="114">
        <v>1</v>
      </c>
      <c r="F65" s="114" t="s">
        <v>268</v>
      </c>
      <c r="G65" s="112"/>
      <c r="H65" s="122"/>
    </row>
    <row r="66" spans="1:10" ht="31.4" customHeight="1" x14ac:dyDescent="0.35">
      <c r="A66" s="367" t="s">
        <v>301</v>
      </c>
      <c r="B66" s="367"/>
      <c r="C66" s="367"/>
      <c r="D66" s="367"/>
      <c r="E66" s="114" t="s">
        <v>168</v>
      </c>
      <c r="F66" s="114" t="s">
        <v>268</v>
      </c>
      <c r="G66" s="107" t="s">
        <v>168</v>
      </c>
      <c r="H66" s="114" t="s">
        <v>809</v>
      </c>
    </row>
    <row r="67" spans="1:10" ht="17.899999999999999" customHeight="1" x14ac:dyDescent="0.35">
      <c r="A67" s="591" t="s">
        <v>302</v>
      </c>
      <c r="B67" s="591"/>
      <c r="C67" s="591"/>
      <c r="D67" s="591"/>
      <c r="E67" s="114">
        <f>G67*25</f>
        <v>4.9999999999999991</v>
      </c>
      <c r="F67" s="114" t="s">
        <v>268</v>
      </c>
      <c r="G67" s="107">
        <f>D6-G59</f>
        <v>0.19999999999999996</v>
      </c>
      <c r="H67" s="114" t="s">
        <v>809</v>
      </c>
    </row>
    <row r="68" spans="1:10" ht="10.4" customHeight="1" x14ac:dyDescent="0.35"/>
    <row r="69" spans="1:10" x14ac:dyDescent="0.35">
      <c r="A69" s="8" t="s">
        <v>303</v>
      </c>
      <c r="B69" s="8"/>
      <c r="C69" s="8"/>
      <c r="D69" s="8"/>
      <c r="E69" s="8"/>
      <c r="F69" s="77"/>
      <c r="G69" s="77"/>
      <c r="H69" s="77"/>
      <c r="I69" s="77"/>
      <c r="J69" s="77"/>
    </row>
    <row r="70" spans="1:10" x14ac:dyDescent="0.35">
      <c r="A70" s="471" t="s">
        <v>1605</v>
      </c>
      <c r="B70" s="471"/>
      <c r="C70" s="471"/>
      <c r="D70" s="471"/>
      <c r="E70" s="471"/>
      <c r="F70" s="230"/>
      <c r="G70" s="230"/>
      <c r="H70" s="230"/>
      <c r="I70" s="230"/>
      <c r="J70" s="230"/>
    </row>
    <row r="71" spans="1:10" x14ac:dyDescent="0.35">
      <c r="A71" s="230"/>
      <c r="B71" s="230"/>
      <c r="C71" s="230"/>
      <c r="D71" s="230"/>
      <c r="E71" s="230"/>
      <c r="F71" s="230"/>
      <c r="G71" s="230"/>
      <c r="H71" s="230"/>
      <c r="I71" s="230"/>
      <c r="J71" s="230"/>
    </row>
    <row r="72" spans="1:10" x14ac:dyDescent="0.35">
      <c r="A72" s="230"/>
      <c r="B72" s="230"/>
      <c r="C72" s="230"/>
      <c r="D72" s="230"/>
      <c r="E72" s="230"/>
      <c r="F72" s="230"/>
      <c r="G72" s="230"/>
      <c r="H72" s="230"/>
      <c r="I72" s="230"/>
      <c r="J72" s="230"/>
    </row>
  </sheetData>
  <mergeCells count="73">
    <mergeCell ref="A70:E70"/>
    <mergeCell ref="A2:H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A32:F32"/>
    <mergeCell ref="A33:A36"/>
    <mergeCell ref="B33:H33"/>
    <mergeCell ref="B34:H34"/>
    <mergeCell ref="B35:H35"/>
    <mergeCell ref="B36:H36"/>
    <mergeCell ref="A37:C37"/>
    <mergeCell ref="D37:H37"/>
    <mergeCell ref="A38:C38"/>
    <mergeCell ref="D38:H38"/>
    <mergeCell ref="A39:F39"/>
    <mergeCell ref="A40:A43"/>
    <mergeCell ref="B40:H40"/>
    <mergeCell ref="B41:H41"/>
    <mergeCell ref="B42:H42"/>
    <mergeCell ref="B43:H43"/>
    <mergeCell ref="A58:F58"/>
    <mergeCell ref="A44:C44"/>
    <mergeCell ref="D44:H44"/>
    <mergeCell ref="A45:C45"/>
    <mergeCell ref="D45:H45"/>
    <mergeCell ref="A48:B50"/>
    <mergeCell ref="C48:H48"/>
    <mergeCell ref="C49:H49"/>
    <mergeCell ref="C50:H50"/>
    <mergeCell ref="A51:B52"/>
    <mergeCell ref="C51:H51"/>
    <mergeCell ref="C52:H52"/>
    <mergeCell ref="A55:F55"/>
    <mergeCell ref="A56:F56"/>
    <mergeCell ref="B65:D65"/>
    <mergeCell ref="A66:D66"/>
    <mergeCell ref="A67:D67"/>
    <mergeCell ref="A59:D59"/>
    <mergeCell ref="B60:D60"/>
    <mergeCell ref="B61:D61"/>
    <mergeCell ref="B62:D62"/>
    <mergeCell ref="B63:D63"/>
    <mergeCell ref="B64:D6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58-8930-4B4A-ADF6-B30025EEBD93}">
  <dimension ref="A1:J73"/>
  <sheetViews>
    <sheetView topLeftCell="A13" workbookViewId="0">
      <selection activeCell="A67" sqref="A67:E68"/>
    </sheetView>
  </sheetViews>
  <sheetFormatPr defaultColWidth="8.54296875" defaultRowHeight="14" x14ac:dyDescent="0.35"/>
  <cols>
    <col min="1" max="1" width="9.453125" style="110" customWidth="1"/>
    <col min="2" max="2" width="11.54296875" style="110" customWidth="1"/>
    <col min="3" max="3" width="5.54296875" style="110" customWidth="1"/>
    <col min="4" max="4" width="20.54296875" style="110" customWidth="1"/>
    <col min="5" max="5" width="8.1796875" style="110" customWidth="1"/>
    <col min="6" max="6" width="8" style="110" customWidth="1"/>
    <col min="7" max="7" width="11.81640625" style="110" customWidth="1"/>
    <col min="8" max="8" width="9.54296875" style="110" customWidth="1"/>
    <col min="9" max="16384" width="8.54296875" style="110"/>
  </cols>
  <sheetData>
    <row r="1" spans="1:8" ht="10.4" customHeight="1" x14ac:dyDescent="0.35"/>
    <row r="2" spans="1:8" x14ac:dyDescent="0.35">
      <c r="A2" s="369" t="s">
        <v>237</v>
      </c>
      <c r="B2" s="369"/>
      <c r="C2" s="369"/>
      <c r="D2" s="369"/>
      <c r="E2" s="369"/>
      <c r="F2" s="369"/>
      <c r="G2" s="369"/>
      <c r="H2" s="369"/>
    </row>
    <row r="4" spans="1:8" x14ac:dyDescent="0.35">
      <c r="A4" s="319" t="s">
        <v>238</v>
      </c>
    </row>
    <row r="5" spans="1:8" x14ac:dyDescent="0.35">
      <c r="A5" s="497" t="s">
        <v>810</v>
      </c>
      <c r="B5" s="497"/>
      <c r="C5" s="497"/>
      <c r="D5" s="497"/>
      <c r="E5" s="497"/>
      <c r="F5" s="497"/>
      <c r="G5" s="497"/>
      <c r="H5" s="497"/>
    </row>
    <row r="6" spans="1:8" ht="17.899999999999999" customHeight="1" x14ac:dyDescent="0.35">
      <c r="A6" s="595" t="s">
        <v>142</v>
      </c>
      <c r="B6" s="521"/>
      <c r="C6" s="521"/>
      <c r="D6" s="521">
        <v>1</v>
      </c>
      <c r="E6" s="521"/>
      <c r="F6" s="521"/>
      <c r="G6" s="521"/>
      <c r="H6" s="490"/>
    </row>
    <row r="7" spans="1:8" ht="17.899999999999999" customHeight="1" x14ac:dyDescent="0.35">
      <c r="A7" s="595" t="s">
        <v>141</v>
      </c>
      <c r="B7" s="521"/>
      <c r="C7" s="521"/>
      <c r="D7" s="527" t="s">
        <v>791</v>
      </c>
      <c r="E7" s="527"/>
      <c r="F7" s="527"/>
      <c r="G7" s="527"/>
      <c r="H7" s="528"/>
    </row>
    <row r="8" spans="1:8" ht="17.899999999999999" customHeight="1" x14ac:dyDescent="0.35">
      <c r="A8" s="595" t="s">
        <v>145</v>
      </c>
      <c r="B8" s="521"/>
      <c r="C8" s="521"/>
      <c r="D8" s="514" t="s">
        <v>306</v>
      </c>
      <c r="E8" s="514"/>
      <c r="F8" s="514"/>
      <c r="G8" s="514"/>
      <c r="H8" s="515"/>
    </row>
    <row r="9" spans="1:8" ht="17.899999999999999" customHeight="1" x14ac:dyDescent="0.35">
      <c r="A9" s="595" t="s">
        <v>241</v>
      </c>
      <c r="B9" s="521"/>
      <c r="C9" s="521"/>
      <c r="D9" s="514" t="s">
        <v>411</v>
      </c>
      <c r="E9" s="514"/>
      <c r="F9" s="514"/>
      <c r="G9" s="514"/>
      <c r="H9" s="515"/>
    </row>
    <row r="11" spans="1:8" x14ac:dyDescent="0.35">
      <c r="A11" s="495" t="s">
        <v>3</v>
      </c>
      <c r="B11" s="495"/>
      <c r="C11" s="495"/>
      <c r="D11" s="495"/>
      <c r="E11" s="495"/>
      <c r="F11" s="495"/>
      <c r="G11" s="495"/>
      <c r="H11" s="495"/>
    </row>
    <row r="12" spans="1:8" x14ac:dyDescent="0.35">
      <c r="A12" s="495" t="s">
        <v>954</v>
      </c>
      <c r="B12" s="495"/>
      <c r="C12" s="495"/>
      <c r="D12" s="495"/>
      <c r="E12" s="495"/>
      <c r="F12" s="495"/>
      <c r="G12" s="495"/>
      <c r="H12" s="495"/>
    </row>
    <row r="13" spans="1:8" x14ac:dyDescent="0.35">
      <c r="A13" s="595" t="s">
        <v>9</v>
      </c>
      <c r="B13" s="521"/>
      <c r="C13" s="521"/>
      <c r="D13" s="521"/>
      <c r="E13" s="521" t="s">
        <v>10</v>
      </c>
      <c r="F13" s="521"/>
      <c r="G13" s="521"/>
      <c r="H13" s="490"/>
    </row>
    <row r="14" spans="1:8" x14ac:dyDescent="0.35">
      <c r="A14" s="595" t="s">
        <v>243</v>
      </c>
      <c r="B14" s="521"/>
      <c r="C14" s="521"/>
      <c r="D14" s="521"/>
      <c r="E14" s="521" t="s">
        <v>244</v>
      </c>
      <c r="F14" s="521"/>
      <c r="G14" s="521"/>
      <c r="H14" s="490"/>
    </row>
    <row r="15" spans="1:8" x14ac:dyDescent="0.35">
      <c r="A15" s="595" t="s">
        <v>245</v>
      </c>
      <c r="B15" s="521"/>
      <c r="C15" s="521"/>
      <c r="D15" s="521"/>
      <c r="E15" s="523" t="s">
        <v>592</v>
      </c>
      <c r="F15" s="523"/>
      <c r="G15" s="523"/>
      <c r="H15" s="524"/>
    </row>
    <row r="16" spans="1:8" x14ac:dyDescent="0.35">
      <c r="A16" s="595" t="s">
        <v>15</v>
      </c>
      <c r="B16" s="521"/>
      <c r="C16" s="521"/>
      <c r="D16" s="521"/>
      <c r="E16" s="521" t="s">
        <v>16</v>
      </c>
      <c r="F16" s="521"/>
      <c r="G16" s="521"/>
      <c r="H16" s="490"/>
    </row>
    <row r="18" spans="1:8" x14ac:dyDescent="0.35">
      <c r="A18" s="495" t="s">
        <v>247</v>
      </c>
      <c r="B18" s="495"/>
      <c r="C18" s="495"/>
      <c r="D18" s="495"/>
      <c r="E18" s="495"/>
      <c r="F18" s="495"/>
      <c r="G18" s="495"/>
      <c r="H18" s="495"/>
    </row>
    <row r="19" spans="1:8" ht="54" customHeight="1" x14ac:dyDescent="0.35">
      <c r="A19" s="367" t="s">
        <v>248</v>
      </c>
      <c r="B19" s="367"/>
      <c r="C19" s="588" t="s">
        <v>811</v>
      </c>
      <c r="D19" s="588"/>
      <c r="E19" s="588"/>
      <c r="F19" s="588"/>
      <c r="G19" s="588"/>
      <c r="H19" s="366"/>
    </row>
    <row r="21" spans="1:8" x14ac:dyDescent="0.35">
      <c r="A21" s="609" t="s">
        <v>250</v>
      </c>
      <c r="B21" s="609"/>
      <c r="C21" s="609"/>
      <c r="D21" s="609"/>
    </row>
    <row r="22" spans="1:8" ht="16.5" customHeight="1" x14ac:dyDescent="0.35">
      <c r="A22" s="606" t="s">
        <v>30</v>
      </c>
      <c r="B22" s="607" t="s">
        <v>31</v>
      </c>
      <c r="C22" s="607"/>
      <c r="D22" s="607"/>
      <c r="E22" s="607"/>
      <c r="F22" s="607"/>
      <c r="G22" s="607" t="s">
        <v>251</v>
      </c>
      <c r="H22" s="608"/>
    </row>
    <row r="23" spans="1:8" ht="38.25" customHeight="1" x14ac:dyDescent="0.35">
      <c r="A23" s="606"/>
      <c r="B23" s="607"/>
      <c r="C23" s="607"/>
      <c r="D23" s="607"/>
      <c r="E23" s="607"/>
      <c r="F23" s="607"/>
      <c r="G23" s="317" t="s">
        <v>252</v>
      </c>
      <c r="H23" s="318" t="s">
        <v>34</v>
      </c>
    </row>
    <row r="24" spans="1:8" ht="16.5" customHeight="1" x14ac:dyDescent="0.35">
      <c r="A24" s="606" t="s">
        <v>35</v>
      </c>
      <c r="B24" s="607"/>
      <c r="C24" s="607"/>
      <c r="D24" s="607"/>
      <c r="E24" s="607"/>
      <c r="F24" s="607"/>
      <c r="G24" s="607"/>
      <c r="H24" s="608"/>
    </row>
    <row r="25" spans="1:8" ht="49.5" customHeight="1" x14ac:dyDescent="0.35">
      <c r="A25" s="271" t="s">
        <v>812</v>
      </c>
      <c r="B25" s="345" t="s">
        <v>813</v>
      </c>
      <c r="C25" s="345"/>
      <c r="D25" s="345"/>
      <c r="E25" s="345"/>
      <c r="F25" s="345"/>
      <c r="G25" s="220" t="s">
        <v>795</v>
      </c>
      <c r="H25" s="157" t="s">
        <v>61</v>
      </c>
    </row>
    <row r="26" spans="1:8" ht="16.5" customHeight="1" x14ac:dyDescent="0.35">
      <c r="A26" s="606" t="s">
        <v>125</v>
      </c>
      <c r="B26" s="607"/>
      <c r="C26" s="607"/>
      <c r="D26" s="607"/>
      <c r="E26" s="607"/>
      <c r="F26" s="607"/>
      <c r="G26" s="607"/>
      <c r="H26" s="608"/>
    </row>
    <row r="27" spans="1:8" ht="23.25" customHeight="1" x14ac:dyDescent="0.35">
      <c r="A27" s="316"/>
      <c r="B27" s="588"/>
      <c r="C27" s="588"/>
      <c r="D27" s="588"/>
      <c r="E27" s="588"/>
      <c r="F27" s="588"/>
      <c r="G27" s="317"/>
      <c r="H27" s="117"/>
    </row>
    <row r="28" spans="1:8" ht="16.5" customHeight="1" x14ac:dyDescent="0.35">
      <c r="A28" s="606" t="s">
        <v>261</v>
      </c>
      <c r="B28" s="607"/>
      <c r="C28" s="607"/>
      <c r="D28" s="607"/>
      <c r="E28" s="607"/>
      <c r="F28" s="607"/>
      <c r="G28" s="607"/>
      <c r="H28" s="608"/>
    </row>
    <row r="29" spans="1:8" ht="55.5" customHeight="1" x14ac:dyDescent="0.35">
      <c r="A29" s="271" t="s">
        <v>814</v>
      </c>
      <c r="B29" s="345" t="s">
        <v>815</v>
      </c>
      <c r="C29" s="345"/>
      <c r="D29" s="345"/>
      <c r="E29" s="345"/>
      <c r="F29" s="345"/>
      <c r="G29" s="220" t="s">
        <v>798</v>
      </c>
      <c r="H29" s="157" t="s">
        <v>39</v>
      </c>
    </row>
    <row r="31" spans="1:8" x14ac:dyDescent="0.35">
      <c r="A31" s="319" t="s">
        <v>266</v>
      </c>
    </row>
    <row r="32" spans="1:8" x14ac:dyDescent="0.35">
      <c r="A32" s="605" t="s">
        <v>267</v>
      </c>
      <c r="B32" s="605"/>
      <c r="C32" s="605"/>
      <c r="D32" s="605"/>
      <c r="E32" s="605"/>
      <c r="F32" s="605"/>
      <c r="G32" s="118">
        <v>9</v>
      </c>
      <c r="H32" s="321" t="s">
        <v>268</v>
      </c>
    </row>
    <row r="33" spans="1:8" ht="36.75" customHeight="1" x14ac:dyDescent="0.35">
      <c r="A33" s="600" t="s">
        <v>269</v>
      </c>
      <c r="B33" s="504" t="s">
        <v>816</v>
      </c>
      <c r="C33" s="506"/>
      <c r="D33" s="506"/>
      <c r="E33" s="506"/>
      <c r="F33" s="506"/>
      <c r="G33" s="506"/>
      <c r="H33" s="506"/>
    </row>
    <row r="34" spans="1:8" ht="20.149999999999999" customHeight="1" x14ac:dyDescent="0.35">
      <c r="A34" s="601"/>
      <c r="B34" s="345" t="s">
        <v>817</v>
      </c>
      <c r="C34" s="345"/>
      <c r="D34" s="345"/>
      <c r="E34" s="345"/>
      <c r="F34" s="345"/>
      <c r="G34" s="345"/>
      <c r="H34" s="504"/>
    </row>
    <row r="35" spans="1:8" ht="20.149999999999999" customHeight="1" x14ac:dyDescent="0.35">
      <c r="A35" s="601"/>
      <c r="B35" s="345" t="s">
        <v>818</v>
      </c>
      <c r="C35" s="345"/>
      <c r="D35" s="345"/>
      <c r="E35" s="345"/>
      <c r="F35" s="345"/>
      <c r="G35" s="345"/>
      <c r="H35" s="504"/>
    </row>
    <row r="36" spans="1:8" ht="20.149999999999999" customHeight="1" x14ac:dyDescent="0.35">
      <c r="A36" s="602"/>
      <c r="B36" s="345" t="s">
        <v>819</v>
      </c>
      <c r="C36" s="345"/>
      <c r="D36" s="345"/>
      <c r="E36" s="345"/>
      <c r="F36" s="345"/>
      <c r="G36" s="345"/>
      <c r="H36" s="504"/>
    </row>
    <row r="37" spans="1:8" ht="21" customHeight="1" x14ac:dyDescent="0.35">
      <c r="A37" s="593" t="s">
        <v>274</v>
      </c>
      <c r="B37" s="514"/>
      <c r="C37" s="514"/>
      <c r="D37" s="514" t="s">
        <v>820</v>
      </c>
      <c r="E37" s="514"/>
      <c r="F37" s="514"/>
      <c r="G37" s="514"/>
      <c r="H37" s="515"/>
    </row>
    <row r="38" spans="1:8" ht="73.5" customHeight="1" x14ac:dyDescent="0.35">
      <c r="A38" s="594" t="s">
        <v>276</v>
      </c>
      <c r="B38" s="527"/>
      <c r="C38" s="527"/>
      <c r="D38" s="504" t="s">
        <v>1447</v>
      </c>
      <c r="E38" s="506"/>
      <c r="F38" s="506"/>
      <c r="G38" s="506"/>
      <c r="H38" s="506"/>
    </row>
    <row r="39" spans="1:8" x14ac:dyDescent="0.35">
      <c r="A39" s="605" t="s">
        <v>277</v>
      </c>
      <c r="B39" s="605"/>
      <c r="C39" s="605"/>
      <c r="D39" s="605"/>
      <c r="E39" s="605"/>
      <c r="F39" s="605"/>
      <c r="G39" s="118">
        <v>9</v>
      </c>
      <c r="H39" s="321" t="s">
        <v>268</v>
      </c>
    </row>
    <row r="40" spans="1:8" ht="20.149999999999999" customHeight="1" x14ac:dyDescent="0.35">
      <c r="A40" s="600" t="s">
        <v>269</v>
      </c>
      <c r="B40" s="603" t="s">
        <v>821</v>
      </c>
      <c r="C40" s="603"/>
      <c r="D40" s="603"/>
      <c r="E40" s="603"/>
      <c r="F40" s="603"/>
      <c r="G40" s="603"/>
      <c r="H40" s="604"/>
    </row>
    <row r="41" spans="1:8" ht="20.149999999999999" customHeight="1" x14ac:dyDescent="0.35">
      <c r="A41" s="601"/>
      <c r="B41" s="504" t="s">
        <v>822</v>
      </c>
      <c r="C41" s="506"/>
      <c r="D41" s="506"/>
      <c r="E41" s="506"/>
      <c r="F41" s="506"/>
      <c r="G41" s="506"/>
      <c r="H41" s="506"/>
    </row>
    <row r="42" spans="1:8" ht="20.149999999999999" customHeight="1" x14ac:dyDescent="0.35">
      <c r="A42" s="601"/>
      <c r="B42" s="504" t="s">
        <v>823</v>
      </c>
      <c r="C42" s="506"/>
      <c r="D42" s="506"/>
      <c r="E42" s="506"/>
      <c r="F42" s="506"/>
      <c r="G42" s="506"/>
      <c r="H42" s="506"/>
    </row>
    <row r="43" spans="1:8" ht="20.149999999999999" customHeight="1" x14ac:dyDescent="0.35">
      <c r="A43" s="602"/>
      <c r="B43" s="345" t="s">
        <v>824</v>
      </c>
      <c r="C43" s="345"/>
      <c r="D43" s="345"/>
      <c r="E43" s="345"/>
      <c r="F43" s="345"/>
      <c r="G43" s="345"/>
      <c r="H43" s="504"/>
    </row>
    <row r="44" spans="1:8" ht="19.5" customHeight="1" x14ac:dyDescent="0.35">
      <c r="A44" s="593" t="s">
        <v>274</v>
      </c>
      <c r="B44" s="514"/>
      <c r="C44" s="514"/>
      <c r="D44" s="514" t="s">
        <v>820</v>
      </c>
      <c r="E44" s="514"/>
      <c r="F44" s="514"/>
      <c r="G44" s="514"/>
      <c r="H44" s="515"/>
    </row>
    <row r="45" spans="1:8" ht="36" customHeight="1" x14ac:dyDescent="0.35">
      <c r="A45" s="594" t="s">
        <v>276</v>
      </c>
      <c r="B45" s="527"/>
      <c r="C45" s="527"/>
      <c r="D45" s="504" t="s">
        <v>808</v>
      </c>
      <c r="E45" s="506"/>
      <c r="F45" s="506"/>
      <c r="G45" s="506"/>
      <c r="H45" s="506"/>
    </row>
    <row r="47" spans="1:8" x14ac:dyDescent="0.35">
      <c r="A47" s="319" t="s">
        <v>284</v>
      </c>
    </row>
    <row r="48" spans="1:8" ht="40" customHeight="1" x14ac:dyDescent="0.35">
      <c r="A48" s="591" t="s">
        <v>285</v>
      </c>
      <c r="B48" s="595"/>
      <c r="C48" s="504" t="s">
        <v>825</v>
      </c>
      <c r="D48" s="506"/>
      <c r="E48" s="506"/>
      <c r="F48" s="506"/>
      <c r="G48" s="506"/>
      <c r="H48" s="506"/>
    </row>
    <row r="49" spans="1:8" ht="40" customHeight="1" x14ac:dyDescent="0.35">
      <c r="A49" s="591"/>
      <c r="B49" s="595"/>
      <c r="C49" s="345" t="s">
        <v>826</v>
      </c>
      <c r="D49" s="345"/>
      <c r="E49" s="345"/>
      <c r="F49" s="345"/>
      <c r="G49" s="345"/>
      <c r="H49" s="504"/>
    </row>
    <row r="50" spans="1:8" ht="40" customHeight="1" x14ac:dyDescent="0.35">
      <c r="A50" s="591" t="s">
        <v>288</v>
      </c>
      <c r="B50" s="595"/>
      <c r="C50" s="345" t="s">
        <v>827</v>
      </c>
      <c r="D50" s="345"/>
      <c r="E50" s="345"/>
      <c r="F50" s="345"/>
      <c r="G50" s="345"/>
      <c r="H50" s="504"/>
    </row>
    <row r="52" spans="1:8" x14ac:dyDescent="0.35">
      <c r="A52" s="319" t="s">
        <v>290</v>
      </c>
      <c r="B52" s="319"/>
      <c r="C52" s="319"/>
      <c r="D52" s="319"/>
      <c r="E52" s="319"/>
      <c r="F52" s="319"/>
    </row>
    <row r="53" spans="1:8" ht="17" x14ac:dyDescent="0.35">
      <c r="A53" s="591" t="s">
        <v>291</v>
      </c>
      <c r="B53" s="591"/>
      <c r="C53" s="591"/>
      <c r="D53" s="591"/>
      <c r="E53" s="591"/>
      <c r="F53" s="591"/>
      <c r="G53" s="115">
        <v>0.5</v>
      </c>
      <c r="H53" s="114" t="s">
        <v>809</v>
      </c>
    </row>
    <row r="54" spans="1:8" ht="17" x14ac:dyDescent="0.35">
      <c r="A54" s="591" t="s">
        <v>293</v>
      </c>
      <c r="B54" s="591"/>
      <c r="C54" s="591"/>
      <c r="D54" s="591"/>
      <c r="E54" s="591"/>
      <c r="F54" s="591"/>
      <c r="G54" s="115">
        <v>0.5</v>
      </c>
      <c r="H54" s="114" t="s">
        <v>809</v>
      </c>
    </row>
    <row r="55" spans="1:8" x14ac:dyDescent="0.35">
      <c r="A55" s="320"/>
      <c r="B55" s="320"/>
      <c r="C55" s="320"/>
      <c r="D55" s="320"/>
      <c r="E55" s="320"/>
      <c r="F55" s="320"/>
      <c r="G55" s="116"/>
      <c r="H55" s="114"/>
    </row>
    <row r="56" spans="1:8" x14ac:dyDescent="0.35">
      <c r="A56" s="592" t="s">
        <v>294</v>
      </c>
      <c r="B56" s="592"/>
      <c r="C56" s="592"/>
      <c r="D56" s="592"/>
      <c r="E56" s="592"/>
      <c r="F56" s="592"/>
      <c r="G56" s="139"/>
      <c r="H56" s="116"/>
    </row>
    <row r="57" spans="1:8" ht="32.25" customHeight="1" x14ac:dyDescent="0.35">
      <c r="A57" s="367" t="s">
        <v>295</v>
      </c>
      <c r="B57" s="367"/>
      <c r="C57" s="367"/>
      <c r="D57" s="367"/>
      <c r="E57" s="114">
        <f>SUM(E58:E63)</f>
        <v>20</v>
      </c>
      <c r="F57" s="114" t="s">
        <v>268</v>
      </c>
      <c r="G57" s="107">
        <f>E57/25</f>
        <v>0.8</v>
      </c>
      <c r="H57" s="114" t="s">
        <v>809</v>
      </c>
    </row>
    <row r="58" spans="1:8" x14ac:dyDescent="0.35">
      <c r="A58" s="110" t="s">
        <v>144</v>
      </c>
      <c r="B58" s="591" t="s">
        <v>146</v>
      </c>
      <c r="C58" s="591"/>
      <c r="D58" s="591"/>
      <c r="E58" s="114">
        <v>9</v>
      </c>
      <c r="F58" s="114" t="s">
        <v>268</v>
      </c>
      <c r="G58" s="322"/>
      <c r="H58" s="122"/>
    </row>
    <row r="59" spans="1:8" x14ac:dyDescent="0.35">
      <c r="B59" s="591" t="s">
        <v>296</v>
      </c>
      <c r="C59" s="591"/>
      <c r="D59" s="591"/>
      <c r="E59" s="114">
        <v>9</v>
      </c>
      <c r="F59" s="114" t="s">
        <v>268</v>
      </c>
      <c r="G59" s="322"/>
      <c r="H59" s="122"/>
    </row>
    <row r="60" spans="1:8" x14ac:dyDescent="0.35">
      <c r="B60" s="591" t="s">
        <v>297</v>
      </c>
      <c r="C60" s="591"/>
      <c r="D60" s="591"/>
      <c r="E60" s="114">
        <v>1</v>
      </c>
      <c r="F60" s="114" t="s">
        <v>268</v>
      </c>
      <c r="G60" s="322"/>
      <c r="H60" s="122"/>
    </row>
    <row r="61" spans="1:8" x14ac:dyDescent="0.35">
      <c r="B61" s="591" t="s">
        <v>298</v>
      </c>
      <c r="C61" s="591"/>
      <c r="D61" s="591"/>
      <c r="E61" s="114" t="s">
        <v>168</v>
      </c>
      <c r="F61" s="114" t="s">
        <v>268</v>
      </c>
      <c r="G61" s="322"/>
      <c r="H61" s="122"/>
    </row>
    <row r="62" spans="1:8" x14ac:dyDescent="0.35">
      <c r="B62" s="591" t="s">
        <v>299</v>
      </c>
      <c r="C62" s="591"/>
      <c r="D62" s="591"/>
      <c r="E62" s="114" t="s">
        <v>168</v>
      </c>
      <c r="F62" s="114" t="s">
        <v>268</v>
      </c>
      <c r="G62" s="322"/>
      <c r="H62" s="122"/>
    </row>
    <row r="63" spans="1:8" x14ac:dyDescent="0.35">
      <c r="B63" s="591" t="s">
        <v>300</v>
      </c>
      <c r="C63" s="591"/>
      <c r="D63" s="591"/>
      <c r="E63" s="114">
        <v>1</v>
      </c>
      <c r="F63" s="114" t="s">
        <v>268</v>
      </c>
      <c r="G63" s="322"/>
      <c r="H63" s="122"/>
    </row>
    <row r="64" spans="1:8" ht="32.25" customHeight="1" x14ac:dyDescent="0.35">
      <c r="A64" s="367" t="s">
        <v>301</v>
      </c>
      <c r="B64" s="367"/>
      <c r="C64" s="367"/>
      <c r="D64" s="367"/>
      <c r="E64" s="114" t="s">
        <v>168</v>
      </c>
      <c r="F64" s="114" t="s">
        <v>268</v>
      </c>
      <c r="G64" s="107" t="s">
        <v>168</v>
      </c>
      <c r="H64" s="114" t="s">
        <v>809</v>
      </c>
    </row>
    <row r="65" spans="1:10" ht="17" x14ac:dyDescent="0.35">
      <c r="A65" s="591" t="s">
        <v>302</v>
      </c>
      <c r="B65" s="591"/>
      <c r="C65" s="591"/>
      <c r="D65" s="591"/>
      <c r="E65" s="114">
        <f>G65*25</f>
        <v>4.9999999999999991</v>
      </c>
      <c r="F65" s="114" t="s">
        <v>268</v>
      </c>
      <c r="G65" s="107">
        <f>D6-G57</f>
        <v>0.19999999999999996</v>
      </c>
      <c r="H65" s="114" t="s">
        <v>809</v>
      </c>
    </row>
    <row r="67" spans="1:10" x14ac:dyDescent="0.35">
      <c r="A67" s="8" t="s">
        <v>303</v>
      </c>
      <c r="B67" s="8"/>
      <c r="C67" s="8"/>
      <c r="D67" s="8"/>
      <c r="E67" s="8"/>
      <c r="F67" s="77"/>
      <c r="G67" s="77"/>
      <c r="H67" s="77"/>
      <c r="I67" s="77"/>
      <c r="J67" s="77"/>
    </row>
    <row r="68" spans="1:10" x14ac:dyDescent="0.35">
      <c r="A68" s="471" t="s">
        <v>1605</v>
      </c>
      <c r="B68" s="471"/>
      <c r="C68" s="471"/>
      <c r="D68" s="471"/>
      <c r="E68" s="471"/>
      <c r="F68" s="230"/>
      <c r="G68" s="230"/>
      <c r="H68" s="230"/>
      <c r="I68" s="230"/>
      <c r="J68" s="230"/>
    </row>
    <row r="69" spans="1:10" x14ac:dyDescent="0.35">
      <c r="A69" s="230"/>
      <c r="B69" s="230"/>
      <c r="C69" s="230"/>
      <c r="D69" s="230"/>
      <c r="E69" s="230"/>
      <c r="F69" s="230"/>
      <c r="G69" s="230"/>
      <c r="H69" s="230"/>
      <c r="I69" s="230"/>
      <c r="J69" s="230"/>
    </row>
    <row r="70" spans="1:10" x14ac:dyDescent="0.35">
      <c r="A70" s="230"/>
      <c r="B70" s="230"/>
      <c r="C70" s="230"/>
      <c r="D70" s="230"/>
      <c r="E70" s="230"/>
      <c r="F70" s="230"/>
      <c r="G70" s="230"/>
      <c r="H70" s="230"/>
      <c r="I70" s="230"/>
      <c r="J70" s="230"/>
    </row>
    <row r="71" spans="1:10" x14ac:dyDescent="0.35">
      <c r="A71" s="610"/>
      <c r="B71" s="610"/>
      <c r="C71" s="610"/>
      <c r="D71" s="610"/>
      <c r="E71" s="610"/>
      <c r="F71" s="610"/>
      <c r="G71" s="610"/>
      <c r="H71" s="610"/>
    </row>
    <row r="72" spans="1:10" x14ac:dyDescent="0.35">
      <c r="A72" s="610"/>
      <c r="B72" s="610"/>
      <c r="C72" s="610"/>
      <c r="D72" s="610"/>
      <c r="E72" s="610"/>
      <c r="F72" s="610"/>
      <c r="G72" s="610"/>
      <c r="H72" s="610"/>
    </row>
    <row r="73" spans="1:10" x14ac:dyDescent="0.35">
      <c r="A73" s="610"/>
      <c r="B73" s="610"/>
      <c r="C73" s="610"/>
      <c r="D73" s="610"/>
      <c r="E73" s="610"/>
      <c r="F73" s="610"/>
      <c r="G73" s="610"/>
      <c r="H73" s="610"/>
    </row>
  </sheetData>
  <mergeCells count="72">
    <mergeCell ref="A71:H73"/>
    <mergeCell ref="A68:E68"/>
    <mergeCell ref="A64:D64"/>
    <mergeCell ref="A65:D65"/>
    <mergeCell ref="B58:D58"/>
    <mergeCell ref="B59:D59"/>
    <mergeCell ref="B60:D60"/>
    <mergeCell ref="B61:D61"/>
    <mergeCell ref="B62:D62"/>
    <mergeCell ref="B63:D63"/>
    <mergeCell ref="A57:D57"/>
    <mergeCell ref="A44:C44"/>
    <mergeCell ref="D44:H44"/>
    <mergeCell ref="A45:C45"/>
    <mergeCell ref="D45:H45"/>
    <mergeCell ref="A48:B49"/>
    <mergeCell ref="C48:H48"/>
    <mergeCell ref="C49:H49"/>
    <mergeCell ref="A50:B50"/>
    <mergeCell ref="C50:H50"/>
    <mergeCell ref="A53:F53"/>
    <mergeCell ref="A54:F54"/>
    <mergeCell ref="A56:F56"/>
    <mergeCell ref="A37:C37"/>
    <mergeCell ref="D37:H37"/>
    <mergeCell ref="A38:C38"/>
    <mergeCell ref="D38:H38"/>
    <mergeCell ref="A39:F39"/>
    <mergeCell ref="A40:A43"/>
    <mergeCell ref="B40:H40"/>
    <mergeCell ref="B41:H41"/>
    <mergeCell ref="B42:H42"/>
    <mergeCell ref="B43:H43"/>
    <mergeCell ref="A26:H26"/>
    <mergeCell ref="B27:F27"/>
    <mergeCell ref="A28:H28"/>
    <mergeCell ref="B29:F29"/>
    <mergeCell ref="A32:F32"/>
    <mergeCell ref="A33:A36"/>
    <mergeCell ref="B33:H33"/>
    <mergeCell ref="B34:H34"/>
    <mergeCell ref="B35:H35"/>
    <mergeCell ref="B36:H36"/>
    <mergeCell ref="B25:F25"/>
    <mergeCell ref="A15:D15"/>
    <mergeCell ref="E15:H15"/>
    <mergeCell ref="A16:D16"/>
    <mergeCell ref="E16:H16"/>
    <mergeCell ref="A18:H18"/>
    <mergeCell ref="A19:B19"/>
    <mergeCell ref="C19:H19"/>
    <mergeCell ref="A21:D21"/>
    <mergeCell ref="A22:A23"/>
    <mergeCell ref="B22:F23"/>
    <mergeCell ref="G22:H22"/>
    <mergeCell ref="A24:H24"/>
    <mergeCell ref="A12:H12"/>
    <mergeCell ref="A13:D13"/>
    <mergeCell ref="E13:H13"/>
    <mergeCell ref="A14:D14"/>
    <mergeCell ref="E14:H14"/>
    <mergeCell ref="A8:C8"/>
    <mergeCell ref="D8:H8"/>
    <mergeCell ref="A9:C9"/>
    <mergeCell ref="D9:H9"/>
    <mergeCell ref="A11:H11"/>
    <mergeCell ref="A2:H2"/>
    <mergeCell ref="A5:H5"/>
    <mergeCell ref="A6:C6"/>
    <mergeCell ref="D6:H6"/>
    <mergeCell ref="A7:C7"/>
    <mergeCell ref="D7:H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B4D3-67E5-4F61-BE77-3CEAC89AD131}">
  <dimension ref="A1:J76"/>
  <sheetViews>
    <sheetView topLeftCell="A10" workbookViewId="0">
      <selection activeCell="A70" sqref="A70:E71"/>
    </sheetView>
  </sheetViews>
  <sheetFormatPr defaultColWidth="8.54296875" defaultRowHeight="14" x14ac:dyDescent="0.35"/>
  <cols>
    <col min="1" max="1" width="9.453125" style="110" customWidth="1"/>
    <col min="2" max="2" width="11.54296875" style="110" customWidth="1"/>
    <col min="3" max="3" width="5.54296875" style="110" customWidth="1"/>
    <col min="4" max="4" width="20.54296875" style="110" customWidth="1"/>
    <col min="5" max="5" width="8.1796875" style="110" customWidth="1"/>
    <col min="6" max="6" width="8" style="110" customWidth="1"/>
    <col min="7" max="7" width="11.81640625" style="110" customWidth="1"/>
    <col min="8" max="8" width="9.54296875" style="110" customWidth="1"/>
    <col min="9" max="16384" width="8.54296875" style="110"/>
  </cols>
  <sheetData>
    <row r="1" spans="1:8" ht="10.4" customHeight="1" x14ac:dyDescent="0.35"/>
    <row r="2" spans="1:8" x14ac:dyDescent="0.35">
      <c r="A2" s="369" t="s">
        <v>237</v>
      </c>
      <c r="B2" s="369"/>
      <c r="C2" s="369"/>
      <c r="D2" s="369"/>
      <c r="E2" s="369"/>
      <c r="F2" s="369"/>
      <c r="G2" s="369"/>
      <c r="H2" s="369"/>
    </row>
    <row r="4" spans="1:8" x14ac:dyDescent="0.35">
      <c r="A4" s="319" t="s">
        <v>238</v>
      </c>
    </row>
    <row r="5" spans="1:8" x14ac:dyDescent="0.35">
      <c r="A5" s="497" t="s">
        <v>828</v>
      </c>
      <c r="B5" s="497"/>
      <c r="C5" s="497"/>
      <c r="D5" s="497"/>
      <c r="E5" s="497"/>
      <c r="F5" s="497"/>
      <c r="G5" s="497"/>
      <c r="H5" s="497"/>
    </row>
    <row r="6" spans="1:8" ht="17.899999999999999" customHeight="1" x14ac:dyDescent="0.35">
      <c r="A6" s="595" t="s">
        <v>142</v>
      </c>
      <c r="B6" s="521"/>
      <c r="C6" s="521"/>
      <c r="D6" s="521">
        <v>1</v>
      </c>
      <c r="E6" s="521"/>
      <c r="F6" s="521"/>
      <c r="G6" s="521"/>
      <c r="H6" s="490"/>
    </row>
    <row r="7" spans="1:8" ht="17.899999999999999" customHeight="1" x14ac:dyDescent="0.35">
      <c r="A7" s="595" t="s">
        <v>141</v>
      </c>
      <c r="B7" s="521"/>
      <c r="C7" s="521"/>
      <c r="D7" s="527" t="s">
        <v>791</v>
      </c>
      <c r="E7" s="527"/>
      <c r="F7" s="527"/>
      <c r="G7" s="527"/>
      <c r="H7" s="528"/>
    </row>
    <row r="8" spans="1:8" ht="17.899999999999999" customHeight="1" x14ac:dyDescent="0.35">
      <c r="A8" s="595" t="s">
        <v>145</v>
      </c>
      <c r="B8" s="521"/>
      <c r="C8" s="521"/>
      <c r="D8" s="514" t="s">
        <v>306</v>
      </c>
      <c r="E8" s="514"/>
      <c r="F8" s="514"/>
      <c r="G8" s="514"/>
      <c r="H8" s="515"/>
    </row>
    <row r="9" spans="1:8" ht="17.899999999999999" customHeight="1" x14ac:dyDescent="0.35">
      <c r="A9" s="595" t="s">
        <v>241</v>
      </c>
      <c r="B9" s="521"/>
      <c r="C9" s="521"/>
      <c r="D9" s="514" t="s">
        <v>411</v>
      </c>
      <c r="E9" s="514"/>
      <c r="F9" s="514"/>
      <c r="G9" s="514"/>
      <c r="H9" s="515"/>
    </row>
    <row r="11" spans="1:8" x14ac:dyDescent="0.35">
      <c r="A11" s="495" t="s">
        <v>3</v>
      </c>
      <c r="B11" s="495"/>
      <c r="C11" s="495"/>
      <c r="D11" s="495"/>
      <c r="E11" s="495"/>
      <c r="F11" s="495"/>
      <c r="G11" s="495"/>
      <c r="H11" s="495"/>
    </row>
    <row r="12" spans="1:8" x14ac:dyDescent="0.35">
      <c r="A12" s="495" t="s">
        <v>954</v>
      </c>
      <c r="B12" s="495"/>
      <c r="C12" s="495"/>
      <c r="D12" s="495"/>
      <c r="E12" s="495"/>
      <c r="F12" s="495"/>
      <c r="G12" s="495"/>
      <c r="H12" s="495"/>
    </row>
    <row r="13" spans="1:8" x14ac:dyDescent="0.35">
      <c r="A13" s="595" t="s">
        <v>9</v>
      </c>
      <c r="B13" s="521"/>
      <c r="C13" s="521"/>
      <c r="D13" s="521"/>
      <c r="E13" s="521" t="s">
        <v>10</v>
      </c>
      <c r="F13" s="521"/>
      <c r="G13" s="521"/>
      <c r="H13" s="490"/>
    </row>
    <row r="14" spans="1:8" x14ac:dyDescent="0.35">
      <c r="A14" s="595" t="s">
        <v>243</v>
      </c>
      <c r="B14" s="521"/>
      <c r="C14" s="521"/>
      <c r="D14" s="521"/>
      <c r="E14" s="521" t="s">
        <v>244</v>
      </c>
      <c r="F14" s="521"/>
      <c r="G14" s="521"/>
      <c r="H14" s="490"/>
    </row>
    <row r="15" spans="1:8" x14ac:dyDescent="0.35">
      <c r="A15" s="595" t="s">
        <v>245</v>
      </c>
      <c r="B15" s="521"/>
      <c r="C15" s="521"/>
      <c r="D15" s="521"/>
      <c r="E15" s="523" t="s">
        <v>592</v>
      </c>
      <c r="F15" s="523"/>
      <c r="G15" s="523"/>
      <c r="H15" s="524"/>
    </row>
    <row r="16" spans="1:8" x14ac:dyDescent="0.35">
      <c r="A16" s="595" t="s">
        <v>15</v>
      </c>
      <c r="B16" s="521"/>
      <c r="C16" s="521"/>
      <c r="D16" s="521"/>
      <c r="E16" s="521" t="s">
        <v>16</v>
      </c>
      <c r="F16" s="521"/>
      <c r="G16" s="521"/>
      <c r="H16" s="490"/>
    </row>
    <row r="18" spans="1:8" x14ac:dyDescent="0.35">
      <c r="A18" s="495" t="s">
        <v>247</v>
      </c>
      <c r="B18" s="495"/>
      <c r="C18" s="495"/>
      <c r="D18" s="495"/>
      <c r="E18" s="495"/>
      <c r="F18" s="495"/>
      <c r="G18" s="495"/>
      <c r="H18" s="495"/>
    </row>
    <row r="19" spans="1:8" ht="51.75" customHeight="1" x14ac:dyDescent="0.35">
      <c r="A19" s="367" t="s">
        <v>248</v>
      </c>
      <c r="B19" s="367"/>
      <c r="C19" s="588" t="s">
        <v>2</v>
      </c>
      <c r="D19" s="588"/>
      <c r="E19" s="588"/>
      <c r="F19" s="588"/>
      <c r="G19" s="588"/>
      <c r="H19" s="366"/>
    </row>
    <row r="21" spans="1:8" x14ac:dyDescent="0.35">
      <c r="A21" s="609" t="s">
        <v>250</v>
      </c>
      <c r="B21" s="609"/>
      <c r="C21" s="609"/>
      <c r="D21" s="609"/>
    </row>
    <row r="22" spans="1:8" x14ac:dyDescent="0.35">
      <c r="A22" s="606" t="s">
        <v>30</v>
      </c>
      <c r="B22" s="607" t="s">
        <v>31</v>
      </c>
      <c r="C22" s="607"/>
      <c r="D22" s="607"/>
      <c r="E22" s="607"/>
      <c r="F22" s="607"/>
      <c r="G22" s="607" t="s">
        <v>251</v>
      </c>
      <c r="H22" s="608"/>
    </row>
    <row r="23" spans="1:8" ht="28" x14ac:dyDescent="0.35">
      <c r="A23" s="606"/>
      <c r="B23" s="607"/>
      <c r="C23" s="607"/>
      <c r="D23" s="607"/>
      <c r="E23" s="607"/>
      <c r="F23" s="607"/>
      <c r="G23" s="317" t="s">
        <v>252</v>
      </c>
      <c r="H23" s="318" t="s">
        <v>34</v>
      </c>
    </row>
    <row r="24" spans="1:8" x14ac:dyDescent="0.35">
      <c r="A24" s="606" t="s">
        <v>35</v>
      </c>
      <c r="B24" s="607"/>
      <c r="C24" s="607"/>
      <c r="D24" s="607"/>
      <c r="E24" s="607"/>
      <c r="F24" s="607"/>
      <c r="G24" s="607"/>
      <c r="H24" s="608"/>
    </row>
    <row r="25" spans="1:8" ht="41.25" customHeight="1" x14ac:dyDescent="0.35">
      <c r="A25" s="271" t="s">
        <v>829</v>
      </c>
      <c r="B25" s="345" t="s">
        <v>830</v>
      </c>
      <c r="C25" s="345"/>
      <c r="D25" s="345"/>
      <c r="E25" s="345"/>
      <c r="F25" s="345"/>
      <c r="G25" s="220" t="s">
        <v>831</v>
      </c>
      <c r="H25" s="157" t="s">
        <v>61</v>
      </c>
    </row>
    <row r="26" spans="1:8" x14ac:dyDescent="0.35">
      <c r="A26" s="606" t="s">
        <v>125</v>
      </c>
      <c r="B26" s="607"/>
      <c r="C26" s="607"/>
      <c r="D26" s="607"/>
      <c r="E26" s="607"/>
      <c r="F26" s="607"/>
      <c r="G26" s="607"/>
      <c r="H26" s="608"/>
    </row>
    <row r="27" spans="1:8" x14ac:dyDescent="0.35">
      <c r="A27" s="316"/>
      <c r="B27" s="588"/>
      <c r="C27" s="588"/>
      <c r="D27" s="588"/>
      <c r="E27" s="588"/>
      <c r="F27" s="588"/>
      <c r="G27" s="317"/>
      <c r="H27" s="117"/>
    </row>
    <row r="28" spans="1:8" x14ac:dyDescent="0.35">
      <c r="A28" s="606" t="s">
        <v>261</v>
      </c>
      <c r="B28" s="607"/>
      <c r="C28" s="607"/>
      <c r="D28" s="607"/>
      <c r="E28" s="607"/>
      <c r="F28" s="607"/>
      <c r="G28" s="607"/>
      <c r="H28" s="608"/>
    </row>
    <row r="29" spans="1:8" ht="48" customHeight="1" x14ac:dyDescent="0.35">
      <c r="A29" s="271" t="s">
        <v>832</v>
      </c>
      <c r="B29" s="345" t="s">
        <v>833</v>
      </c>
      <c r="C29" s="345"/>
      <c r="D29" s="345"/>
      <c r="E29" s="345"/>
      <c r="F29" s="345"/>
      <c r="G29" s="220" t="s">
        <v>834</v>
      </c>
      <c r="H29" s="157" t="s">
        <v>39</v>
      </c>
    </row>
    <row r="31" spans="1:8" x14ac:dyDescent="0.35">
      <c r="A31" s="319" t="s">
        <v>266</v>
      </c>
    </row>
    <row r="32" spans="1:8" x14ac:dyDescent="0.35">
      <c r="A32" s="605" t="s">
        <v>267</v>
      </c>
      <c r="B32" s="605"/>
      <c r="C32" s="605"/>
      <c r="D32" s="605"/>
      <c r="E32" s="605"/>
      <c r="F32" s="605"/>
      <c r="G32" s="118">
        <v>9</v>
      </c>
      <c r="H32" s="321" t="s">
        <v>268</v>
      </c>
    </row>
    <row r="33" spans="1:8" ht="20.149999999999999" customHeight="1" x14ac:dyDescent="0.35">
      <c r="A33" s="600" t="s">
        <v>269</v>
      </c>
      <c r="B33" s="504" t="s">
        <v>835</v>
      </c>
      <c r="C33" s="506"/>
      <c r="D33" s="506"/>
      <c r="E33" s="506"/>
      <c r="F33" s="506"/>
      <c r="G33" s="506"/>
      <c r="H33" s="506"/>
    </row>
    <row r="34" spans="1:8" ht="20.149999999999999" customHeight="1" x14ac:dyDescent="0.35">
      <c r="A34" s="601"/>
      <c r="B34" s="345" t="s">
        <v>836</v>
      </c>
      <c r="C34" s="345"/>
      <c r="D34" s="345"/>
      <c r="E34" s="345"/>
      <c r="F34" s="345"/>
      <c r="G34" s="345"/>
      <c r="H34" s="504"/>
    </row>
    <row r="35" spans="1:8" ht="20.149999999999999" customHeight="1" x14ac:dyDescent="0.35">
      <c r="A35" s="601"/>
      <c r="B35" s="345" t="s">
        <v>837</v>
      </c>
      <c r="C35" s="345"/>
      <c r="D35" s="345"/>
      <c r="E35" s="345"/>
      <c r="F35" s="345"/>
      <c r="G35" s="345"/>
      <c r="H35" s="504"/>
    </row>
    <row r="36" spans="1:8" ht="20.149999999999999" customHeight="1" x14ac:dyDescent="0.35">
      <c r="A36" s="601"/>
      <c r="B36" s="504" t="s">
        <v>838</v>
      </c>
      <c r="C36" s="506"/>
      <c r="D36" s="506"/>
      <c r="E36" s="506"/>
      <c r="F36" s="506"/>
      <c r="G36" s="506"/>
      <c r="H36" s="506"/>
    </row>
    <row r="37" spans="1:8" ht="20.149999999999999" customHeight="1" x14ac:dyDescent="0.35">
      <c r="A37" s="601"/>
      <c r="B37" s="345" t="s">
        <v>839</v>
      </c>
      <c r="C37" s="345"/>
      <c r="D37" s="345"/>
      <c r="E37" s="345"/>
      <c r="F37" s="345"/>
      <c r="G37" s="345"/>
      <c r="H37" s="504"/>
    </row>
    <row r="38" spans="1:8" ht="19.5" customHeight="1" x14ac:dyDescent="0.35">
      <c r="A38" s="611" t="s">
        <v>274</v>
      </c>
      <c r="B38" s="514"/>
      <c r="C38" s="514"/>
      <c r="D38" s="514" t="s">
        <v>840</v>
      </c>
      <c r="E38" s="514"/>
      <c r="F38" s="514"/>
      <c r="G38" s="514"/>
      <c r="H38" s="515"/>
    </row>
    <row r="39" spans="1:8" ht="50.25" customHeight="1" x14ac:dyDescent="0.35">
      <c r="A39" s="594" t="s">
        <v>276</v>
      </c>
      <c r="B39" s="527"/>
      <c r="C39" s="527"/>
      <c r="D39" s="504" t="s">
        <v>1453</v>
      </c>
      <c r="E39" s="506"/>
      <c r="F39" s="506"/>
      <c r="G39" s="506"/>
      <c r="H39" s="506"/>
    </row>
    <row r="40" spans="1:8" x14ac:dyDescent="0.35">
      <c r="A40" s="605" t="s">
        <v>277</v>
      </c>
      <c r="B40" s="605"/>
      <c r="C40" s="605"/>
      <c r="D40" s="605"/>
      <c r="E40" s="605"/>
      <c r="F40" s="605"/>
      <c r="G40" s="118">
        <v>9</v>
      </c>
      <c r="H40" s="321" t="s">
        <v>268</v>
      </c>
    </row>
    <row r="41" spans="1:8" ht="20.149999999999999" customHeight="1" x14ac:dyDescent="0.35">
      <c r="A41" s="600" t="s">
        <v>269</v>
      </c>
      <c r="B41" s="345" t="s">
        <v>841</v>
      </c>
      <c r="C41" s="345"/>
      <c r="D41" s="345"/>
      <c r="E41" s="345"/>
      <c r="F41" s="345"/>
      <c r="G41" s="345"/>
      <c r="H41" s="504"/>
    </row>
    <row r="42" spans="1:8" ht="20.149999999999999" customHeight="1" x14ac:dyDescent="0.35">
      <c r="A42" s="612"/>
      <c r="B42" s="613" t="s">
        <v>842</v>
      </c>
      <c r="C42" s="350"/>
      <c r="D42" s="350"/>
      <c r="E42" s="350"/>
      <c r="F42" s="350"/>
      <c r="G42" s="350"/>
      <c r="H42" s="350"/>
    </row>
    <row r="43" spans="1:8" ht="20.149999999999999" customHeight="1" x14ac:dyDescent="0.3">
      <c r="A43" s="601"/>
      <c r="B43" s="614" t="s">
        <v>843</v>
      </c>
      <c r="C43" s="615"/>
      <c r="D43" s="615"/>
      <c r="E43" s="615"/>
      <c r="F43" s="615"/>
      <c r="G43" s="615"/>
      <c r="H43" s="615"/>
    </row>
    <row r="44" spans="1:8" ht="20.149999999999999" customHeight="1" x14ac:dyDescent="0.3">
      <c r="A44" s="601"/>
      <c r="B44" s="614" t="s">
        <v>844</v>
      </c>
      <c r="C44" s="615"/>
      <c r="D44" s="615"/>
      <c r="E44" s="615"/>
      <c r="F44" s="615"/>
      <c r="G44" s="615"/>
      <c r="H44" s="615"/>
    </row>
    <row r="45" spans="1:8" ht="20.149999999999999" customHeight="1" x14ac:dyDescent="0.3">
      <c r="A45" s="601"/>
      <c r="B45" s="616" t="s">
        <v>845</v>
      </c>
      <c r="C45" s="617"/>
      <c r="D45" s="617"/>
      <c r="E45" s="617"/>
      <c r="F45" s="617"/>
      <c r="G45" s="617"/>
      <c r="H45" s="617"/>
    </row>
    <row r="46" spans="1:8" ht="20.149999999999999" customHeight="1" x14ac:dyDescent="0.35">
      <c r="A46" s="602"/>
      <c r="B46" s="345" t="s">
        <v>846</v>
      </c>
      <c r="C46" s="345"/>
      <c r="D46" s="345"/>
      <c r="E46" s="345"/>
      <c r="F46" s="345"/>
      <c r="G46" s="345"/>
      <c r="H46" s="504"/>
    </row>
    <row r="47" spans="1:8" ht="22.5" customHeight="1" x14ac:dyDescent="0.35">
      <c r="A47" s="593" t="s">
        <v>274</v>
      </c>
      <c r="B47" s="514"/>
      <c r="C47" s="514"/>
      <c r="D47" s="514" t="s">
        <v>840</v>
      </c>
      <c r="E47" s="514"/>
      <c r="F47" s="514"/>
      <c r="G47" s="514"/>
      <c r="H47" s="515"/>
    </row>
    <row r="48" spans="1:8" ht="38.25" customHeight="1" x14ac:dyDescent="0.35">
      <c r="A48" s="594" t="s">
        <v>276</v>
      </c>
      <c r="B48" s="527"/>
      <c r="C48" s="527"/>
      <c r="D48" s="504" t="s">
        <v>808</v>
      </c>
      <c r="E48" s="506"/>
      <c r="F48" s="506"/>
      <c r="G48" s="506"/>
      <c r="H48" s="506"/>
    </row>
    <row r="50" spans="1:8" x14ac:dyDescent="0.35">
      <c r="A50" s="319" t="s">
        <v>284</v>
      </c>
    </row>
    <row r="51" spans="1:8" ht="40" customHeight="1" x14ac:dyDescent="0.35">
      <c r="A51" s="596" t="s">
        <v>285</v>
      </c>
      <c r="B51" s="597"/>
      <c r="C51" s="504" t="s">
        <v>1444</v>
      </c>
      <c r="D51" s="506"/>
      <c r="E51" s="506"/>
      <c r="F51" s="506"/>
      <c r="G51" s="506"/>
      <c r="H51" s="506"/>
    </row>
    <row r="52" spans="1:8" ht="40" customHeight="1" x14ac:dyDescent="0.35">
      <c r="A52" s="598"/>
      <c r="B52" s="599"/>
      <c r="C52" s="504" t="s">
        <v>1445</v>
      </c>
      <c r="D52" s="506"/>
      <c r="E52" s="506"/>
      <c r="F52" s="506"/>
      <c r="G52" s="506"/>
      <c r="H52" s="506"/>
    </row>
    <row r="53" spans="1:8" ht="40" customHeight="1" x14ac:dyDescent="0.35">
      <c r="A53" s="591" t="s">
        <v>288</v>
      </c>
      <c r="B53" s="595"/>
      <c r="C53" s="345" t="s">
        <v>1446</v>
      </c>
      <c r="D53" s="345"/>
      <c r="E53" s="345"/>
      <c r="F53" s="345"/>
      <c r="G53" s="345"/>
      <c r="H53" s="504"/>
    </row>
    <row r="55" spans="1:8" x14ac:dyDescent="0.35">
      <c r="A55" s="319" t="s">
        <v>290</v>
      </c>
      <c r="B55" s="319"/>
      <c r="C55" s="319"/>
      <c r="D55" s="319"/>
      <c r="E55" s="319"/>
      <c r="F55" s="319"/>
    </row>
    <row r="56" spans="1:8" ht="17" x14ac:dyDescent="0.35">
      <c r="A56" s="591" t="s">
        <v>291</v>
      </c>
      <c r="B56" s="591"/>
      <c r="C56" s="591"/>
      <c r="D56" s="591"/>
      <c r="E56" s="591"/>
      <c r="F56" s="591"/>
      <c r="G56" s="115">
        <v>0.5</v>
      </c>
      <c r="H56" s="114" t="s">
        <v>809</v>
      </c>
    </row>
    <row r="57" spans="1:8" ht="17" x14ac:dyDescent="0.35">
      <c r="A57" s="591" t="s">
        <v>293</v>
      </c>
      <c r="B57" s="591"/>
      <c r="C57" s="591"/>
      <c r="D57" s="591"/>
      <c r="E57" s="591"/>
      <c r="F57" s="591"/>
      <c r="G57" s="115">
        <v>0.5</v>
      </c>
      <c r="H57" s="114" t="s">
        <v>809</v>
      </c>
    </row>
    <row r="58" spans="1:8" x14ac:dyDescent="0.35">
      <c r="A58" s="320"/>
      <c r="B58" s="320"/>
      <c r="C58" s="320"/>
      <c r="D58" s="320"/>
      <c r="E58" s="320"/>
      <c r="F58" s="320"/>
      <c r="G58" s="116"/>
      <c r="H58" s="114"/>
    </row>
    <row r="59" spans="1:8" x14ac:dyDescent="0.35">
      <c r="A59" s="592" t="s">
        <v>294</v>
      </c>
      <c r="B59" s="592"/>
      <c r="C59" s="592"/>
      <c r="D59" s="592"/>
      <c r="E59" s="592"/>
      <c r="F59" s="592"/>
      <c r="G59" s="139"/>
      <c r="H59" s="116"/>
    </row>
    <row r="60" spans="1:8" ht="38.25" customHeight="1" x14ac:dyDescent="0.35">
      <c r="A60" s="367" t="s">
        <v>295</v>
      </c>
      <c r="B60" s="367"/>
      <c r="C60" s="367"/>
      <c r="D60" s="367"/>
      <c r="E60" s="114">
        <f>SUM(E61:E66)</f>
        <v>20</v>
      </c>
      <c r="F60" s="114" t="s">
        <v>268</v>
      </c>
      <c r="G60" s="107">
        <f>E60/25</f>
        <v>0.8</v>
      </c>
      <c r="H60" s="114" t="s">
        <v>809</v>
      </c>
    </row>
    <row r="61" spans="1:8" x14ac:dyDescent="0.35">
      <c r="A61" s="110" t="s">
        <v>144</v>
      </c>
      <c r="B61" s="591" t="s">
        <v>146</v>
      </c>
      <c r="C61" s="591"/>
      <c r="D61" s="591"/>
      <c r="E61" s="114">
        <v>9</v>
      </c>
      <c r="F61" s="114" t="s">
        <v>268</v>
      </c>
      <c r="G61" s="322"/>
      <c r="H61" s="122"/>
    </row>
    <row r="62" spans="1:8" x14ac:dyDescent="0.35">
      <c r="B62" s="591" t="s">
        <v>296</v>
      </c>
      <c r="C62" s="591"/>
      <c r="D62" s="591"/>
      <c r="E62" s="114">
        <v>9</v>
      </c>
      <c r="F62" s="114" t="s">
        <v>268</v>
      </c>
      <c r="G62" s="322"/>
      <c r="H62" s="122"/>
    </row>
    <row r="63" spans="1:8" x14ac:dyDescent="0.35">
      <c r="B63" s="591" t="s">
        <v>297</v>
      </c>
      <c r="C63" s="591"/>
      <c r="D63" s="591"/>
      <c r="E63" s="114">
        <v>1</v>
      </c>
      <c r="F63" s="114" t="s">
        <v>268</v>
      </c>
      <c r="G63" s="322"/>
      <c r="H63" s="122"/>
    </row>
    <row r="64" spans="1:8" x14ac:dyDescent="0.35">
      <c r="B64" s="591" t="s">
        <v>298</v>
      </c>
      <c r="C64" s="591"/>
      <c r="D64" s="591"/>
      <c r="E64" s="114" t="s">
        <v>168</v>
      </c>
      <c r="F64" s="114" t="s">
        <v>268</v>
      </c>
      <c r="G64" s="322"/>
      <c r="H64" s="122"/>
    </row>
    <row r="65" spans="1:10" x14ac:dyDescent="0.35">
      <c r="B65" s="591" t="s">
        <v>299</v>
      </c>
      <c r="C65" s="591"/>
      <c r="D65" s="591"/>
      <c r="E65" s="114" t="s">
        <v>168</v>
      </c>
      <c r="F65" s="114" t="s">
        <v>268</v>
      </c>
      <c r="G65" s="322"/>
      <c r="H65" s="122"/>
    </row>
    <row r="66" spans="1:10" x14ac:dyDescent="0.35">
      <c r="B66" s="591" t="s">
        <v>300</v>
      </c>
      <c r="C66" s="591"/>
      <c r="D66" s="591"/>
      <c r="E66" s="114">
        <v>1</v>
      </c>
      <c r="F66" s="114" t="s">
        <v>268</v>
      </c>
      <c r="G66" s="322"/>
      <c r="H66" s="122"/>
    </row>
    <row r="67" spans="1:10" ht="31.5" customHeight="1" x14ac:dyDescent="0.35">
      <c r="A67" s="367" t="s">
        <v>301</v>
      </c>
      <c r="B67" s="367"/>
      <c r="C67" s="367"/>
      <c r="D67" s="367"/>
      <c r="E67" s="114" t="s">
        <v>168</v>
      </c>
      <c r="F67" s="114" t="s">
        <v>268</v>
      </c>
      <c r="G67" s="107" t="s">
        <v>168</v>
      </c>
      <c r="H67" s="114" t="s">
        <v>809</v>
      </c>
    </row>
    <row r="68" spans="1:10" ht="17" x14ac:dyDescent="0.35">
      <c r="A68" s="591" t="s">
        <v>302</v>
      </c>
      <c r="B68" s="591"/>
      <c r="C68" s="591"/>
      <c r="D68" s="591"/>
      <c r="E68" s="114">
        <f>G68*25</f>
        <v>4.9999999999999991</v>
      </c>
      <c r="F68" s="114" t="s">
        <v>268</v>
      </c>
      <c r="G68" s="107">
        <f>D6-G60</f>
        <v>0.19999999999999996</v>
      </c>
      <c r="H68" s="114" t="s">
        <v>809</v>
      </c>
    </row>
    <row r="70" spans="1:10" x14ac:dyDescent="0.35">
      <c r="A70" s="8" t="s">
        <v>303</v>
      </c>
      <c r="B70" s="8"/>
      <c r="C70" s="8"/>
      <c r="D70" s="8"/>
      <c r="E70" s="8"/>
      <c r="F70" s="77"/>
      <c r="G70" s="77"/>
      <c r="H70" s="77"/>
      <c r="I70" s="77"/>
      <c r="J70" s="77"/>
    </row>
    <row r="71" spans="1:10" x14ac:dyDescent="0.35">
      <c r="A71" s="471" t="s">
        <v>1605</v>
      </c>
      <c r="B71" s="471"/>
      <c r="C71" s="471"/>
      <c r="D71" s="471"/>
      <c r="E71" s="471"/>
      <c r="F71" s="230"/>
      <c r="G71" s="230"/>
      <c r="H71" s="230"/>
      <c r="I71" s="230"/>
      <c r="J71" s="230"/>
    </row>
    <row r="72" spans="1:10" x14ac:dyDescent="0.35">
      <c r="A72" s="230"/>
      <c r="B72" s="230"/>
      <c r="C72" s="230"/>
      <c r="D72" s="230"/>
      <c r="E72" s="230"/>
      <c r="F72" s="230"/>
      <c r="G72" s="230"/>
      <c r="H72" s="230"/>
      <c r="I72" s="230"/>
      <c r="J72" s="230"/>
    </row>
    <row r="73" spans="1:10" x14ac:dyDescent="0.35">
      <c r="A73" s="230"/>
      <c r="B73" s="230"/>
      <c r="C73" s="230"/>
      <c r="D73" s="230"/>
      <c r="E73" s="230"/>
      <c r="F73" s="230"/>
      <c r="G73" s="230"/>
      <c r="H73" s="230"/>
      <c r="I73" s="230"/>
      <c r="J73" s="230"/>
    </row>
    <row r="74" spans="1:10" x14ac:dyDescent="0.35">
      <c r="A74" s="610"/>
      <c r="B74" s="610"/>
      <c r="C74" s="610"/>
      <c r="D74" s="610"/>
      <c r="E74" s="610"/>
      <c r="F74" s="610"/>
      <c r="G74" s="610"/>
      <c r="H74" s="610"/>
    </row>
    <row r="75" spans="1:10" x14ac:dyDescent="0.35">
      <c r="A75" s="610"/>
      <c r="B75" s="610"/>
      <c r="C75" s="610"/>
      <c r="D75" s="610"/>
      <c r="E75" s="610"/>
      <c r="F75" s="610"/>
      <c r="G75" s="610"/>
      <c r="H75" s="610"/>
    </row>
    <row r="76" spans="1:10" x14ac:dyDescent="0.35">
      <c r="A76" s="610"/>
      <c r="B76" s="610"/>
      <c r="C76" s="610"/>
      <c r="D76" s="610"/>
      <c r="E76" s="610"/>
      <c r="F76" s="610"/>
      <c r="G76" s="610"/>
      <c r="H76" s="610"/>
    </row>
  </sheetData>
  <mergeCells count="75">
    <mergeCell ref="A67:D67"/>
    <mergeCell ref="A68:D68"/>
    <mergeCell ref="A74:H76"/>
    <mergeCell ref="A71:E71"/>
    <mergeCell ref="B61:D61"/>
    <mergeCell ref="B62:D62"/>
    <mergeCell ref="B63:D63"/>
    <mergeCell ref="B64:D64"/>
    <mergeCell ref="B65:D65"/>
    <mergeCell ref="B66:D66"/>
    <mergeCell ref="A60:D60"/>
    <mergeCell ref="A47:C47"/>
    <mergeCell ref="D47:H47"/>
    <mergeCell ref="A48:C48"/>
    <mergeCell ref="D48:H48"/>
    <mergeCell ref="A51:B52"/>
    <mergeCell ref="C51:H51"/>
    <mergeCell ref="C52:H52"/>
    <mergeCell ref="A53:B53"/>
    <mergeCell ref="C53:H53"/>
    <mergeCell ref="A56:F56"/>
    <mergeCell ref="A57:F57"/>
    <mergeCell ref="A59:F59"/>
    <mergeCell ref="A41:A46"/>
    <mergeCell ref="B41:H41"/>
    <mergeCell ref="B42:H42"/>
    <mergeCell ref="B43:H43"/>
    <mergeCell ref="B44:H44"/>
    <mergeCell ref="B45:H45"/>
    <mergeCell ref="B46:H46"/>
    <mergeCell ref="A40:F40"/>
    <mergeCell ref="A26:H26"/>
    <mergeCell ref="B27:F27"/>
    <mergeCell ref="A28:H28"/>
    <mergeCell ref="B29:F29"/>
    <mergeCell ref="A32:F32"/>
    <mergeCell ref="A33:A37"/>
    <mergeCell ref="B33:H33"/>
    <mergeCell ref="B34:H34"/>
    <mergeCell ref="B35:H35"/>
    <mergeCell ref="B36:H36"/>
    <mergeCell ref="B37:H37"/>
    <mergeCell ref="A38:C38"/>
    <mergeCell ref="D38:H38"/>
    <mergeCell ref="A39:C39"/>
    <mergeCell ref="D39:H39"/>
    <mergeCell ref="B25:F25"/>
    <mergeCell ref="A15:D15"/>
    <mergeCell ref="E15:H15"/>
    <mergeCell ref="A16:D16"/>
    <mergeCell ref="E16:H16"/>
    <mergeCell ref="A18:H18"/>
    <mergeCell ref="A19:B19"/>
    <mergeCell ref="C19:H19"/>
    <mergeCell ref="A21:D21"/>
    <mergeCell ref="A22:A23"/>
    <mergeCell ref="B22:F23"/>
    <mergeCell ref="G22:H22"/>
    <mergeCell ref="A24:H24"/>
    <mergeCell ref="A12:H12"/>
    <mergeCell ref="A13:D13"/>
    <mergeCell ref="E13:H13"/>
    <mergeCell ref="A14:D14"/>
    <mergeCell ref="E14:H14"/>
    <mergeCell ref="A8:C8"/>
    <mergeCell ref="D8:H8"/>
    <mergeCell ref="A9:C9"/>
    <mergeCell ref="D9:H9"/>
    <mergeCell ref="A11:H11"/>
    <mergeCell ref="A2:H2"/>
    <mergeCell ref="A5:H5"/>
    <mergeCell ref="A6:C6"/>
    <mergeCell ref="D6:H6"/>
    <mergeCell ref="A7:C7"/>
    <mergeCell ref="D7:H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3"/>
  <sheetViews>
    <sheetView topLeftCell="A31" workbookViewId="0">
      <selection activeCell="A59" sqref="A59:E60"/>
    </sheetView>
  </sheetViews>
  <sheetFormatPr defaultColWidth="9.453125" defaultRowHeight="14" x14ac:dyDescent="0.35"/>
  <cols>
    <col min="1" max="1" width="10.1796875" style="110" customWidth="1"/>
    <col min="2" max="2" width="12.7265625" style="110" customWidth="1"/>
    <col min="3" max="3" width="6.1796875" style="110" customWidth="1"/>
    <col min="4" max="4" width="22.453125" style="110" customWidth="1"/>
    <col min="5" max="5" width="10.1796875" style="110" customWidth="1"/>
    <col min="6" max="6" width="8.7265625" style="110" customWidth="1"/>
    <col min="7" max="7" width="11.7265625" style="110" customWidth="1"/>
    <col min="8" max="8" width="10.54296875" style="110" customWidth="1"/>
    <col min="9" max="16384" width="9.45312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497" t="s">
        <v>185</v>
      </c>
      <c r="B5" s="497"/>
      <c r="C5" s="497"/>
      <c r="D5" s="497"/>
      <c r="E5" s="497"/>
      <c r="F5" s="497"/>
      <c r="G5" s="497"/>
      <c r="H5" s="497"/>
    </row>
    <row r="6" spans="1:8" ht="17.5" customHeight="1" x14ac:dyDescent="0.35">
      <c r="A6" s="595" t="s">
        <v>142</v>
      </c>
      <c r="B6" s="521"/>
      <c r="C6" s="521"/>
      <c r="D6" s="521">
        <v>3</v>
      </c>
      <c r="E6" s="521"/>
      <c r="F6" s="521"/>
      <c r="G6" s="521"/>
      <c r="H6" s="490"/>
    </row>
    <row r="7" spans="1:8" ht="17.5" customHeight="1" x14ac:dyDescent="0.35">
      <c r="A7" s="595" t="s">
        <v>141</v>
      </c>
      <c r="B7" s="521"/>
      <c r="C7" s="521"/>
      <c r="D7" s="527" t="s">
        <v>847</v>
      </c>
      <c r="E7" s="527"/>
      <c r="F7" s="527"/>
      <c r="G7" s="527"/>
      <c r="H7" s="528"/>
    </row>
    <row r="8" spans="1:8" ht="17.5" customHeight="1" x14ac:dyDescent="0.35">
      <c r="A8" s="595" t="s">
        <v>145</v>
      </c>
      <c r="B8" s="521"/>
      <c r="C8" s="521"/>
      <c r="D8" s="514" t="s">
        <v>848</v>
      </c>
      <c r="E8" s="514"/>
      <c r="F8" s="514"/>
      <c r="G8" s="514"/>
      <c r="H8" s="515"/>
    </row>
    <row r="9" spans="1:8" ht="17.5" customHeight="1" x14ac:dyDescent="0.35">
      <c r="A9" s="595" t="s">
        <v>241</v>
      </c>
      <c r="B9" s="521"/>
      <c r="C9" s="521"/>
      <c r="D9" s="514" t="s">
        <v>307</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495" t="s">
        <v>954</v>
      </c>
      <c r="B12" s="495"/>
      <c r="C12" s="495"/>
      <c r="D12" s="495"/>
      <c r="E12" s="495"/>
      <c r="F12" s="495"/>
      <c r="G12" s="495"/>
      <c r="H12" s="495"/>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592</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6.75"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50.25" customHeight="1" x14ac:dyDescent="0.35">
      <c r="A25" s="271" t="s">
        <v>850</v>
      </c>
      <c r="B25" s="345" t="s">
        <v>851</v>
      </c>
      <c r="C25" s="345"/>
      <c r="D25" s="345"/>
      <c r="E25" s="345"/>
      <c r="F25" s="345"/>
      <c r="G25" s="220" t="s">
        <v>852</v>
      </c>
      <c r="H25" s="157" t="s">
        <v>61</v>
      </c>
    </row>
    <row r="26" spans="1:8" ht="17.899999999999999" customHeight="1" x14ac:dyDescent="0.35">
      <c r="A26" s="606" t="s">
        <v>125</v>
      </c>
      <c r="B26" s="607"/>
      <c r="C26" s="607"/>
      <c r="D26" s="607"/>
      <c r="E26" s="607"/>
      <c r="F26" s="607"/>
      <c r="G26" s="607"/>
      <c r="H26" s="608"/>
    </row>
    <row r="27" spans="1:8" ht="45.75" customHeight="1" x14ac:dyDescent="0.35">
      <c r="A27" s="271" t="s">
        <v>853</v>
      </c>
      <c r="B27" s="345" t="s">
        <v>854</v>
      </c>
      <c r="C27" s="345"/>
      <c r="D27" s="345"/>
      <c r="E27" s="345"/>
      <c r="F27" s="345"/>
      <c r="G27" s="220" t="s">
        <v>70</v>
      </c>
      <c r="H27" s="157" t="s">
        <v>61</v>
      </c>
    </row>
    <row r="28" spans="1:8" ht="54.75" customHeight="1" x14ac:dyDescent="0.35">
      <c r="A28" s="271" t="s">
        <v>855</v>
      </c>
      <c r="B28" s="345" t="s">
        <v>856</v>
      </c>
      <c r="C28" s="345"/>
      <c r="D28" s="345"/>
      <c r="E28" s="345"/>
      <c r="F28" s="345"/>
      <c r="G28" s="220" t="s">
        <v>857</v>
      </c>
      <c r="H28" s="157" t="s">
        <v>39</v>
      </c>
    </row>
    <row r="29" spans="1:8" ht="17.899999999999999" customHeight="1" x14ac:dyDescent="0.35">
      <c r="A29" s="606" t="s">
        <v>261</v>
      </c>
      <c r="B29" s="607"/>
      <c r="C29" s="607"/>
      <c r="D29" s="607"/>
      <c r="E29" s="607"/>
      <c r="F29" s="607"/>
      <c r="G29" s="607"/>
      <c r="H29" s="608"/>
    </row>
    <row r="30" spans="1:8" ht="37.5" customHeight="1" x14ac:dyDescent="0.35">
      <c r="A30" s="271" t="s">
        <v>858</v>
      </c>
      <c r="B30" s="619" t="s">
        <v>1454</v>
      </c>
      <c r="C30" s="619"/>
      <c r="D30" s="619"/>
      <c r="E30" s="619"/>
      <c r="F30" s="619"/>
      <c r="G30" s="220" t="s">
        <v>859</v>
      </c>
      <c r="H30" s="157" t="s">
        <v>39</v>
      </c>
    </row>
    <row r="31" spans="1:8" ht="10.4" customHeight="1" x14ac:dyDescent="0.35"/>
    <row r="32" spans="1:8" ht="15" customHeight="1" x14ac:dyDescent="0.35">
      <c r="A32" s="111" t="s">
        <v>266</v>
      </c>
    </row>
    <row r="33" spans="1:8" s="111" customFormat="1" ht="17.899999999999999" customHeight="1" x14ac:dyDescent="0.35">
      <c r="A33" s="605" t="s">
        <v>860</v>
      </c>
      <c r="B33" s="605"/>
      <c r="C33" s="605"/>
      <c r="D33" s="605"/>
      <c r="E33" s="605"/>
      <c r="F33" s="605"/>
      <c r="G33" s="118">
        <v>30</v>
      </c>
      <c r="H33" s="143" t="s">
        <v>268</v>
      </c>
    </row>
    <row r="34" spans="1:8" ht="20.149999999999999" customHeight="1" x14ac:dyDescent="0.35">
      <c r="A34" s="600" t="s">
        <v>269</v>
      </c>
      <c r="B34" s="482" t="s">
        <v>861</v>
      </c>
      <c r="C34" s="565"/>
      <c r="D34" s="565"/>
      <c r="E34" s="565"/>
      <c r="F34" s="565"/>
      <c r="G34" s="565"/>
      <c r="H34" s="565"/>
    </row>
    <row r="35" spans="1:8" ht="20.149999999999999" customHeight="1" x14ac:dyDescent="0.35">
      <c r="A35" s="601"/>
      <c r="B35" s="479" t="s">
        <v>862</v>
      </c>
      <c r="C35" s="499"/>
      <c r="D35" s="499"/>
      <c r="E35" s="499"/>
      <c r="F35" s="499"/>
      <c r="G35" s="499"/>
      <c r="H35" s="499"/>
    </row>
    <row r="36" spans="1:8" ht="20.149999999999999" customHeight="1" x14ac:dyDescent="0.35">
      <c r="A36" s="602"/>
      <c r="B36" s="483" t="s">
        <v>863</v>
      </c>
      <c r="C36" s="618"/>
      <c r="D36" s="618"/>
      <c r="E36" s="618"/>
      <c r="F36" s="618"/>
      <c r="G36" s="618"/>
      <c r="H36" s="618"/>
    </row>
    <row r="37" spans="1:8" ht="24" customHeight="1" x14ac:dyDescent="0.35">
      <c r="A37" s="593" t="s">
        <v>274</v>
      </c>
      <c r="B37" s="514"/>
      <c r="C37" s="514"/>
      <c r="D37" s="514" t="s">
        <v>864</v>
      </c>
      <c r="E37" s="514"/>
      <c r="F37" s="514"/>
      <c r="G37" s="514"/>
      <c r="H37" s="515"/>
    </row>
    <row r="38" spans="1:8" ht="66" customHeight="1" x14ac:dyDescent="0.35">
      <c r="A38" s="594" t="s">
        <v>276</v>
      </c>
      <c r="B38" s="527"/>
      <c r="C38" s="527"/>
      <c r="D38" s="504" t="s">
        <v>1593</v>
      </c>
      <c r="E38" s="506"/>
      <c r="F38" s="506"/>
      <c r="G38" s="506"/>
      <c r="H38" s="506"/>
    </row>
    <row r="39" spans="1:8" ht="10.4" customHeight="1" x14ac:dyDescent="0.35"/>
    <row r="40" spans="1:8" ht="15" customHeight="1" x14ac:dyDescent="0.35">
      <c r="A40" s="111" t="s">
        <v>284</v>
      </c>
    </row>
    <row r="41" spans="1:8" ht="28.4" customHeight="1" x14ac:dyDescent="0.35">
      <c r="A41" s="591" t="s">
        <v>285</v>
      </c>
      <c r="B41" s="595"/>
      <c r="C41" s="504" t="s">
        <v>865</v>
      </c>
      <c r="D41" s="506"/>
      <c r="E41" s="506"/>
      <c r="F41" s="506"/>
      <c r="G41" s="506"/>
      <c r="H41" s="506"/>
    </row>
    <row r="42" spans="1:8" ht="36.75" customHeight="1" x14ac:dyDescent="0.35">
      <c r="A42" s="591"/>
      <c r="B42" s="595"/>
      <c r="C42" s="345" t="s">
        <v>866</v>
      </c>
      <c r="D42" s="345"/>
      <c r="E42" s="345"/>
      <c r="F42" s="345"/>
      <c r="G42" s="345"/>
      <c r="H42" s="504"/>
    </row>
    <row r="43" spans="1:8" ht="10.4" customHeight="1" x14ac:dyDescent="0.35"/>
    <row r="44" spans="1:8" ht="15" customHeight="1" x14ac:dyDescent="0.35">
      <c r="A44" s="111" t="s">
        <v>290</v>
      </c>
      <c r="B44" s="111"/>
      <c r="C44" s="111"/>
      <c r="D44" s="111"/>
      <c r="E44" s="111"/>
      <c r="F44" s="111"/>
    </row>
    <row r="45" spans="1:8" ht="17" x14ac:dyDescent="0.35">
      <c r="A45" s="591" t="s">
        <v>291</v>
      </c>
      <c r="B45" s="591"/>
      <c r="C45" s="591"/>
      <c r="D45" s="591"/>
      <c r="E45" s="591"/>
      <c r="F45" s="591"/>
      <c r="G45" s="115">
        <v>2</v>
      </c>
      <c r="H45" s="114" t="s">
        <v>809</v>
      </c>
    </row>
    <row r="46" spans="1:8" ht="17" x14ac:dyDescent="0.35">
      <c r="A46" s="591" t="s">
        <v>293</v>
      </c>
      <c r="B46" s="591"/>
      <c r="C46" s="591"/>
      <c r="D46" s="591"/>
      <c r="E46" s="591"/>
      <c r="F46" s="591"/>
      <c r="G46" s="115">
        <v>1</v>
      </c>
      <c r="H46" s="114" t="s">
        <v>809</v>
      </c>
    </row>
    <row r="47" spans="1:8" x14ac:dyDescent="0.35">
      <c r="A47" s="141"/>
      <c r="B47" s="141"/>
      <c r="C47" s="141"/>
      <c r="D47" s="141"/>
      <c r="E47" s="141"/>
      <c r="F47" s="141"/>
      <c r="G47" s="116"/>
      <c r="H47" s="114"/>
    </row>
    <row r="48" spans="1:8" x14ac:dyDescent="0.35">
      <c r="A48" s="592" t="s">
        <v>294</v>
      </c>
      <c r="B48" s="592"/>
      <c r="C48" s="592"/>
      <c r="D48" s="592"/>
      <c r="E48" s="592"/>
      <c r="F48" s="592"/>
      <c r="G48" s="139"/>
      <c r="H48" s="116"/>
    </row>
    <row r="49" spans="1:10" ht="17.899999999999999" customHeight="1" x14ac:dyDescent="0.35">
      <c r="A49" s="367" t="s">
        <v>295</v>
      </c>
      <c r="B49" s="367"/>
      <c r="C49" s="367"/>
      <c r="D49" s="367"/>
      <c r="E49" s="114">
        <f>SUM(E50:E55)</f>
        <v>53</v>
      </c>
      <c r="F49" s="114" t="s">
        <v>268</v>
      </c>
      <c r="G49" s="107">
        <f>E49/25</f>
        <v>2.12</v>
      </c>
      <c r="H49" s="114" t="s">
        <v>809</v>
      </c>
    </row>
    <row r="50" spans="1:10" ht="17.899999999999999" customHeight="1" x14ac:dyDescent="0.35">
      <c r="A50" s="110" t="s">
        <v>144</v>
      </c>
      <c r="B50" s="591" t="s">
        <v>146</v>
      </c>
      <c r="C50" s="591"/>
      <c r="D50" s="591"/>
      <c r="E50" s="114" t="s">
        <v>168</v>
      </c>
      <c r="F50" s="114" t="s">
        <v>268</v>
      </c>
      <c r="G50" s="112"/>
      <c r="H50" s="122"/>
    </row>
    <row r="51" spans="1:10" ht="17.899999999999999" customHeight="1" x14ac:dyDescent="0.35">
      <c r="B51" s="591" t="s">
        <v>296</v>
      </c>
      <c r="C51" s="591"/>
      <c r="D51" s="591"/>
      <c r="E51" s="114">
        <v>30</v>
      </c>
      <c r="F51" s="114" t="s">
        <v>268</v>
      </c>
      <c r="G51" s="112"/>
      <c r="H51" s="122"/>
    </row>
    <row r="52" spans="1:10" ht="17.899999999999999" customHeight="1" x14ac:dyDescent="0.35">
      <c r="B52" s="591" t="s">
        <v>297</v>
      </c>
      <c r="C52" s="591"/>
      <c r="D52" s="591"/>
      <c r="E52" s="114">
        <v>10</v>
      </c>
      <c r="F52" s="114" t="s">
        <v>268</v>
      </c>
      <c r="G52" s="112"/>
      <c r="H52" s="122"/>
    </row>
    <row r="53" spans="1:10" ht="17.899999999999999" customHeight="1" x14ac:dyDescent="0.35">
      <c r="B53" s="591" t="s">
        <v>298</v>
      </c>
      <c r="C53" s="591"/>
      <c r="D53" s="591"/>
      <c r="E53" s="114">
        <v>13</v>
      </c>
      <c r="F53" s="114" t="s">
        <v>268</v>
      </c>
      <c r="G53" s="112"/>
      <c r="H53" s="122"/>
    </row>
    <row r="54" spans="1:10" ht="17.899999999999999" customHeight="1" x14ac:dyDescent="0.35">
      <c r="B54" s="591" t="s">
        <v>299</v>
      </c>
      <c r="C54" s="591"/>
      <c r="D54" s="591"/>
      <c r="E54" s="114" t="s">
        <v>168</v>
      </c>
      <c r="F54" s="114" t="s">
        <v>268</v>
      </c>
      <c r="G54" s="112"/>
      <c r="H54" s="122"/>
    </row>
    <row r="55" spans="1:10" ht="17.899999999999999" customHeight="1" x14ac:dyDescent="0.35">
      <c r="B55" s="591" t="s">
        <v>300</v>
      </c>
      <c r="C55" s="591"/>
      <c r="D55" s="591"/>
      <c r="E55" s="114" t="s">
        <v>168</v>
      </c>
      <c r="F55" s="114" t="s">
        <v>268</v>
      </c>
      <c r="G55" s="112"/>
      <c r="H55" s="122"/>
    </row>
    <row r="56" spans="1:10" ht="28.5" customHeight="1" x14ac:dyDescent="0.35">
      <c r="A56" s="367" t="s">
        <v>301</v>
      </c>
      <c r="B56" s="367"/>
      <c r="C56" s="367"/>
      <c r="D56" s="367"/>
      <c r="E56" s="114" t="s">
        <v>168</v>
      </c>
      <c r="F56" s="114" t="s">
        <v>268</v>
      </c>
      <c r="G56" s="107" t="s">
        <v>168</v>
      </c>
      <c r="H56" s="114" t="s">
        <v>809</v>
      </c>
    </row>
    <row r="57" spans="1:10" ht="17.899999999999999" customHeight="1" x14ac:dyDescent="0.35">
      <c r="A57" s="591" t="s">
        <v>302</v>
      </c>
      <c r="B57" s="591"/>
      <c r="C57" s="591"/>
      <c r="D57" s="591"/>
      <c r="E57" s="114">
        <f>G57*25</f>
        <v>21.999999999999996</v>
      </c>
      <c r="F57" s="114" t="s">
        <v>268</v>
      </c>
      <c r="G57" s="107">
        <f>D6-G49</f>
        <v>0.87999999999999989</v>
      </c>
      <c r="H57" s="114" t="s">
        <v>809</v>
      </c>
    </row>
    <row r="59" spans="1:10" x14ac:dyDescent="0.35">
      <c r="A59" s="8" t="s">
        <v>303</v>
      </c>
      <c r="B59" s="8"/>
      <c r="C59" s="8"/>
      <c r="D59" s="8"/>
      <c r="E59" s="8"/>
      <c r="F59" s="77"/>
      <c r="G59" s="77"/>
      <c r="H59" s="77"/>
      <c r="I59" s="77"/>
      <c r="J59" s="77"/>
    </row>
    <row r="60" spans="1:10" x14ac:dyDescent="0.35">
      <c r="A60" s="471" t="s">
        <v>1605</v>
      </c>
      <c r="B60" s="471"/>
      <c r="C60" s="471"/>
      <c r="D60" s="471"/>
      <c r="E60" s="471"/>
      <c r="F60" s="230"/>
      <c r="G60" s="230"/>
      <c r="H60" s="230"/>
      <c r="I60" s="230"/>
      <c r="J60" s="230"/>
    </row>
    <row r="61" spans="1:10" x14ac:dyDescent="0.35">
      <c r="A61" s="230"/>
      <c r="B61" s="230"/>
      <c r="C61" s="230"/>
      <c r="D61" s="230"/>
      <c r="E61" s="230"/>
      <c r="F61" s="230"/>
      <c r="G61" s="230"/>
      <c r="H61" s="230"/>
      <c r="I61" s="230"/>
      <c r="J61" s="230"/>
    </row>
    <row r="62" spans="1:10" x14ac:dyDescent="0.35">
      <c r="A62" s="230"/>
      <c r="B62" s="230"/>
      <c r="C62" s="230"/>
      <c r="D62" s="230"/>
      <c r="E62" s="230"/>
      <c r="F62" s="230"/>
      <c r="G62" s="230"/>
      <c r="H62" s="230"/>
      <c r="I62" s="230"/>
      <c r="J62" s="230"/>
    </row>
    <row r="63" spans="1:10" x14ac:dyDescent="0.35">
      <c r="A63" s="120"/>
      <c r="B63" s="120"/>
      <c r="C63" s="120"/>
      <c r="D63" s="120"/>
      <c r="E63" s="120"/>
      <c r="F63" s="120"/>
      <c r="G63" s="120"/>
      <c r="H63" s="120"/>
    </row>
  </sheetData>
  <mergeCells count="59">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49:D49"/>
    <mergeCell ref="B50:D50"/>
    <mergeCell ref="B51:D51"/>
    <mergeCell ref="B52:D52"/>
    <mergeCell ref="B53:D53"/>
    <mergeCell ref="A45:F45"/>
    <mergeCell ref="A46:F46"/>
    <mergeCell ref="A48:F48"/>
    <mergeCell ref="A37:C37"/>
    <mergeCell ref="D37:H37"/>
    <mergeCell ref="A38:C38"/>
    <mergeCell ref="D38:H38"/>
    <mergeCell ref="A41:B42"/>
    <mergeCell ref="C41:H41"/>
    <mergeCell ref="C42:H42"/>
    <mergeCell ref="B55:D55"/>
    <mergeCell ref="A56:D56"/>
    <mergeCell ref="A57:D57"/>
    <mergeCell ref="B54:D54"/>
    <mergeCell ref="A60:E6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78"/>
  <sheetViews>
    <sheetView topLeftCell="A7" workbookViewId="0">
      <selection activeCell="J19" sqref="J19"/>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19" ht="10.15" customHeight="1" x14ac:dyDescent="0.35"/>
    <row r="2" spans="1:19" s="177" customFormat="1" x14ac:dyDescent="0.35">
      <c r="A2" s="526" t="s">
        <v>237</v>
      </c>
      <c r="B2" s="526"/>
      <c r="C2" s="526"/>
      <c r="D2" s="526"/>
      <c r="E2" s="526"/>
      <c r="F2" s="526"/>
      <c r="G2" s="526"/>
      <c r="H2" s="526"/>
      <c r="I2" s="526"/>
    </row>
    <row r="3" spans="1:19" ht="10.15" customHeight="1" x14ac:dyDescent="0.35"/>
    <row r="4" spans="1:19" ht="15" customHeight="1" x14ac:dyDescent="0.35">
      <c r="A4" s="159" t="s">
        <v>238</v>
      </c>
    </row>
    <row r="5" spans="1:19" s="160" customFormat="1" ht="17.649999999999999" customHeight="1" x14ac:dyDescent="0.35">
      <c r="A5" s="622" t="s">
        <v>186</v>
      </c>
      <c r="B5" s="497"/>
      <c r="C5" s="497"/>
      <c r="D5" s="497"/>
      <c r="E5" s="497"/>
      <c r="F5" s="497"/>
      <c r="G5" s="497"/>
      <c r="H5" s="497"/>
    </row>
    <row r="6" spans="1:19" ht="17.649999999999999" customHeight="1" x14ac:dyDescent="0.35">
      <c r="A6" s="478" t="s">
        <v>142</v>
      </c>
      <c r="B6" s="522"/>
      <c r="C6" s="522"/>
      <c r="D6" s="521">
        <v>2</v>
      </c>
      <c r="E6" s="521"/>
      <c r="F6" s="521"/>
      <c r="G6" s="521"/>
      <c r="H6" s="490"/>
    </row>
    <row r="7" spans="1:19" ht="17.899999999999999" customHeight="1" x14ac:dyDescent="0.35">
      <c r="A7" s="478" t="s">
        <v>141</v>
      </c>
      <c r="B7" s="522"/>
      <c r="C7" s="522"/>
      <c r="D7" s="527" t="s">
        <v>847</v>
      </c>
      <c r="E7" s="527"/>
      <c r="F7" s="527"/>
      <c r="G7" s="527"/>
      <c r="H7" s="528"/>
      <c r="M7" s="621"/>
      <c r="N7" s="621"/>
      <c r="O7" s="621"/>
      <c r="P7" s="621"/>
      <c r="Q7" s="621"/>
      <c r="R7" s="621"/>
      <c r="S7" s="621"/>
    </row>
    <row r="8" spans="1:19" ht="17.649999999999999" customHeight="1" x14ac:dyDescent="0.35">
      <c r="A8" s="478" t="s">
        <v>145</v>
      </c>
      <c r="B8" s="522"/>
      <c r="C8" s="522"/>
      <c r="D8" s="514" t="s">
        <v>306</v>
      </c>
      <c r="E8" s="514"/>
      <c r="F8" s="514"/>
      <c r="G8" s="514"/>
      <c r="H8" s="515"/>
    </row>
    <row r="9" spans="1:19" ht="17.899999999999999" customHeight="1" x14ac:dyDescent="0.35">
      <c r="A9" s="478" t="s">
        <v>241</v>
      </c>
      <c r="B9" s="522"/>
      <c r="C9" s="522"/>
      <c r="D9" s="527" t="s">
        <v>867</v>
      </c>
      <c r="E9" s="527"/>
      <c r="F9" s="527"/>
      <c r="G9" s="527"/>
      <c r="H9" s="528"/>
    </row>
    <row r="10" spans="1:19" ht="10.15" customHeight="1" x14ac:dyDescent="0.35"/>
    <row r="11" spans="1:19" ht="15" customHeight="1" x14ac:dyDescent="0.35">
      <c r="A11" s="493" t="s">
        <v>3</v>
      </c>
      <c r="B11" s="493"/>
      <c r="C11" s="493"/>
      <c r="D11" s="493"/>
      <c r="E11" s="493"/>
      <c r="F11" s="493"/>
      <c r="G11" s="493"/>
      <c r="H11" s="493"/>
    </row>
    <row r="12" spans="1:19" s="160" customFormat="1" ht="17.649999999999999" customHeight="1" x14ac:dyDescent="0.35">
      <c r="A12" s="495" t="s">
        <v>954</v>
      </c>
      <c r="B12" s="495"/>
      <c r="C12" s="495"/>
      <c r="D12" s="495"/>
      <c r="E12" s="495"/>
      <c r="F12" s="495"/>
      <c r="G12" s="495"/>
      <c r="H12" s="495"/>
    </row>
    <row r="13" spans="1:19" ht="17.649999999999999" customHeight="1" x14ac:dyDescent="0.35">
      <c r="A13" s="478" t="s">
        <v>9</v>
      </c>
      <c r="B13" s="522"/>
      <c r="C13" s="522"/>
      <c r="D13" s="522"/>
      <c r="E13" s="521" t="s">
        <v>10</v>
      </c>
      <c r="F13" s="521"/>
      <c r="G13" s="521"/>
      <c r="H13" s="490"/>
    </row>
    <row r="14" spans="1:19" ht="17.649999999999999" customHeight="1" x14ac:dyDescent="0.35">
      <c r="A14" s="478" t="s">
        <v>243</v>
      </c>
      <c r="B14" s="522"/>
      <c r="C14" s="522"/>
      <c r="D14" s="522"/>
      <c r="E14" s="521" t="s">
        <v>244</v>
      </c>
      <c r="F14" s="521"/>
      <c r="G14" s="521"/>
      <c r="H14" s="490"/>
    </row>
    <row r="15" spans="1:19" ht="17.649999999999999" customHeight="1" x14ac:dyDescent="0.35">
      <c r="A15" s="478" t="s">
        <v>245</v>
      </c>
      <c r="B15" s="522"/>
      <c r="C15" s="522"/>
      <c r="D15" s="522"/>
      <c r="E15" s="523" t="s">
        <v>592</v>
      </c>
      <c r="F15" s="523"/>
      <c r="G15" s="523"/>
      <c r="H15" s="524"/>
    </row>
    <row r="16" spans="1: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868</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40.5" customHeight="1" x14ac:dyDescent="0.35">
      <c r="A25" s="211" t="s">
        <v>869</v>
      </c>
      <c r="B25" s="620" t="s">
        <v>870</v>
      </c>
      <c r="C25" s="620"/>
      <c r="D25" s="620"/>
      <c r="E25" s="620"/>
      <c r="F25" s="620"/>
      <c r="G25" s="32" t="s">
        <v>42</v>
      </c>
      <c r="H25" s="190" t="s">
        <v>39</v>
      </c>
    </row>
    <row r="26" spans="1:8" ht="43.5" customHeight="1" x14ac:dyDescent="0.35">
      <c r="A26" s="211" t="s">
        <v>871</v>
      </c>
      <c r="B26" s="620" t="s">
        <v>872</v>
      </c>
      <c r="C26" s="620"/>
      <c r="D26" s="620"/>
      <c r="E26" s="620"/>
      <c r="F26" s="620"/>
      <c r="G26" s="32" t="s">
        <v>46</v>
      </c>
      <c r="H26" s="190" t="s">
        <v>39</v>
      </c>
    </row>
    <row r="27" spans="1:8" ht="17.649999999999999" customHeight="1" x14ac:dyDescent="0.35">
      <c r="A27" s="486" t="s">
        <v>125</v>
      </c>
      <c r="B27" s="487"/>
      <c r="C27" s="487"/>
      <c r="D27" s="487"/>
      <c r="E27" s="487"/>
      <c r="F27" s="487"/>
      <c r="G27" s="487"/>
      <c r="H27" s="488"/>
    </row>
    <row r="28" spans="1:8" ht="53.25" customHeight="1" x14ac:dyDescent="0.35">
      <c r="A28" s="211" t="s">
        <v>873</v>
      </c>
      <c r="B28" s="620" t="s">
        <v>874</v>
      </c>
      <c r="C28" s="620"/>
      <c r="D28" s="620"/>
      <c r="E28" s="620"/>
      <c r="F28" s="620"/>
      <c r="G28" s="32" t="s">
        <v>875</v>
      </c>
      <c r="H28" s="190" t="s">
        <v>39</v>
      </c>
    </row>
    <row r="29" spans="1:8" ht="39.75" customHeight="1" x14ac:dyDescent="0.35">
      <c r="A29" s="211" t="s">
        <v>876</v>
      </c>
      <c r="B29" s="620" t="s">
        <v>877</v>
      </c>
      <c r="C29" s="620"/>
      <c r="D29" s="620"/>
      <c r="E29" s="620"/>
      <c r="F29" s="620"/>
      <c r="G29" s="32" t="s">
        <v>99</v>
      </c>
      <c r="H29" s="190" t="s">
        <v>39</v>
      </c>
    </row>
    <row r="30" spans="1:8" ht="17.649999999999999" customHeight="1" x14ac:dyDescent="0.35">
      <c r="A30" s="486" t="s">
        <v>261</v>
      </c>
      <c r="B30" s="487"/>
      <c r="C30" s="487"/>
      <c r="D30" s="487"/>
      <c r="E30" s="487"/>
      <c r="F30" s="487"/>
      <c r="G30" s="487"/>
      <c r="H30" s="488"/>
    </row>
    <row r="31" spans="1:8" ht="42.75" customHeight="1" x14ac:dyDescent="0.35">
      <c r="A31" s="211" t="s">
        <v>878</v>
      </c>
      <c r="B31" s="620" t="s">
        <v>879</v>
      </c>
      <c r="C31" s="620"/>
      <c r="D31" s="620"/>
      <c r="E31" s="620"/>
      <c r="F31" s="620"/>
      <c r="G31" s="32" t="s">
        <v>880</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92">
        <v>15</v>
      </c>
      <c r="H34" s="163" t="s">
        <v>268</v>
      </c>
    </row>
    <row r="35" spans="1:9" ht="42" customHeight="1" x14ac:dyDescent="0.35">
      <c r="A35" s="508" t="s">
        <v>269</v>
      </c>
      <c r="B35" s="512" t="s">
        <v>881</v>
      </c>
      <c r="C35" s="512"/>
      <c r="D35" s="512"/>
      <c r="E35" s="512"/>
      <c r="F35" s="512"/>
      <c r="G35" s="512"/>
      <c r="H35" s="479"/>
    </row>
    <row r="36" spans="1:9" ht="41.25" customHeight="1" x14ac:dyDescent="0.35">
      <c r="A36" s="509"/>
      <c r="B36" s="512" t="s">
        <v>882</v>
      </c>
      <c r="C36" s="512"/>
      <c r="D36" s="512"/>
      <c r="E36" s="512"/>
      <c r="F36" s="512"/>
      <c r="G36" s="512"/>
      <c r="H36" s="479"/>
    </row>
    <row r="37" spans="1:9" ht="33" customHeight="1" x14ac:dyDescent="0.35">
      <c r="A37" s="509"/>
      <c r="B37" s="512" t="s">
        <v>883</v>
      </c>
      <c r="C37" s="512"/>
      <c r="D37" s="512"/>
      <c r="E37" s="512"/>
      <c r="F37" s="512"/>
      <c r="G37" s="512"/>
      <c r="H37" s="479"/>
    </row>
    <row r="38" spans="1:9" ht="42" customHeight="1" x14ac:dyDescent="0.35">
      <c r="A38" s="509"/>
      <c r="B38" s="512" t="s">
        <v>884</v>
      </c>
      <c r="C38" s="512"/>
      <c r="D38" s="512"/>
      <c r="E38" s="512"/>
      <c r="F38" s="512"/>
      <c r="G38" s="512"/>
      <c r="H38" s="479"/>
    </row>
    <row r="39" spans="1:9" ht="25.5" customHeight="1" x14ac:dyDescent="0.35">
      <c r="A39" s="510"/>
      <c r="B39" s="512" t="s">
        <v>885</v>
      </c>
      <c r="C39" s="512"/>
      <c r="D39" s="512"/>
      <c r="E39" s="512"/>
      <c r="F39" s="512"/>
      <c r="G39" s="512"/>
      <c r="H39" s="479"/>
    </row>
    <row r="40" spans="1:9" x14ac:dyDescent="0.35">
      <c r="A40" s="516" t="s">
        <v>274</v>
      </c>
      <c r="B40" s="513"/>
      <c r="C40" s="513"/>
      <c r="D40" s="514" t="s">
        <v>886</v>
      </c>
      <c r="E40" s="514"/>
      <c r="F40" s="514"/>
      <c r="G40" s="514"/>
      <c r="H40" s="515"/>
    </row>
    <row r="41" spans="1:9" ht="52.5" customHeight="1" x14ac:dyDescent="0.35">
      <c r="A41" s="476" t="s">
        <v>276</v>
      </c>
      <c r="B41" s="507"/>
      <c r="C41" s="507"/>
      <c r="D41" s="479" t="s">
        <v>887</v>
      </c>
      <c r="E41" s="499"/>
      <c r="F41" s="499"/>
      <c r="G41" s="499"/>
      <c r="H41" s="499"/>
      <c r="I41" s="196"/>
    </row>
    <row r="42" spans="1:9" s="177" customFormat="1" ht="17.649999999999999" customHeight="1" x14ac:dyDescent="0.35">
      <c r="A42" s="481" t="s">
        <v>366</v>
      </c>
      <c r="B42" s="481"/>
      <c r="C42" s="481"/>
      <c r="D42" s="481"/>
      <c r="E42" s="481"/>
      <c r="F42" s="481"/>
      <c r="G42" s="162">
        <v>15</v>
      </c>
      <c r="H42" s="163" t="s">
        <v>268</v>
      </c>
    </row>
    <row r="43" spans="1:9" ht="31.5" customHeight="1" x14ac:dyDescent="0.35">
      <c r="A43" s="508" t="s">
        <v>269</v>
      </c>
      <c r="B43" s="511" t="s">
        <v>888</v>
      </c>
      <c r="C43" s="511"/>
      <c r="D43" s="511"/>
      <c r="E43" s="511"/>
      <c r="F43" s="511"/>
      <c r="G43" s="511"/>
      <c r="H43" s="482"/>
    </row>
    <row r="44" spans="1:9" ht="33" customHeight="1" x14ac:dyDescent="0.35">
      <c r="A44" s="509"/>
      <c r="B44" s="479" t="s">
        <v>889</v>
      </c>
      <c r="C44" s="499"/>
      <c r="D44" s="499"/>
      <c r="E44" s="499"/>
      <c r="F44" s="499"/>
      <c r="G44" s="499"/>
      <c r="H44" s="499"/>
    </row>
    <row r="45" spans="1:9" ht="17.25" customHeight="1" x14ac:dyDescent="0.35">
      <c r="A45" s="509"/>
      <c r="B45" s="479" t="s">
        <v>890</v>
      </c>
      <c r="C45" s="499"/>
      <c r="D45" s="499"/>
      <c r="E45" s="499"/>
      <c r="F45" s="499"/>
      <c r="G45" s="499"/>
      <c r="H45" s="499"/>
    </row>
    <row r="46" spans="1:9" ht="17.25" customHeight="1" x14ac:dyDescent="0.35">
      <c r="A46" s="509"/>
      <c r="B46" s="512" t="s">
        <v>891</v>
      </c>
      <c r="C46" s="512"/>
      <c r="D46" s="512"/>
      <c r="E46" s="512"/>
      <c r="F46" s="512"/>
      <c r="G46" s="512"/>
      <c r="H46" s="479"/>
    </row>
    <row r="47" spans="1:9" ht="17.25" customHeight="1" x14ac:dyDescent="0.35">
      <c r="A47" s="509"/>
      <c r="B47" s="512" t="s">
        <v>892</v>
      </c>
      <c r="C47" s="512"/>
      <c r="D47" s="512"/>
      <c r="E47" s="512"/>
      <c r="F47" s="512"/>
      <c r="G47" s="512"/>
      <c r="H47" s="479"/>
    </row>
    <row r="48" spans="1:9" ht="17.25" customHeight="1" x14ac:dyDescent="0.35">
      <c r="A48" s="517"/>
      <c r="B48" s="512" t="s">
        <v>893</v>
      </c>
      <c r="C48" s="512"/>
      <c r="D48" s="512"/>
      <c r="E48" s="512"/>
      <c r="F48" s="512"/>
      <c r="G48" s="512"/>
      <c r="H48" s="479"/>
    </row>
    <row r="49" spans="1:10" x14ac:dyDescent="0.35">
      <c r="A49" s="474" t="s">
        <v>274</v>
      </c>
      <c r="B49" s="513"/>
      <c r="C49" s="513"/>
      <c r="D49" s="514" t="s">
        <v>894</v>
      </c>
      <c r="E49" s="514"/>
      <c r="F49" s="514"/>
      <c r="G49" s="514"/>
      <c r="H49" s="515"/>
    </row>
    <row r="50" spans="1:10" ht="39" customHeight="1" x14ac:dyDescent="0.35">
      <c r="A50" s="476" t="s">
        <v>276</v>
      </c>
      <c r="B50" s="507"/>
      <c r="C50" s="507"/>
      <c r="D50" s="479" t="s">
        <v>895</v>
      </c>
      <c r="E50" s="499"/>
      <c r="F50" s="499"/>
      <c r="G50" s="499"/>
      <c r="H50" s="499"/>
      <c r="I50" s="196"/>
    </row>
    <row r="51" spans="1:10" ht="10.15" customHeight="1" x14ac:dyDescent="0.35"/>
    <row r="52" spans="1:10" ht="15" customHeight="1" x14ac:dyDescent="0.35">
      <c r="A52" s="159" t="s">
        <v>284</v>
      </c>
    </row>
    <row r="53" spans="1:10" ht="30.75" customHeight="1" x14ac:dyDescent="0.35">
      <c r="A53" s="473" t="s">
        <v>285</v>
      </c>
      <c r="B53" s="478"/>
      <c r="C53" s="504" t="s">
        <v>1455</v>
      </c>
      <c r="D53" s="506"/>
      <c r="E53" s="506"/>
      <c r="F53" s="506"/>
      <c r="G53" s="506"/>
      <c r="H53" s="506"/>
      <c r="J53" s="164"/>
    </row>
    <row r="54" spans="1:10" ht="30" customHeight="1" x14ac:dyDescent="0.35">
      <c r="A54" s="473"/>
      <c r="B54" s="478"/>
      <c r="C54" s="345" t="s">
        <v>1456</v>
      </c>
      <c r="D54" s="345"/>
      <c r="E54" s="345"/>
      <c r="F54" s="345"/>
      <c r="G54" s="345"/>
      <c r="H54" s="504"/>
    </row>
    <row r="55" spans="1:10" ht="43.5" customHeight="1" x14ac:dyDescent="0.35">
      <c r="A55" s="473"/>
      <c r="B55" s="478"/>
      <c r="C55" s="345" t="s">
        <v>1457</v>
      </c>
      <c r="D55" s="345"/>
      <c r="E55" s="345"/>
      <c r="F55" s="345"/>
      <c r="G55" s="345"/>
      <c r="H55" s="504"/>
    </row>
    <row r="56" spans="1:10" ht="39.75" customHeight="1" x14ac:dyDescent="0.35">
      <c r="A56" s="500" t="s">
        <v>288</v>
      </c>
      <c r="B56" s="501"/>
      <c r="C56" s="345" t="s">
        <v>1458</v>
      </c>
      <c r="D56" s="345"/>
      <c r="E56" s="345"/>
      <c r="F56" s="345"/>
      <c r="G56" s="345"/>
      <c r="H56" s="504"/>
    </row>
    <row r="57" spans="1:10" ht="45.75" customHeight="1" x14ac:dyDescent="0.35">
      <c r="A57" s="502"/>
      <c r="B57" s="503"/>
      <c r="C57" s="345" t="s">
        <v>1459</v>
      </c>
      <c r="D57" s="345"/>
      <c r="E57" s="345"/>
      <c r="F57" s="345"/>
      <c r="G57" s="345"/>
      <c r="H57" s="504"/>
    </row>
    <row r="58" spans="1:10" ht="10.15" customHeight="1" x14ac:dyDescent="0.35"/>
    <row r="59" spans="1:10" ht="15" customHeight="1" x14ac:dyDescent="0.35">
      <c r="A59" s="177" t="s">
        <v>290</v>
      </c>
      <c r="B59" s="179"/>
      <c r="C59" s="179"/>
      <c r="D59" s="179"/>
      <c r="E59" s="179"/>
      <c r="F59" s="179"/>
    </row>
    <row r="60" spans="1:10" ht="17" x14ac:dyDescent="0.35">
      <c r="A60" s="505" t="s">
        <v>291</v>
      </c>
      <c r="B60" s="505"/>
      <c r="C60" s="505"/>
      <c r="D60" s="505"/>
      <c r="E60" s="505"/>
      <c r="F60" s="505"/>
      <c r="G60" s="180">
        <v>2</v>
      </c>
      <c r="H60" s="181" t="s">
        <v>339</v>
      </c>
    </row>
    <row r="61" spans="1:10" ht="17" x14ac:dyDescent="0.35">
      <c r="A61" s="505" t="s">
        <v>293</v>
      </c>
      <c r="B61" s="505"/>
      <c r="C61" s="505"/>
      <c r="D61" s="505"/>
      <c r="E61" s="505"/>
      <c r="F61" s="505"/>
      <c r="G61" s="180">
        <v>0</v>
      </c>
      <c r="H61" s="181" t="s">
        <v>339</v>
      </c>
    </row>
    <row r="62" spans="1:10" x14ac:dyDescent="0.35">
      <c r="A62" s="156"/>
      <c r="B62" s="156"/>
      <c r="C62" s="156"/>
      <c r="D62" s="156"/>
      <c r="E62" s="156"/>
      <c r="F62" s="156"/>
      <c r="G62" s="182"/>
      <c r="H62" s="181"/>
    </row>
    <row r="63" spans="1:10" x14ac:dyDescent="0.35">
      <c r="A63" s="480" t="s">
        <v>294</v>
      </c>
      <c r="B63" s="480"/>
      <c r="C63" s="480"/>
      <c r="D63" s="480"/>
      <c r="E63" s="480"/>
      <c r="F63" s="480"/>
      <c r="G63" s="183"/>
      <c r="H63" s="184"/>
    </row>
    <row r="64" spans="1:10" ht="17.649999999999999" customHeight="1" x14ac:dyDescent="0.35">
      <c r="A64" s="472" t="s">
        <v>295</v>
      </c>
      <c r="B64" s="472"/>
      <c r="C64" s="472"/>
      <c r="D64" s="472"/>
      <c r="E64" s="167">
        <f>SUM(E65:E70)</f>
        <v>34</v>
      </c>
      <c r="F64" s="167" t="s">
        <v>268</v>
      </c>
      <c r="G64" s="172">
        <f>E64/25</f>
        <v>1.36</v>
      </c>
      <c r="H64" s="181" t="s">
        <v>339</v>
      </c>
    </row>
    <row r="65" spans="1:12" ht="17.649999999999999" customHeight="1" x14ac:dyDescent="0.35">
      <c r="A65" s="158" t="s">
        <v>144</v>
      </c>
      <c r="B65" s="473" t="s">
        <v>146</v>
      </c>
      <c r="C65" s="473"/>
      <c r="D65" s="473"/>
      <c r="E65" s="167">
        <v>15</v>
      </c>
      <c r="F65" s="167" t="s">
        <v>268</v>
      </c>
      <c r="G65" s="173"/>
      <c r="H65" s="174"/>
    </row>
    <row r="66" spans="1:12" ht="17.649999999999999" customHeight="1" x14ac:dyDescent="0.35">
      <c r="B66" s="473" t="s">
        <v>296</v>
      </c>
      <c r="C66" s="473"/>
      <c r="D66" s="473"/>
      <c r="E66" s="167">
        <v>15</v>
      </c>
      <c r="F66" s="167" t="s">
        <v>268</v>
      </c>
      <c r="G66" s="185"/>
      <c r="H66" s="186"/>
    </row>
    <row r="67" spans="1:12" ht="17.649999999999999" customHeight="1" x14ac:dyDescent="0.35">
      <c r="B67" s="473" t="s">
        <v>297</v>
      </c>
      <c r="C67" s="473"/>
      <c r="D67" s="473"/>
      <c r="E67" s="167">
        <v>2</v>
      </c>
      <c r="F67" s="167" t="s">
        <v>268</v>
      </c>
      <c r="G67" s="185"/>
      <c r="H67" s="186"/>
      <c r="J67" s="175"/>
      <c r="K67" s="164"/>
      <c r="L67" s="164"/>
    </row>
    <row r="68" spans="1:12" ht="17.649999999999999" customHeight="1" x14ac:dyDescent="0.35">
      <c r="B68" s="473" t="s">
        <v>298</v>
      </c>
      <c r="C68" s="473"/>
      <c r="D68" s="473"/>
      <c r="E68" s="167" t="s">
        <v>168</v>
      </c>
      <c r="F68" s="167" t="s">
        <v>268</v>
      </c>
      <c r="G68" s="185"/>
      <c r="H68" s="186"/>
    </row>
    <row r="69" spans="1:12" ht="17.649999999999999" customHeight="1" x14ac:dyDescent="0.35">
      <c r="B69" s="473" t="s">
        <v>299</v>
      </c>
      <c r="C69" s="473"/>
      <c r="D69" s="473"/>
      <c r="E69" s="167" t="s">
        <v>168</v>
      </c>
      <c r="F69" s="167" t="s">
        <v>268</v>
      </c>
      <c r="G69" s="185"/>
      <c r="H69" s="186"/>
    </row>
    <row r="70" spans="1:12" ht="17.649999999999999" customHeight="1" x14ac:dyDescent="0.35">
      <c r="B70" s="473" t="s">
        <v>300</v>
      </c>
      <c r="C70" s="473"/>
      <c r="D70" s="473"/>
      <c r="E70" s="167">
        <v>2</v>
      </c>
      <c r="F70" s="167" t="s">
        <v>268</v>
      </c>
      <c r="G70" s="173"/>
      <c r="H70" s="174"/>
    </row>
    <row r="71" spans="1:12" ht="31.15" customHeight="1" x14ac:dyDescent="0.35">
      <c r="A71" s="472" t="s">
        <v>301</v>
      </c>
      <c r="B71" s="472"/>
      <c r="C71" s="472"/>
      <c r="D71" s="472"/>
      <c r="E71" s="167" t="s">
        <v>168</v>
      </c>
      <c r="F71" s="167" t="s">
        <v>268</v>
      </c>
      <c r="G71" s="172" t="s">
        <v>168</v>
      </c>
      <c r="H71" s="181" t="s">
        <v>339</v>
      </c>
    </row>
    <row r="72" spans="1:12" ht="17.649999999999999" customHeight="1" x14ac:dyDescent="0.35">
      <c r="A72" s="473" t="s">
        <v>302</v>
      </c>
      <c r="B72" s="473"/>
      <c r="C72" s="473"/>
      <c r="D72" s="473"/>
      <c r="E72" s="167">
        <f>G72*25</f>
        <v>15.999999999999998</v>
      </c>
      <c r="F72" s="167" t="s">
        <v>268</v>
      </c>
      <c r="G72" s="172">
        <f>D6-G64</f>
        <v>0.6399999999999999</v>
      </c>
      <c r="H72" s="181" t="s">
        <v>339</v>
      </c>
    </row>
    <row r="73" spans="1:12" ht="10.15" customHeight="1" x14ac:dyDescent="0.35"/>
    <row r="74" spans="1:12" x14ac:dyDescent="0.35">
      <c r="A74" s="8" t="s">
        <v>303</v>
      </c>
      <c r="B74" s="8"/>
      <c r="C74" s="8"/>
      <c r="D74" s="8"/>
      <c r="E74" s="8"/>
      <c r="F74" s="77"/>
      <c r="G74" s="77"/>
      <c r="H74" s="77"/>
      <c r="I74" s="77"/>
      <c r="J74" s="77"/>
    </row>
    <row r="75" spans="1:12" ht="14" customHeight="1" x14ac:dyDescent="0.35">
      <c r="A75" s="471" t="s">
        <v>1605</v>
      </c>
      <c r="B75" s="471"/>
      <c r="C75" s="471"/>
      <c r="D75" s="471"/>
      <c r="E75" s="471"/>
      <c r="F75" s="230"/>
      <c r="G75" s="230"/>
      <c r="H75" s="230"/>
      <c r="I75" s="230"/>
      <c r="J75" s="230"/>
    </row>
    <row r="76" spans="1:12" x14ac:dyDescent="0.35">
      <c r="A76" s="230"/>
      <c r="B76" s="230"/>
      <c r="C76" s="230"/>
      <c r="D76" s="230"/>
      <c r="E76" s="230"/>
      <c r="F76" s="230"/>
      <c r="G76" s="230"/>
      <c r="H76" s="230"/>
      <c r="I76" s="230"/>
      <c r="J76" s="230"/>
    </row>
    <row r="77" spans="1:12" x14ac:dyDescent="0.35">
      <c r="A77" s="230"/>
      <c r="B77" s="230"/>
      <c r="C77" s="230"/>
      <c r="D77" s="230"/>
      <c r="E77" s="230"/>
      <c r="F77" s="230"/>
      <c r="G77" s="230"/>
      <c r="H77" s="230"/>
      <c r="I77" s="230"/>
      <c r="J77" s="230"/>
    </row>
    <row r="78" spans="1:12" x14ac:dyDescent="0.35">
      <c r="A78" s="77"/>
      <c r="B78" s="77"/>
      <c r="C78" s="77"/>
      <c r="D78" s="77"/>
      <c r="E78" s="77"/>
      <c r="F78" s="77"/>
      <c r="G78" s="77"/>
      <c r="H78" s="77"/>
      <c r="I78" s="77"/>
      <c r="J78" s="77"/>
    </row>
  </sheetData>
  <mergeCells count="79">
    <mergeCell ref="A2:I2"/>
    <mergeCell ref="A5:H5"/>
    <mergeCell ref="A6:C6"/>
    <mergeCell ref="D6:H6"/>
    <mergeCell ref="A7:C7"/>
    <mergeCell ref="D7:H7"/>
    <mergeCell ref="A19:B19"/>
    <mergeCell ref="C19:H19"/>
    <mergeCell ref="M7:S7"/>
    <mergeCell ref="A8:C8"/>
    <mergeCell ref="D8:H8"/>
    <mergeCell ref="A9:C9"/>
    <mergeCell ref="D9:H9"/>
    <mergeCell ref="A11:H11"/>
    <mergeCell ref="A15:D15"/>
    <mergeCell ref="E15:H15"/>
    <mergeCell ref="A16:D16"/>
    <mergeCell ref="E16:H16"/>
    <mergeCell ref="A18:H18"/>
    <mergeCell ref="A12:H12"/>
    <mergeCell ref="A13:D13"/>
    <mergeCell ref="E13:H13"/>
    <mergeCell ref="A14:D14"/>
    <mergeCell ref="E14:H14"/>
    <mergeCell ref="A30:H30"/>
    <mergeCell ref="A21:D21"/>
    <mergeCell ref="A22:A23"/>
    <mergeCell ref="B22:F23"/>
    <mergeCell ref="G22:H22"/>
    <mergeCell ref="A24:H24"/>
    <mergeCell ref="B25:F25"/>
    <mergeCell ref="B26:F26"/>
    <mergeCell ref="A27:H27"/>
    <mergeCell ref="B28:F28"/>
    <mergeCell ref="B29:F29"/>
    <mergeCell ref="B31:F31"/>
    <mergeCell ref="A34:F34"/>
    <mergeCell ref="A35:A39"/>
    <mergeCell ref="B35:H35"/>
    <mergeCell ref="B36:H36"/>
    <mergeCell ref="B37:H37"/>
    <mergeCell ref="B38:H38"/>
    <mergeCell ref="B39:H39"/>
    <mergeCell ref="A40:C40"/>
    <mergeCell ref="D40:H40"/>
    <mergeCell ref="A41:C41"/>
    <mergeCell ref="A42:F42"/>
    <mergeCell ref="D41:H41"/>
    <mergeCell ref="B47:H47"/>
    <mergeCell ref="B48:H48"/>
    <mergeCell ref="A49:C49"/>
    <mergeCell ref="D49:H49"/>
    <mergeCell ref="A50:C50"/>
    <mergeCell ref="A43:A48"/>
    <mergeCell ref="B43:H43"/>
    <mergeCell ref="B44:H44"/>
    <mergeCell ref="B45:H45"/>
    <mergeCell ref="B46:H46"/>
    <mergeCell ref="D50:H50"/>
    <mergeCell ref="B66:D66"/>
    <mergeCell ref="A53:B55"/>
    <mergeCell ref="C53:H53"/>
    <mergeCell ref="C54:H54"/>
    <mergeCell ref="C55:H55"/>
    <mergeCell ref="A56:B57"/>
    <mergeCell ref="C56:H56"/>
    <mergeCell ref="C57:H57"/>
    <mergeCell ref="A60:F60"/>
    <mergeCell ref="A61:F61"/>
    <mergeCell ref="A63:F63"/>
    <mergeCell ref="A64:D64"/>
    <mergeCell ref="B65:D65"/>
    <mergeCell ref="A72:D72"/>
    <mergeCell ref="A75:E75"/>
    <mergeCell ref="B67:D67"/>
    <mergeCell ref="B68:D68"/>
    <mergeCell ref="B69:D69"/>
    <mergeCell ref="B70:D70"/>
    <mergeCell ref="A71:D7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81"/>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187</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240</v>
      </c>
      <c r="E8" s="514"/>
      <c r="F8" s="514"/>
      <c r="G8" s="514"/>
      <c r="H8" s="515"/>
    </row>
    <row r="9" spans="1:9" ht="42.65" customHeight="1" x14ac:dyDescent="0.35">
      <c r="A9" s="478" t="s">
        <v>241</v>
      </c>
      <c r="B9" s="522"/>
      <c r="C9" s="522"/>
      <c r="D9" s="527" t="s">
        <v>896</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897</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54" customHeight="1" x14ac:dyDescent="0.35">
      <c r="A25" s="225" t="s">
        <v>898</v>
      </c>
      <c r="B25" s="620" t="s">
        <v>899</v>
      </c>
      <c r="C25" s="620"/>
      <c r="D25" s="620"/>
      <c r="E25" s="620"/>
      <c r="F25" s="620"/>
      <c r="G25" s="226" t="s">
        <v>489</v>
      </c>
      <c r="H25" s="307" t="s">
        <v>39</v>
      </c>
    </row>
    <row r="26" spans="1:8" ht="29.25" customHeight="1" x14ac:dyDescent="0.35">
      <c r="A26" s="225" t="s">
        <v>900</v>
      </c>
      <c r="B26" s="620" t="s">
        <v>901</v>
      </c>
      <c r="C26" s="620"/>
      <c r="D26" s="620"/>
      <c r="E26" s="620"/>
      <c r="F26" s="620"/>
      <c r="G26" s="226" t="s">
        <v>492</v>
      </c>
      <c r="H26" s="307" t="s">
        <v>39</v>
      </c>
    </row>
    <row r="27" spans="1:8" ht="17.649999999999999" customHeight="1" x14ac:dyDescent="0.35">
      <c r="A27" s="626" t="s">
        <v>125</v>
      </c>
      <c r="B27" s="627"/>
      <c r="C27" s="627"/>
      <c r="D27" s="627"/>
      <c r="E27" s="627"/>
      <c r="F27" s="627"/>
      <c r="G27" s="627"/>
      <c r="H27" s="628"/>
    </row>
    <row r="28" spans="1:8" ht="48.75" customHeight="1" x14ac:dyDescent="0.35">
      <c r="A28" s="225" t="s">
        <v>902</v>
      </c>
      <c r="B28" s="620" t="s">
        <v>903</v>
      </c>
      <c r="C28" s="620"/>
      <c r="D28" s="620"/>
      <c r="E28" s="620"/>
      <c r="F28" s="620"/>
      <c r="G28" s="226" t="s">
        <v>497</v>
      </c>
      <c r="H28" s="307" t="s">
        <v>39</v>
      </c>
    </row>
    <row r="29" spans="1:8" ht="36.75" customHeight="1" x14ac:dyDescent="0.35">
      <c r="A29" s="225" t="s">
        <v>904</v>
      </c>
      <c r="B29" s="620" t="s">
        <v>905</v>
      </c>
      <c r="C29" s="620"/>
      <c r="D29" s="620"/>
      <c r="E29" s="620"/>
      <c r="F29" s="620"/>
      <c r="G29" s="226" t="s">
        <v>906</v>
      </c>
      <c r="H29" s="307" t="s">
        <v>39</v>
      </c>
    </row>
    <row r="30" spans="1:8" ht="17.649999999999999" customHeight="1" x14ac:dyDescent="0.35">
      <c r="A30" s="626" t="s">
        <v>261</v>
      </c>
      <c r="B30" s="627"/>
      <c r="C30" s="627"/>
      <c r="D30" s="627"/>
      <c r="E30" s="627"/>
      <c r="F30" s="627"/>
      <c r="G30" s="627"/>
      <c r="H30" s="628"/>
    </row>
    <row r="31" spans="1:8" ht="39" customHeight="1" x14ac:dyDescent="0.35">
      <c r="A31" s="225" t="s">
        <v>907</v>
      </c>
      <c r="B31" s="620" t="s">
        <v>908</v>
      </c>
      <c r="C31" s="620"/>
      <c r="D31" s="620"/>
      <c r="E31" s="620"/>
      <c r="F31" s="620"/>
      <c r="G31" s="226" t="s">
        <v>909</v>
      </c>
      <c r="H31" s="307"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17.25" customHeight="1" x14ac:dyDescent="0.35">
      <c r="A35" s="508" t="s">
        <v>269</v>
      </c>
      <c r="B35" s="518" t="s">
        <v>910</v>
      </c>
      <c r="C35" s="518"/>
      <c r="D35" s="518"/>
      <c r="E35" s="518"/>
      <c r="F35" s="518"/>
      <c r="G35" s="518"/>
      <c r="H35" s="519"/>
    </row>
    <row r="36" spans="1:9" ht="17.25" customHeight="1" x14ac:dyDescent="0.35">
      <c r="A36" s="509"/>
      <c r="B36" s="512" t="s">
        <v>911</v>
      </c>
      <c r="C36" s="512"/>
      <c r="D36" s="512"/>
      <c r="E36" s="512"/>
      <c r="F36" s="512"/>
      <c r="G36" s="512"/>
      <c r="H36" s="479"/>
    </row>
    <row r="37" spans="1:9" ht="17.25" customHeight="1" x14ac:dyDescent="0.35">
      <c r="A37" s="509"/>
      <c r="B37" s="512" t="s">
        <v>912</v>
      </c>
      <c r="C37" s="512"/>
      <c r="D37" s="512"/>
      <c r="E37" s="512"/>
      <c r="F37" s="512"/>
      <c r="G37" s="512"/>
      <c r="H37" s="479"/>
    </row>
    <row r="38" spans="1:9" ht="17.25" customHeight="1" x14ac:dyDescent="0.35">
      <c r="A38" s="509"/>
      <c r="B38" s="512" t="s">
        <v>913</v>
      </c>
      <c r="C38" s="512"/>
      <c r="D38" s="512"/>
      <c r="E38" s="512"/>
      <c r="F38" s="512"/>
      <c r="G38" s="512"/>
      <c r="H38" s="479"/>
    </row>
    <row r="39" spans="1:9" ht="17.25" customHeight="1" x14ac:dyDescent="0.35">
      <c r="A39" s="510"/>
      <c r="B39" s="512" t="s">
        <v>914</v>
      </c>
      <c r="C39" s="512"/>
      <c r="D39" s="512"/>
      <c r="E39" s="512"/>
      <c r="F39" s="512"/>
      <c r="G39" s="512"/>
      <c r="H39" s="479"/>
    </row>
    <row r="40" spans="1:9" ht="23.5" customHeight="1" x14ac:dyDescent="0.35">
      <c r="A40" s="516" t="s">
        <v>274</v>
      </c>
      <c r="B40" s="513"/>
      <c r="C40" s="513"/>
      <c r="D40" s="514" t="s">
        <v>915</v>
      </c>
      <c r="E40" s="514"/>
      <c r="F40" s="514"/>
      <c r="G40" s="514"/>
      <c r="H40" s="515"/>
    </row>
    <row r="41" spans="1:9" ht="36" customHeight="1" x14ac:dyDescent="0.35">
      <c r="A41" s="476" t="s">
        <v>276</v>
      </c>
      <c r="B41" s="507"/>
      <c r="C41" s="507"/>
      <c r="D41" s="561" t="s">
        <v>1571</v>
      </c>
      <c r="E41" s="562"/>
      <c r="F41" s="562"/>
      <c r="G41" s="562"/>
      <c r="H41" s="562"/>
      <c r="I41" s="230"/>
    </row>
    <row r="42" spans="1:9" s="177" customFormat="1" ht="17.649999999999999" customHeight="1" x14ac:dyDescent="0.35">
      <c r="A42" s="481" t="s">
        <v>366</v>
      </c>
      <c r="B42" s="481"/>
      <c r="C42" s="481"/>
      <c r="D42" s="481"/>
      <c r="E42" s="481"/>
      <c r="F42" s="481"/>
      <c r="G42" s="162">
        <v>12</v>
      </c>
      <c r="H42" s="163" t="s">
        <v>268</v>
      </c>
    </row>
    <row r="43" spans="1:9" ht="17.25" customHeight="1" x14ac:dyDescent="0.35">
      <c r="A43" s="508" t="s">
        <v>269</v>
      </c>
      <c r="B43" s="623" t="s">
        <v>916</v>
      </c>
      <c r="C43" s="623"/>
      <c r="D43" s="623"/>
      <c r="E43" s="623"/>
      <c r="F43" s="623"/>
      <c r="G43" s="623"/>
      <c r="H43" s="624"/>
    </row>
    <row r="44" spans="1:9" ht="17.25" customHeight="1" x14ac:dyDescent="0.35">
      <c r="A44" s="509"/>
      <c r="B44" s="477" t="s">
        <v>917</v>
      </c>
      <c r="C44" s="532"/>
      <c r="D44" s="532"/>
      <c r="E44" s="532"/>
      <c r="F44" s="532"/>
      <c r="G44" s="532"/>
      <c r="H44" s="532"/>
    </row>
    <row r="45" spans="1:9" ht="17.25" customHeight="1" x14ac:dyDescent="0.35">
      <c r="A45" s="509"/>
      <c r="B45" s="477" t="s">
        <v>918</v>
      </c>
      <c r="C45" s="532"/>
      <c r="D45" s="532"/>
      <c r="E45" s="532"/>
      <c r="F45" s="532"/>
      <c r="G45" s="532"/>
      <c r="H45" s="532"/>
    </row>
    <row r="46" spans="1:9" ht="17.25" customHeight="1" x14ac:dyDescent="0.35">
      <c r="A46" s="510"/>
      <c r="B46" s="625" t="s">
        <v>919</v>
      </c>
      <c r="C46" s="625"/>
      <c r="D46" s="625"/>
      <c r="E46" s="625"/>
      <c r="F46" s="625"/>
      <c r="G46" s="625"/>
      <c r="H46" s="477"/>
    </row>
    <row r="47" spans="1:9" ht="20.5" customHeight="1" x14ac:dyDescent="0.35">
      <c r="A47" s="516" t="s">
        <v>274</v>
      </c>
      <c r="B47" s="513"/>
      <c r="C47" s="513"/>
      <c r="D47" s="514" t="s">
        <v>920</v>
      </c>
      <c r="E47" s="514"/>
      <c r="F47" s="514"/>
      <c r="G47" s="514"/>
      <c r="H47" s="515"/>
    </row>
    <row r="48" spans="1:9" ht="45" customHeight="1" x14ac:dyDescent="0.35">
      <c r="A48" s="476" t="s">
        <v>276</v>
      </c>
      <c r="B48" s="507"/>
      <c r="C48" s="507"/>
      <c r="D48" s="477" t="s">
        <v>921</v>
      </c>
      <c r="E48" s="532"/>
      <c r="F48" s="532"/>
      <c r="G48" s="532"/>
      <c r="H48" s="532"/>
      <c r="I48" s="196"/>
    </row>
    <row r="49" spans="1:10" s="177" customFormat="1" ht="17.649999999999999" customHeight="1" x14ac:dyDescent="0.35">
      <c r="A49" s="481" t="s">
        <v>405</v>
      </c>
      <c r="B49" s="481"/>
      <c r="C49" s="481"/>
      <c r="D49" s="481"/>
      <c r="E49" s="481"/>
      <c r="F49" s="481"/>
      <c r="G49" s="162">
        <v>8</v>
      </c>
      <c r="H49" s="163" t="s">
        <v>268</v>
      </c>
    </row>
    <row r="50" spans="1:10" ht="17.25" customHeight="1" x14ac:dyDescent="0.35">
      <c r="A50" s="508" t="s">
        <v>269</v>
      </c>
      <c r="B50" s="518" t="s">
        <v>922</v>
      </c>
      <c r="C50" s="518"/>
      <c r="D50" s="518"/>
      <c r="E50" s="518"/>
      <c r="F50" s="518"/>
      <c r="G50" s="518"/>
      <c r="H50" s="519"/>
    </row>
    <row r="51" spans="1:10" ht="17.25" customHeight="1" x14ac:dyDescent="0.35">
      <c r="A51" s="509"/>
      <c r="B51" s="550" t="s">
        <v>923</v>
      </c>
      <c r="C51" s="550"/>
      <c r="D51" s="550"/>
      <c r="E51" s="550"/>
      <c r="F51" s="550"/>
      <c r="G51" s="550"/>
      <c r="H51" s="541"/>
    </row>
    <row r="52" spans="1:10" ht="17.25" customHeight="1" x14ac:dyDescent="0.35">
      <c r="A52" s="510"/>
      <c r="B52" s="518" t="s">
        <v>924</v>
      </c>
      <c r="C52" s="518"/>
      <c r="D52" s="518"/>
      <c r="E52" s="518"/>
      <c r="F52" s="518"/>
      <c r="G52" s="518"/>
      <c r="H52" s="519"/>
    </row>
    <row r="53" spans="1:10" ht="24" customHeight="1" x14ac:dyDescent="0.35">
      <c r="A53" s="516" t="s">
        <v>274</v>
      </c>
      <c r="B53" s="513"/>
      <c r="C53" s="513"/>
      <c r="D53" s="514" t="s">
        <v>925</v>
      </c>
      <c r="E53" s="514"/>
      <c r="F53" s="514"/>
      <c r="G53" s="514"/>
      <c r="H53" s="515"/>
    </row>
    <row r="54" spans="1:10" ht="45.75" customHeight="1" x14ac:dyDescent="0.35">
      <c r="A54" s="476" t="s">
        <v>276</v>
      </c>
      <c r="B54" s="507"/>
      <c r="C54" s="507"/>
      <c r="D54" s="479" t="s">
        <v>1464</v>
      </c>
      <c r="E54" s="499"/>
      <c r="F54" s="499"/>
      <c r="G54" s="499"/>
      <c r="H54" s="499"/>
      <c r="I54" s="196"/>
    </row>
    <row r="55" spans="1:10" ht="10.15" customHeight="1" x14ac:dyDescent="0.35"/>
    <row r="56" spans="1:10" ht="15" customHeight="1" x14ac:dyDescent="0.35">
      <c r="A56" s="159" t="s">
        <v>284</v>
      </c>
    </row>
    <row r="57" spans="1:10" ht="27" customHeight="1" x14ac:dyDescent="0.35">
      <c r="A57" s="473" t="s">
        <v>285</v>
      </c>
      <c r="B57" s="478"/>
      <c r="C57" s="504" t="s">
        <v>1460</v>
      </c>
      <c r="D57" s="506"/>
      <c r="E57" s="506"/>
      <c r="F57" s="506"/>
      <c r="G57" s="506"/>
      <c r="H57" s="506"/>
      <c r="J57" s="164"/>
    </row>
    <row r="58" spans="1:10" ht="27" customHeight="1" x14ac:dyDescent="0.35">
      <c r="A58" s="473"/>
      <c r="B58" s="478"/>
      <c r="C58" s="345" t="s">
        <v>1461</v>
      </c>
      <c r="D58" s="345"/>
      <c r="E58" s="345"/>
      <c r="F58" s="345"/>
      <c r="G58" s="345"/>
      <c r="H58" s="504"/>
    </row>
    <row r="59" spans="1:10" ht="27" customHeight="1" x14ac:dyDescent="0.35">
      <c r="A59" s="473"/>
      <c r="B59" s="478"/>
      <c r="C59" s="345" t="s">
        <v>1462</v>
      </c>
      <c r="D59" s="345"/>
      <c r="E59" s="345"/>
      <c r="F59" s="345"/>
      <c r="G59" s="345"/>
      <c r="H59" s="504"/>
    </row>
    <row r="60" spans="1:10" ht="27" customHeight="1" x14ac:dyDescent="0.35">
      <c r="A60" s="473" t="s">
        <v>288</v>
      </c>
      <c r="B60" s="478"/>
      <c r="C60" s="504" t="s">
        <v>1463</v>
      </c>
      <c r="D60" s="506"/>
      <c r="E60" s="506"/>
      <c r="F60" s="506"/>
      <c r="G60" s="506"/>
      <c r="H60" s="506"/>
    </row>
    <row r="61" spans="1:10" ht="10.15" customHeight="1" x14ac:dyDescent="0.35"/>
    <row r="62" spans="1:10" ht="15" customHeight="1" x14ac:dyDescent="0.35">
      <c r="A62" s="177" t="s">
        <v>290</v>
      </c>
      <c r="B62" s="179"/>
      <c r="C62" s="179"/>
      <c r="D62" s="179"/>
      <c r="E62" s="179"/>
      <c r="F62" s="179"/>
    </row>
    <row r="63" spans="1:10" ht="17" x14ac:dyDescent="0.35">
      <c r="A63" s="505" t="s">
        <v>291</v>
      </c>
      <c r="B63" s="505"/>
      <c r="C63" s="505"/>
      <c r="D63" s="505"/>
      <c r="E63" s="505"/>
      <c r="F63" s="505"/>
      <c r="G63" s="180">
        <v>3</v>
      </c>
      <c r="H63" s="181" t="s">
        <v>339</v>
      </c>
    </row>
    <row r="64" spans="1:10" ht="17" x14ac:dyDescent="0.35">
      <c r="A64" s="505" t="s">
        <v>293</v>
      </c>
      <c r="B64" s="505"/>
      <c r="C64" s="505"/>
      <c r="D64" s="505"/>
      <c r="E64" s="505"/>
      <c r="F64" s="505"/>
      <c r="G64" s="180">
        <v>0</v>
      </c>
      <c r="H64" s="181" t="s">
        <v>339</v>
      </c>
    </row>
    <row r="65" spans="1:12" x14ac:dyDescent="0.35">
      <c r="A65" s="156"/>
      <c r="B65" s="156"/>
      <c r="C65" s="156"/>
      <c r="D65" s="156"/>
      <c r="E65" s="156"/>
      <c r="F65" s="156"/>
      <c r="G65" s="182"/>
      <c r="H65" s="181"/>
    </row>
    <row r="66" spans="1:12" x14ac:dyDescent="0.35">
      <c r="A66" s="480" t="s">
        <v>294</v>
      </c>
      <c r="B66" s="480"/>
      <c r="C66" s="480"/>
      <c r="D66" s="480"/>
      <c r="E66" s="480"/>
      <c r="F66" s="480"/>
      <c r="G66" s="183"/>
      <c r="H66" s="184"/>
    </row>
    <row r="67" spans="1:12" ht="17.649999999999999" customHeight="1" x14ac:dyDescent="0.35">
      <c r="A67" s="472" t="s">
        <v>295</v>
      </c>
      <c r="B67" s="472"/>
      <c r="C67" s="472"/>
      <c r="D67" s="472"/>
      <c r="E67" s="167">
        <f>SUM(E68:E73)</f>
        <v>43</v>
      </c>
      <c r="F67" s="167" t="s">
        <v>268</v>
      </c>
      <c r="G67" s="172">
        <f>E67/25</f>
        <v>1.72</v>
      </c>
      <c r="H67" s="181" t="s">
        <v>339</v>
      </c>
    </row>
    <row r="68" spans="1:12" ht="17.649999999999999" customHeight="1" x14ac:dyDescent="0.35">
      <c r="A68" s="158" t="s">
        <v>144</v>
      </c>
      <c r="B68" s="473" t="s">
        <v>146</v>
      </c>
      <c r="C68" s="473"/>
      <c r="D68" s="473"/>
      <c r="E68" s="167">
        <v>15</v>
      </c>
      <c r="F68" s="167" t="s">
        <v>268</v>
      </c>
      <c r="G68" s="173"/>
      <c r="H68" s="174"/>
    </row>
    <row r="69" spans="1:12" ht="17.649999999999999" customHeight="1" x14ac:dyDescent="0.35">
      <c r="B69" s="473" t="s">
        <v>296</v>
      </c>
      <c r="C69" s="473"/>
      <c r="D69" s="473"/>
      <c r="E69" s="167">
        <v>20</v>
      </c>
      <c r="F69" s="167" t="s">
        <v>268</v>
      </c>
      <c r="G69" s="185"/>
      <c r="H69" s="186"/>
    </row>
    <row r="70" spans="1:12" ht="17.649999999999999" customHeight="1" x14ac:dyDescent="0.35">
      <c r="B70" s="473" t="s">
        <v>297</v>
      </c>
      <c r="C70" s="473"/>
      <c r="D70" s="473"/>
      <c r="E70" s="167">
        <v>4</v>
      </c>
      <c r="F70" s="167" t="s">
        <v>268</v>
      </c>
      <c r="G70" s="185"/>
      <c r="H70" s="186"/>
      <c r="J70" s="175"/>
      <c r="K70" s="164"/>
      <c r="L70" s="164"/>
    </row>
    <row r="71" spans="1:12" ht="17.649999999999999" customHeight="1" x14ac:dyDescent="0.35">
      <c r="B71" s="473" t="s">
        <v>298</v>
      </c>
      <c r="C71" s="473"/>
      <c r="D71" s="473"/>
      <c r="E71" s="167" t="s">
        <v>168</v>
      </c>
      <c r="F71" s="167" t="s">
        <v>268</v>
      </c>
      <c r="G71" s="185"/>
      <c r="H71" s="186"/>
    </row>
    <row r="72" spans="1:12" ht="17.649999999999999" customHeight="1" x14ac:dyDescent="0.35">
      <c r="B72" s="473" t="s">
        <v>299</v>
      </c>
      <c r="C72" s="473"/>
      <c r="D72" s="473"/>
      <c r="E72" s="167" t="s">
        <v>168</v>
      </c>
      <c r="F72" s="167" t="s">
        <v>268</v>
      </c>
      <c r="G72" s="185"/>
      <c r="H72" s="186"/>
    </row>
    <row r="73" spans="1:12" ht="17.649999999999999" customHeight="1" x14ac:dyDescent="0.35">
      <c r="B73" s="473" t="s">
        <v>300</v>
      </c>
      <c r="C73" s="473"/>
      <c r="D73" s="473"/>
      <c r="E73" s="167">
        <v>4</v>
      </c>
      <c r="F73" s="167" t="s">
        <v>268</v>
      </c>
      <c r="G73" s="173"/>
      <c r="H73" s="174"/>
    </row>
    <row r="74" spans="1:12" ht="31.15" customHeight="1" x14ac:dyDescent="0.35">
      <c r="A74" s="472" t="s">
        <v>301</v>
      </c>
      <c r="B74" s="472"/>
      <c r="C74" s="472"/>
      <c r="D74" s="472"/>
      <c r="E74" s="167" t="s">
        <v>168</v>
      </c>
      <c r="F74" s="167" t="s">
        <v>268</v>
      </c>
      <c r="G74" s="172" t="s">
        <v>168</v>
      </c>
      <c r="H74" s="181" t="s">
        <v>339</v>
      </c>
    </row>
    <row r="75" spans="1:12" ht="17.649999999999999" customHeight="1" x14ac:dyDescent="0.35">
      <c r="A75" s="473" t="s">
        <v>302</v>
      </c>
      <c r="B75" s="473"/>
      <c r="C75" s="473"/>
      <c r="D75" s="473"/>
      <c r="E75" s="167">
        <f>G75*25</f>
        <v>32</v>
      </c>
      <c r="F75" s="167" t="s">
        <v>268</v>
      </c>
      <c r="G75" s="172">
        <f>D6-G67</f>
        <v>1.28</v>
      </c>
      <c r="H75" s="181" t="s">
        <v>339</v>
      </c>
    </row>
    <row r="76" spans="1:12" ht="10.15" customHeight="1" x14ac:dyDescent="0.35"/>
    <row r="77" spans="1:12" x14ac:dyDescent="0.35">
      <c r="A77" s="8" t="s">
        <v>303</v>
      </c>
      <c r="B77" s="8"/>
      <c r="C77" s="8"/>
      <c r="D77" s="8"/>
      <c r="E77" s="8"/>
      <c r="F77" s="77"/>
      <c r="G77" s="77"/>
      <c r="H77" s="77"/>
      <c r="I77" s="77"/>
      <c r="J77" s="77"/>
    </row>
    <row r="78" spans="1:12" x14ac:dyDescent="0.35">
      <c r="A78" s="471" t="s">
        <v>1605</v>
      </c>
      <c r="B78" s="471"/>
      <c r="C78" s="471"/>
      <c r="D78" s="471"/>
      <c r="E78" s="471"/>
      <c r="F78" s="230"/>
      <c r="G78" s="230"/>
      <c r="H78" s="230"/>
      <c r="I78" s="230"/>
      <c r="J78" s="230"/>
    </row>
    <row r="79" spans="1:12" x14ac:dyDescent="0.35">
      <c r="A79" s="230"/>
      <c r="B79" s="230"/>
      <c r="C79" s="230"/>
      <c r="D79" s="230"/>
      <c r="E79" s="230"/>
      <c r="F79" s="230"/>
      <c r="G79" s="230"/>
      <c r="H79" s="230"/>
      <c r="I79" s="230"/>
      <c r="J79" s="230"/>
    </row>
    <row r="80" spans="1:12" x14ac:dyDescent="0.35">
      <c r="A80" s="230"/>
      <c r="B80" s="230"/>
      <c r="C80" s="230"/>
      <c r="D80" s="230"/>
      <c r="E80" s="230"/>
      <c r="F80" s="230"/>
      <c r="G80" s="230"/>
      <c r="H80" s="230"/>
      <c r="I80" s="230"/>
      <c r="J80" s="230"/>
    </row>
    <row r="81" spans="1:10" x14ac:dyDescent="0.35">
      <c r="A81" s="77"/>
      <c r="B81" s="77"/>
      <c r="C81" s="77"/>
      <c r="D81" s="77"/>
      <c r="E81" s="77"/>
      <c r="F81" s="77"/>
      <c r="G81" s="77"/>
      <c r="H81" s="77"/>
      <c r="I81" s="77"/>
      <c r="J81" s="77"/>
    </row>
  </sheetData>
  <mergeCells count="84">
    <mergeCell ref="A78:E78"/>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26:F26"/>
    <mergeCell ref="A27:H27"/>
    <mergeCell ref="B28:F28"/>
    <mergeCell ref="B29:F29"/>
    <mergeCell ref="A21:D21"/>
    <mergeCell ref="A22:A23"/>
    <mergeCell ref="B22:F23"/>
    <mergeCell ref="G22:H22"/>
    <mergeCell ref="A24:H24"/>
    <mergeCell ref="B25:F25"/>
    <mergeCell ref="A40:C40"/>
    <mergeCell ref="D40:H40"/>
    <mergeCell ref="A41:C41"/>
    <mergeCell ref="A30:H30"/>
    <mergeCell ref="B31:F31"/>
    <mergeCell ref="A34:F34"/>
    <mergeCell ref="A35:A39"/>
    <mergeCell ref="B35:H35"/>
    <mergeCell ref="B36:H36"/>
    <mergeCell ref="B37:H37"/>
    <mergeCell ref="B38:H38"/>
    <mergeCell ref="B39:H39"/>
    <mergeCell ref="A42:F42"/>
    <mergeCell ref="A43:A46"/>
    <mergeCell ref="B43:H43"/>
    <mergeCell ref="B44:H44"/>
    <mergeCell ref="B45:H45"/>
    <mergeCell ref="B46:H46"/>
    <mergeCell ref="A47:C47"/>
    <mergeCell ref="D47:H47"/>
    <mergeCell ref="A48:C48"/>
    <mergeCell ref="A49:F49"/>
    <mergeCell ref="A50:A52"/>
    <mergeCell ref="B50:H50"/>
    <mergeCell ref="B51:H51"/>
    <mergeCell ref="B52:H52"/>
    <mergeCell ref="A53:C53"/>
    <mergeCell ref="D53:H53"/>
    <mergeCell ref="A54:C54"/>
    <mergeCell ref="A57:B59"/>
    <mergeCell ref="C57:H57"/>
    <mergeCell ref="C58:H58"/>
    <mergeCell ref="C59:H59"/>
    <mergeCell ref="D54:H54"/>
    <mergeCell ref="B73:D73"/>
    <mergeCell ref="A74:D74"/>
    <mergeCell ref="A75:D75"/>
    <mergeCell ref="D41:H41"/>
    <mergeCell ref="D48:H48"/>
    <mergeCell ref="A67:D67"/>
    <mergeCell ref="B68:D68"/>
    <mergeCell ref="B69:D69"/>
    <mergeCell ref="B70:D70"/>
    <mergeCell ref="B71:D71"/>
    <mergeCell ref="B72:D72"/>
    <mergeCell ref="A60:B60"/>
    <mergeCell ref="C60:H60"/>
    <mergeCell ref="A63:F63"/>
    <mergeCell ref="A64:F64"/>
    <mergeCell ref="A66:F6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9"/>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188</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32.15" customHeight="1" x14ac:dyDescent="0.35">
      <c r="A9" s="478" t="s">
        <v>241</v>
      </c>
      <c r="B9" s="522"/>
      <c r="C9" s="522"/>
      <c r="D9" s="527" t="s">
        <v>926</v>
      </c>
      <c r="E9" s="527"/>
      <c r="F9" s="527"/>
      <c r="G9" s="527"/>
      <c r="H9" s="528"/>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10" ht="10.15" customHeight="1" x14ac:dyDescent="0.35"/>
    <row r="18" spans="1:10" ht="15" customHeight="1" x14ac:dyDescent="0.35">
      <c r="A18" s="493" t="s">
        <v>247</v>
      </c>
      <c r="B18" s="493"/>
      <c r="C18" s="493"/>
      <c r="D18" s="493"/>
      <c r="E18" s="493"/>
      <c r="F18" s="493"/>
      <c r="G18" s="493"/>
      <c r="H18" s="493"/>
    </row>
    <row r="19" spans="1:10" ht="31.15" customHeight="1" x14ac:dyDescent="0.35">
      <c r="A19" s="472" t="s">
        <v>248</v>
      </c>
      <c r="B19" s="472"/>
      <c r="C19" s="525" t="s">
        <v>927</v>
      </c>
      <c r="D19" s="525"/>
      <c r="E19" s="525"/>
      <c r="F19" s="525"/>
      <c r="G19" s="525"/>
      <c r="H19" s="494"/>
    </row>
    <row r="20" spans="1:10" ht="10.15" customHeight="1" x14ac:dyDescent="0.35"/>
    <row r="21" spans="1:10" ht="15" customHeight="1" x14ac:dyDescent="0.35">
      <c r="A21" s="485" t="s">
        <v>250</v>
      </c>
      <c r="B21" s="485"/>
      <c r="C21" s="485"/>
      <c r="D21" s="485"/>
    </row>
    <row r="22" spans="1:10" x14ac:dyDescent="0.35">
      <c r="A22" s="486" t="s">
        <v>30</v>
      </c>
      <c r="B22" s="487" t="s">
        <v>31</v>
      </c>
      <c r="C22" s="487"/>
      <c r="D22" s="487"/>
      <c r="E22" s="487"/>
      <c r="F22" s="487"/>
      <c r="G22" s="487" t="s">
        <v>251</v>
      </c>
      <c r="H22" s="488"/>
    </row>
    <row r="23" spans="1:10" ht="27" customHeight="1" x14ac:dyDescent="0.35">
      <c r="A23" s="486"/>
      <c r="B23" s="487"/>
      <c r="C23" s="487"/>
      <c r="D23" s="487"/>
      <c r="E23" s="487"/>
      <c r="F23" s="487"/>
      <c r="G23" s="127" t="s">
        <v>252</v>
      </c>
      <c r="H23" s="161" t="s">
        <v>34</v>
      </c>
      <c r="J23" s="185"/>
    </row>
    <row r="24" spans="1:10" ht="17.649999999999999" customHeight="1" x14ac:dyDescent="0.35">
      <c r="A24" s="486" t="s">
        <v>35</v>
      </c>
      <c r="B24" s="487"/>
      <c r="C24" s="487"/>
      <c r="D24" s="487"/>
      <c r="E24" s="487"/>
      <c r="F24" s="487"/>
      <c r="G24" s="487"/>
      <c r="H24" s="488"/>
    </row>
    <row r="25" spans="1:10" ht="33" customHeight="1" x14ac:dyDescent="0.35">
      <c r="A25" s="225" t="s">
        <v>928</v>
      </c>
      <c r="B25" s="512" t="s">
        <v>929</v>
      </c>
      <c r="C25" s="512"/>
      <c r="D25" s="512"/>
      <c r="E25" s="512"/>
      <c r="F25" s="512"/>
      <c r="G25" s="32" t="s">
        <v>46</v>
      </c>
      <c r="H25" s="190" t="s">
        <v>39</v>
      </c>
    </row>
    <row r="26" spans="1:10" ht="29.25" customHeight="1" x14ac:dyDescent="0.35">
      <c r="A26" s="225" t="s">
        <v>930</v>
      </c>
      <c r="B26" s="512" t="s">
        <v>931</v>
      </c>
      <c r="C26" s="512"/>
      <c r="D26" s="512"/>
      <c r="E26" s="512"/>
      <c r="F26" s="512"/>
      <c r="G26" s="32" t="s">
        <v>66</v>
      </c>
      <c r="H26" s="190" t="s">
        <v>61</v>
      </c>
    </row>
    <row r="27" spans="1:10" ht="17.649999999999999" customHeight="1" x14ac:dyDescent="0.35">
      <c r="A27" s="486" t="s">
        <v>125</v>
      </c>
      <c r="B27" s="487"/>
      <c r="C27" s="487"/>
      <c r="D27" s="487"/>
      <c r="E27" s="487"/>
      <c r="F27" s="487"/>
      <c r="G27" s="487"/>
      <c r="H27" s="488"/>
    </row>
    <row r="28" spans="1:10" ht="31.5" customHeight="1" x14ac:dyDescent="0.35">
      <c r="A28" s="211" t="s">
        <v>932</v>
      </c>
      <c r="B28" s="512" t="s">
        <v>933</v>
      </c>
      <c r="C28" s="512"/>
      <c r="D28" s="512"/>
      <c r="E28" s="512"/>
      <c r="F28" s="512"/>
      <c r="G28" s="32" t="s">
        <v>75</v>
      </c>
      <c r="H28" s="190" t="s">
        <v>39</v>
      </c>
    </row>
    <row r="29" spans="1:10" ht="30.75" customHeight="1" x14ac:dyDescent="0.35">
      <c r="A29" s="211" t="s">
        <v>934</v>
      </c>
      <c r="B29" s="512" t="s">
        <v>935</v>
      </c>
      <c r="C29" s="512"/>
      <c r="D29" s="512"/>
      <c r="E29" s="512"/>
      <c r="F29" s="512"/>
      <c r="G29" s="32" t="s">
        <v>95</v>
      </c>
      <c r="H29" s="190" t="s">
        <v>61</v>
      </c>
    </row>
    <row r="30" spans="1:10" ht="17.649999999999999" customHeight="1" x14ac:dyDescent="0.35">
      <c r="A30" s="486" t="s">
        <v>261</v>
      </c>
      <c r="B30" s="487"/>
      <c r="C30" s="487"/>
      <c r="D30" s="487"/>
      <c r="E30" s="487"/>
      <c r="F30" s="487"/>
      <c r="G30" s="487"/>
      <c r="H30" s="488"/>
    </row>
    <row r="31" spans="1:10" ht="29.25" customHeight="1" x14ac:dyDescent="0.35">
      <c r="A31" s="211" t="s">
        <v>936</v>
      </c>
      <c r="B31" s="512" t="s">
        <v>937</v>
      </c>
      <c r="C31" s="512"/>
      <c r="D31" s="512"/>
      <c r="E31" s="512"/>
      <c r="F31" s="512"/>
      <c r="G31" s="32" t="s">
        <v>107</v>
      </c>
      <c r="H31" s="190" t="s">
        <v>39</v>
      </c>
    </row>
    <row r="32" spans="1:10" ht="29.25" customHeight="1" x14ac:dyDescent="0.35">
      <c r="A32" s="211" t="s">
        <v>938</v>
      </c>
      <c r="B32" s="512" t="s">
        <v>939</v>
      </c>
      <c r="C32" s="512"/>
      <c r="D32" s="512"/>
      <c r="E32" s="512"/>
      <c r="F32" s="512"/>
      <c r="G32" s="32" t="s">
        <v>110</v>
      </c>
      <c r="H32" s="190" t="s">
        <v>61</v>
      </c>
    </row>
    <row r="33" spans="1:9" ht="10.15" customHeight="1" x14ac:dyDescent="0.35"/>
    <row r="34" spans="1:9" ht="15" customHeight="1" x14ac:dyDescent="0.35">
      <c r="A34" s="159" t="s">
        <v>266</v>
      </c>
    </row>
    <row r="35" spans="1:9" s="177" customFormat="1" ht="17.649999999999999" customHeight="1" x14ac:dyDescent="0.35">
      <c r="A35" s="481" t="s">
        <v>267</v>
      </c>
      <c r="B35" s="481"/>
      <c r="C35" s="481"/>
      <c r="D35" s="481"/>
      <c r="E35" s="481"/>
      <c r="F35" s="481"/>
      <c r="G35" s="162">
        <v>15</v>
      </c>
      <c r="H35" s="163" t="s">
        <v>268</v>
      </c>
    </row>
    <row r="36" spans="1:9" ht="21" customHeight="1" x14ac:dyDescent="0.35">
      <c r="A36" s="508" t="s">
        <v>269</v>
      </c>
      <c r="B36" s="518" t="s">
        <v>940</v>
      </c>
      <c r="C36" s="518"/>
      <c r="D36" s="518"/>
      <c r="E36" s="518"/>
      <c r="F36" s="518"/>
      <c r="G36" s="518"/>
      <c r="H36" s="519"/>
    </row>
    <row r="37" spans="1:9" ht="17.25" customHeight="1" x14ac:dyDescent="0.35">
      <c r="A37" s="509"/>
      <c r="B37" s="512" t="s">
        <v>941</v>
      </c>
      <c r="C37" s="512"/>
      <c r="D37" s="512"/>
      <c r="E37" s="512"/>
      <c r="F37" s="512"/>
      <c r="G37" s="512"/>
      <c r="H37" s="479"/>
    </row>
    <row r="38" spans="1:9" ht="25.5" customHeight="1" x14ac:dyDescent="0.35">
      <c r="A38" s="509"/>
      <c r="B38" s="512" t="s">
        <v>942</v>
      </c>
      <c r="C38" s="512"/>
      <c r="D38" s="512"/>
      <c r="E38" s="512"/>
      <c r="F38" s="512"/>
      <c r="G38" s="512"/>
      <c r="H38" s="479"/>
    </row>
    <row r="39" spans="1:9" ht="21" customHeight="1" x14ac:dyDescent="0.35">
      <c r="A39" s="509"/>
      <c r="B39" s="512" t="s">
        <v>943</v>
      </c>
      <c r="C39" s="512"/>
      <c r="D39" s="512"/>
      <c r="E39" s="512"/>
      <c r="F39" s="512"/>
      <c r="G39" s="512"/>
      <c r="H39" s="479"/>
    </row>
    <row r="40" spans="1:9" ht="24" customHeight="1" x14ac:dyDescent="0.35">
      <c r="A40" s="509"/>
      <c r="B40" s="512" t="s">
        <v>944</v>
      </c>
      <c r="C40" s="512"/>
      <c r="D40" s="512"/>
      <c r="E40" s="512"/>
      <c r="F40" s="512"/>
      <c r="G40" s="512"/>
      <c r="H40" s="479"/>
    </row>
    <row r="41" spans="1:9" ht="17.25" customHeight="1" x14ac:dyDescent="0.35">
      <c r="A41" s="510"/>
      <c r="B41" s="512" t="s">
        <v>945</v>
      </c>
      <c r="C41" s="512"/>
      <c r="D41" s="512"/>
      <c r="E41" s="512"/>
      <c r="F41" s="512"/>
      <c r="G41" s="512"/>
      <c r="H41" s="479"/>
    </row>
    <row r="42" spans="1:9" x14ac:dyDescent="0.35">
      <c r="A42" s="516" t="s">
        <v>274</v>
      </c>
      <c r="B42" s="513"/>
      <c r="C42" s="513"/>
      <c r="D42" s="514" t="s">
        <v>946</v>
      </c>
      <c r="E42" s="514"/>
      <c r="F42" s="514"/>
      <c r="G42" s="514"/>
      <c r="H42" s="515"/>
    </row>
    <row r="43" spans="1:9" ht="45.5" customHeight="1" x14ac:dyDescent="0.35">
      <c r="A43" s="476" t="s">
        <v>276</v>
      </c>
      <c r="B43" s="507"/>
      <c r="C43" s="507"/>
      <c r="D43" s="479" t="s">
        <v>1394</v>
      </c>
      <c r="E43" s="499"/>
      <c r="F43" s="499"/>
      <c r="G43" s="499"/>
      <c r="H43" s="499"/>
      <c r="I43" s="196"/>
    </row>
    <row r="44" spans="1:9" s="177" customFormat="1" ht="17.649999999999999" customHeight="1" x14ac:dyDescent="0.35">
      <c r="A44" s="481" t="s">
        <v>405</v>
      </c>
      <c r="B44" s="481"/>
      <c r="C44" s="481"/>
      <c r="D44" s="481"/>
      <c r="E44" s="481"/>
      <c r="F44" s="481"/>
      <c r="G44" s="162">
        <v>15</v>
      </c>
      <c r="H44" s="163" t="s">
        <v>268</v>
      </c>
    </row>
    <row r="45" spans="1:9" ht="31.5" customHeight="1" x14ac:dyDescent="0.35">
      <c r="A45" s="508" t="s">
        <v>269</v>
      </c>
      <c r="B45" s="512" t="s">
        <v>947</v>
      </c>
      <c r="C45" s="512"/>
      <c r="D45" s="512"/>
      <c r="E45" s="512"/>
      <c r="F45" s="512"/>
      <c r="G45" s="512"/>
      <c r="H45" s="479"/>
    </row>
    <row r="46" spans="1:9" ht="17.25" customHeight="1" x14ac:dyDescent="0.35">
      <c r="A46" s="509"/>
      <c r="B46" s="550" t="s">
        <v>948</v>
      </c>
      <c r="C46" s="550"/>
      <c r="D46" s="550"/>
      <c r="E46" s="550"/>
      <c r="F46" s="550"/>
      <c r="G46" s="550"/>
      <c r="H46" s="541"/>
    </row>
    <row r="47" spans="1:9" ht="17.25" customHeight="1" x14ac:dyDescent="0.35">
      <c r="A47" s="509"/>
      <c r="B47" s="518" t="s">
        <v>949</v>
      </c>
      <c r="C47" s="518"/>
      <c r="D47" s="518"/>
      <c r="E47" s="518"/>
      <c r="F47" s="518"/>
      <c r="G47" s="518"/>
      <c r="H47" s="519"/>
    </row>
    <row r="48" spans="1:9" ht="17.25" customHeight="1" x14ac:dyDescent="0.35">
      <c r="A48" s="509"/>
      <c r="B48" s="518" t="s">
        <v>950</v>
      </c>
      <c r="C48" s="518"/>
      <c r="D48" s="518"/>
      <c r="E48" s="518"/>
      <c r="F48" s="518"/>
      <c r="G48" s="518"/>
      <c r="H48" s="519"/>
    </row>
    <row r="49" spans="1:9" ht="17.25" customHeight="1" x14ac:dyDescent="0.35">
      <c r="A49" s="517"/>
      <c r="B49" s="540" t="s">
        <v>951</v>
      </c>
      <c r="C49" s="540"/>
      <c r="D49" s="540"/>
      <c r="E49" s="540"/>
      <c r="F49" s="540"/>
      <c r="G49" s="540"/>
      <c r="H49" s="535"/>
    </row>
    <row r="50" spans="1:9" ht="21" customHeight="1" x14ac:dyDescent="0.35">
      <c r="A50" s="474" t="s">
        <v>274</v>
      </c>
      <c r="B50" s="513"/>
      <c r="C50" s="513"/>
      <c r="D50" s="514" t="s">
        <v>952</v>
      </c>
      <c r="E50" s="514"/>
      <c r="F50" s="514"/>
      <c r="G50" s="514"/>
      <c r="H50" s="515"/>
    </row>
    <row r="51" spans="1:9" ht="27.65" customHeight="1" x14ac:dyDescent="0.35">
      <c r="A51" s="476" t="s">
        <v>276</v>
      </c>
      <c r="B51" s="507"/>
      <c r="C51" s="507"/>
      <c r="D51" s="479" t="s">
        <v>953</v>
      </c>
      <c r="E51" s="499"/>
      <c r="F51" s="499"/>
      <c r="G51" s="499"/>
      <c r="H51" s="499"/>
      <c r="I51" s="196"/>
    </row>
    <row r="52" spans="1:9" ht="10.15" customHeight="1" x14ac:dyDescent="0.35"/>
    <row r="53" spans="1:9" ht="15" customHeight="1" x14ac:dyDescent="0.35">
      <c r="A53" s="159" t="s">
        <v>284</v>
      </c>
    </row>
    <row r="54" spans="1:9" ht="33" customHeight="1" x14ac:dyDescent="0.35">
      <c r="A54" s="473" t="s">
        <v>285</v>
      </c>
      <c r="B54" s="478"/>
      <c r="C54" s="504" t="s">
        <v>1465</v>
      </c>
      <c r="D54" s="506"/>
      <c r="E54" s="506"/>
      <c r="F54" s="506"/>
      <c r="G54" s="506"/>
      <c r="H54" s="506"/>
    </row>
    <row r="55" spans="1:9" ht="27" customHeight="1" x14ac:dyDescent="0.35">
      <c r="A55" s="473"/>
      <c r="B55" s="478"/>
      <c r="C55" s="345" t="s">
        <v>1466</v>
      </c>
      <c r="D55" s="345"/>
      <c r="E55" s="345"/>
      <c r="F55" s="345"/>
      <c r="G55" s="345"/>
      <c r="H55" s="504"/>
    </row>
    <row r="56" spans="1:9" ht="27" customHeight="1" x14ac:dyDescent="0.35">
      <c r="A56" s="473"/>
      <c r="B56" s="478"/>
      <c r="C56" s="345" t="s">
        <v>1467</v>
      </c>
      <c r="D56" s="345"/>
      <c r="E56" s="345"/>
      <c r="F56" s="345"/>
      <c r="G56" s="345"/>
      <c r="H56" s="504"/>
    </row>
    <row r="57" spans="1:9" ht="27" customHeight="1" x14ac:dyDescent="0.35">
      <c r="A57" s="500" t="s">
        <v>288</v>
      </c>
      <c r="B57" s="501"/>
      <c r="C57" s="345" t="s">
        <v>1468</v>
      </c>
      <c r="D57" s="345"/>
      <c r="E57" s="345"/>
      <c r="F57" s="345"/>
      <c r="G57" s="345"/>
      <c r="H57" s="504"/>
    </row>
    <row r="58" spans="1:9" ht="27" customHeight="1" x14ac:dyDescent="0.35">
      <c r="A58" s="502"/>
      <c r="B58" s="503"/>
      <c r="C58" s="345" t="s">
        <v>1469</v>
      </c>
      <c r="D58" s="345"/>
      <c r="E58" s="345"/>
      <c r="F58" s="345"/>
      <c r="G58" s="345"/>
      <c r="H58" s="504"/>
    </row>
    <row r="59" spans="1:9" ht="10.15" customHeight="1" x14ac:dyDescent="0.35"/>
    <row r="60" spans="1:9" ht="15" customHeight="1" x14ac:dyDescent="0.35">
      <c r="A60" s="177" t="s">
        <v>290</v>
      </c>
      <c r="B60" s="179"/>
      <c r="C60" s="179"/>
      <c r="D60" s="179"/>
      <c r="E60" s="179"/>
      <c r="F60" s="179"/>
    </row>
    <row r="61" spans="1:9" ht="17" x14ac:dyDescent="0.35">
      <c r="A61" s="505" t="s">
        <v>291</v>
      </c>
      <c r="B61" s="505"/>
      <c r="C61" s="505"/>
      <c r="D61" s="505"/>
      <c r="E61" s="505"/>
      <c r="F61" s="505"/>
      <c r="G61" s="180">
        <v>2</v>
      </c>
      <c r="H61" s="181" t="s">
        <v>339</v>
      </c>
    </row>
    <row r="62" spans="1:9" ht="17" x14ac:dyDescent="0.35">
      <c r="A62" s="505" t="s">
        <v>293</v>
      </c>
      <c r="B62" s="505"/>
      <c r="C62" s="505"/>
      <c r="D62" s="505"/>
      <c r="E62" s="505"/>
      <c r="F62" s="505"/>
      <c r="G62" s="180">
        <v>1</v>
      </c>
      <c r="H62" s="181" t="s">
        <v>339</v>
      </c>
    </row>
    <row r="63" spans="1:9" x14ac:dyDescent="0.35">
      <c r="A63" s="156"/>
      <c r="B63" s="156"/>
      <c r="C63" s="156"/>
      <c r="D63" s="156"/>
      <c r="E63" s="156"/>
      <c r="F63" s="156"/>
      <c r="G63" s="182"/>
      <c r="H63" s="181"/>
    </row>
    <row r="64" spans="1:9" x14ac:dyDescent="0.35">
      <c r="A64" s="480" t="s">
        <v>294</v>
      </c>
      <c r="B64" s="480"/>
      <c r="C64" s="480"/>
      <c r="D64" s="480"/>
      <c r="E64" s="480"/>
      <c r="F64" s="480"/>
      <c r="G64" s="183"/>
      <c r="H64" s="184"/>
    </row>
    <row r="65" spans="1:10" ht="17.649999999999999" customHeight="1" x14ac:dyDescent="0.35">
      <c r="A65" s="472" t="s">
        <v>295</v>
      </c>
      <c r="B65" s="472"/>
      <c r="C65" s="472"/>
      <c r="D65" s="472"/>
      <c r="E65" s="167">
        <f>SUM(E66:E71)</f>
        <v>40</v>
      </c>
      <c r="F65" s="167" t="s">
        <v>268</v>
      </c>
      <c r="G65" s="172">
        <f>E65/25</f>
        <v>1.6</v>
      </c>
      <c r="H65" s="181" t="s">
        <v>339</v>
      </c>
    </row>
    <row r="66" spans="1:10" ht="17.649999999999999" customHeight="1" x14ac:dyDescent="0.35">
      <c r="A66" s="158" t="s">
        <v>144</v>
      </c>
      <c r="B66" s="473" t="s">
        <v>146</v>
      </c>
      <c r="C66" s="473"/>
      <c r="D66" s="473"/>
      <c r="E66" s="167">
        <v>15</v>
      </c>
      <c r="F66" s="167" t="s">
        <v>268</v>
      </c>
      <c r="G66" s="173"/>
      <c r="H66" s="174"/>
    </row>
    <row r="67" spans="1:10" ht="17.649999999999999" customHeight="1" x14ac:dyDescent="0.35">
      <c r="B67" s="473" t="s">
        <v>296</v>
      </c>
      <c r="C67" s="473"/>
      <c r="D67" s="473"/>
      <c r="E67" s="167">
        <v>15</v>
      </c>
      <c r="F67" s="167" t="s">
        <v>268</v>
      </c>
      <c r="G67" s="185"/>
      <c r="H67" s="186"/>
    </row>
    <row r="68" spans="1:10" ht="17.649999999999999" customHeight="1" x14ac:dyDescent="0.35">
      <c r="B68" s="473" t="s">
        <v>297</v>
      </c>
      <c r="C68" s="473"/>
      <c r="D68" s="473"/>
      <c r="E68" s="167">
        <v>6</v>
      </c>
      <c r="F68" s="167" t="s">
        <v>268</v>
      </c>
      <c r="G68" s="185"/>
      <c r="H68" s="186"/>
      <c r="J68" s="164"/>
    </row>
    <row r="69" spans="1:10" ht="17.649999999999999" customHeight="1" x14ac:dyDescent="0.35">
      <c r="B69" s="473" t="s">
        <v>298</v>
      </c>
      <c r="C69" s="473"/>
      <c r="D69" s="473"/>
      <c r="E69" s="167" t="s">
        <v>168</v>
      </c>
      <c r="F69" s="167" t="s">
        <v>268</v>
      </c>
      <c r="G69" s="185"/>
      <c r="H69" s="186"/>
    </row>
    <row r="70" spans="1:10" ht="17.649999999999999" customHeight="1" x14ac:dyDescent="0.35">
      <c r="B70" s="473" t="s">
        <v>299</v>
      </c>
      <c r="C70" s="473"/>
      <c r="D70" s="473"/>
      <c r="E70" s="167" t="s">
        <v>168</v>
      </c>
      <c r="F70" s="167" t="s">
        <v>268</v>
      </c>
      <c r="G70" s="185"/>
      <c r="H70" s="186"/>
    </row>
    <row r="71" spans="1:10" ht="17.649999999999999" customHeight="1" x14ac:dyDescent="0.35">
      <c r="B71" s="473" t="s">
        <v>300</v>
      </c>
      <c r="C71" s="473"/>
      <c r="D71" s="473"/>
      <c r="E71" s="167">
        <v>4</v>
      </c>
      <c r="F71" s="167" t="s">
        <v>268</v>
      </c>
      <c r="G71" s="173"/>
      <c r="H71" s="174"/>
    </row>
    <row r="72" spans="1:10" ht="31.15" customHeight="1" x14ac:dyDescent="0.35">
      <c r="A72" s="472" t="s">
        <v>301</v>
      </c>
      <c r="B72" s="472"/>
      <c r="C72" s="472"/>
      <c r="D72" s="472"/>
      <c r="E72" s="167" t="s">
        <v>168</v>
      </c>
      <c r="F72" s="167" t="s">
        <v>268</v>
      </c>
      <c r="G72" s="172" t="s">
        <v>168</v>
      </c>
      <c r="H72" s="181" t="s">
        <v>339</v>
      </c>
    </row>
    <row r="73" spans="1:10" ht="17.649999999999999" customHeight="1" x14ac:dyDescent="0.35">
      <c r="A73" s="473" t="s">
        <v>302</v>
      </c>
      <c r="B73" s="473"/>
      <c r="C73" s="473"/>
      <c r="D73" s="473"/>
      <c r="E73" s="167">
        <f>G73*25</f>
        <v>35</v>
      </c>
      <c r="F73" s="167" t="s">
        <v>268</v>
      </c>
      <c r="G73" s="172">
        <f>D6-G65</f>
        <v>1.4</v>
      </c>
      <c r="H73" s="181" t="s">
        <v>339</v>
      </c>
    </row>
    <row r="74" spans="1:10" ht="10.15" customHeight="1" x14ac:dyDescent="0.35"/>
    <row r="75" spans="1:10" x14ac:dyDescent="0.35">
      <c r="A75" s="8" t="s">
        <v>303</v>
      </c>
      <c r="B75" s="8"/>
      <c r="C75" s="8"/>
      <c r="D75" s="8"/>
      <c r="E75" s="8"/>
      <c r="F75" s="77"/>
      <c r="G75" s="77"/>
      <c r="H75" s="77"/>
      <c r="I75" s="77"/>
    </row>
    <row r="76" spans="1:10" x14ac:dyDescent="0.35">
      <c r="A76" s="471" t="s">
        <v>1605</v>
      </c>
      <c r="B76" s="471"/>
      <c r="C76" s="471"/>
      <c r="D76" s="471"/>
      <c r="E76" s="471"/>
      <c r="F76" s="230"/>
      <c r="G76" s="230"/>
      <c r="H76" s="230"/>
      <c r="I76" s="230"/>
    </row>
    <row r="77" spans="1:10" x14ac:dyDescent="0.35">
      <c r="A77" s="230"/>
      <c r="B77" s="230"/>
      <c r="C77" s="230"/>
      <c r="D77" s="230"/>
      <c r="E77" s="230"/>
      <c r="F77" s="230"/>
      <c r="G77" s="230"/>
      <c r="H77" s="230"/>
      <c r="I77" s="230"/>
    </row>
    <row r="78" spans="1:10" x14ac:dyDescent="0.35">
      <c r="A78" s="230"/>
      <c r="B78" s="230"/>
      <c r="C78" s="230"/>
      <c r="D78" s="230"/>
      <c r="E78" s="230"/>
      <c r="F78" s="230"/>
      <c r="G78" s="230"/>
      <c r="H78" s="230"/>
      <c r="I78" s="230"/>
    </row>
    <row r="79" spans="1:10" x14ac:dyDescent="0.35">
      <c r="A79" s="77"/>
      <c r="B79" s="77"/>
      <c r="C79" s="77"/>
      <c r="D79" s="77"/>
      <c r="E79" s="77"/>
      <c r="F79" s="77"/>
      <c r="G79" s="77"/>
      <c r="H79" s="77"/>
      <c r="I79" s="77"/>
    </row>
  </sheetData>
  <mergeCells count="79">
    <mergeCell ref="A76:E76"/>
    <mergeCell ref="A16:D16"/>
    <mergeCell ref="E16:H16"/>
    <mergeCell ref="A18:H18"/>
    <mergeCell ref="A12:H12"/>
    <mergeCell ref="A13:D13"/>
    <mergeCell ref="E13:H13"/>
    <mergeCell ref="A14:D14"/>
    <mergeCell ref="E14:H14"/>
    <mergeCell ref="A15:D15"/>
    <mergeCell ref="E15:H15"/>
    <mergeCell ref="A19:B19"/>
    <mergeCell ref="C19:H19"/>
    <mergeCell ref="B26:F26"/>
    <mergeCell ref="A27:H27"/>
    <mergeCell ref="B28:F28"/>
    <mergeCell ref="A2:I2"/>
    <mergeCell ref="A5:H5"/>
    <mergeCell ref="A6:C6"/>
    <mergeCell ref="D6:H6"/>
    <mergeCell ref="A7:C7"/>
    <mergeCell ref="D7:H7"/>
    <mergeCell ref="A8:C8"/>
    <mergeCell ref="D8:H8"/>
    <mergeCell ref="A9:C9"/>
    <mergeCell ref="D9:H9"/>
    <mergeCell ref="A11:H11"/>
    <mergeCell ref="A24:H24"/>
    <mergeCell ref="A21:D21"/>
    <mergeCell ref="A22:A23"/>
    <mergeCell ref="B22:F23"/>
    <mergeCell ref="G22:H22"/>
    <mergeCell ref="B29:F29"/>
    <mergeCell ref="B25:F25"/>
    <mergeCell ref="A30:H30"/>
    <mergeCell ref="B31:F31"/>
    <mergeCell ref="B32:F32"/>
    <mergeCell ref="A35:F35"/>
    <mergeCell ref="A36:A41"/>
    <mergeCell ref="B36:H36"/>
    <mergeCell ref="B37:H37"/>
    <mergeCell ref="B38:H38"/>
    <mergeCell ref="B39:H39"/>
    <mergeCell ref="B40:H40"/>
    <mergeCell ref="B41:H41"/>
    <mergeCell ref="A42:C42"/>
    <mergeCell ref="D42:H42"/>
    <mergeCell ref="A43:C43"/>
    <mergeCell ref="D43:H43"/>
    <mergeCell ref="A44:F44"/>
    <mergeCell ref="A45:A49"/>
    <mergeCell ref="B45:H45"/>
    <mergeCell ref="B46:H46"/>
    <mergeCell ref="B47:H47"/>
    <mergeCell ref="B48:H48"/>
    <mergeCell ref="B49:H49"/>
    <mergeCell ref="A50:C50"/>
    <mergeCell ref="D50:H50"/>
    <mergeCell ref="A51:C51"/>
    <mergeCell ref="A54:B56"/>
    <mergeCell ref="C54:H54"/>
    <mergeCell ref="C55:H55"/>
    <mergeCell ref="C56:H56"/>
    <mergeCell ref="B71:D71"/>
    <mergeCell ref="A72:D72"/>
    <mergeCell ref="A73:D73"/>
    <mergeCell ref="D51:H51"/>
    <mergeCell ref="A65:D65"/>
    <mergeCell ref="B66:D66"/>
    <mergeCell ref="B67:D67"/>
    <mergeCell ref="B68:D68"/>
    <mergeCell ref="B69:D69"/>
    <mergeCell ref="B70:D70"/>
    <mergeCell ref="A57:B58"/>
    <mergeCell ref="C57:H57"/>
    <mergeCell ref="C58:H58"/>
    <mergeCell ref="A61:F61"/>
    <mergeCell ref="A62:F62"/>
    <mergeCell ref="A64:F6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63"/>
  <sheetViews>
    <sheetView topLeftCell="A25" workbookViewId="0">
      <selection activeCell="A59" sqref="A59:E60"/>
    </sheetView>
  </sheetViews>
  <sheetFormatPr defaultColWidth="9.453125" defaultRowHeight="14" x14ac:dyDescent="0.35"/>
  <cols>
    <col min="1" max="1" width="10.1796875" style="110" customWidth="1"/>
    <col min="2" max="2" width="12.7265625" style="110" customWidth="1"/>
    <col min="3" max="3" width="6.1796875" style="110" customWidth="1"/>
    <col min="4" max="4" width="22.453125" style="110" customWidth="1"/>
    <col min="5" max="5" width="10.1796875" style="110" customWidth="1"/>
    <col min="6" max="6" width="8.7265625" style="110" customWidth="1"/>
    <col min="7" max="7" width="12" style="110" customWidth="1"/>
    <col min="8" max="8" width="10.54296875" style="110" customWidth="1"/>
    <col min="9" max="16384" width="9.45312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497" t="s">
        <v>185</v>
      </c>
      <c r="B5" s="497"/>
      <c r="C5" s="497"/>
      <c r="D5" s="497"/>
      <c r="E5" s="497"/>
      <c r="F5" s="497"/>
      <c r="G5" s="497"/>
      <c r="H5" s="497"/>
    </row>
    <row r="6" spans="1:8" ht="17.5" customHeight="1" x14ac:dyDescent="0.35">
      <c r="A6" s="595" t="s">
        <v>142</v>
      </c>
      <c r="B6" s="521"/>
      <c r="C6" s="521"/>
      <c r="D6" s="521">
        <v>3</v>
      </c>
      <c r="E6" s="521"/>
      <c r="F6" s="521"/>
      <c r="G6" s="521"/>
      <c r="H6" s="490"/>
    </row>
    <row r="7" spans="1:8" ht="17.5" customHeight="1" x14ac:dyDescent="0.35">
      <c r="A7" s="595" t="s">
        <v>141</v>
      </c>
      <c r="B7" s="521"/>
      <c r="C7" s="521"/>
      <c r="D7" s="527" t="s">
        <v>847</v>
      </c>
      <c r="E7" s="527"/>
      <c r="F7" s="527"/>
      <c r="G7" s="527"/>
      <c r="H7" s="528"/>
    </row>
    <row r="8" spans="1:8" ht="17.5" customHeight="1" x14ac:dyDescent="0.35">
      <c r="A8" s="595" t="s">
        <v>145</v>
      </c>
      <c r="B8" s="521"/>
      <c r="C8" s="521"/>
      <c r="D8" s="514" t="s">
        <v>848</v>
      </c>
      <c r="E8" s="514"/>
      <c r="F8" s="514"/>
      <c r="G8" s="514"/>
      <c r="H8" s="515"/>
    </row>
    <row r="9" spans="1:8" ht="17.5" customHeight="1" x14ac:dyDescent="0.35">
      <c r="A9" s="595" t="s">
        <v>241</v>
      </c>
      <c r="B9" s="521"/>
      <c r="C9" s="521"/>
      <c r="D9" s="514" t="s">
        <v>307</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495" t="s">
        <v>954</v>
      </c>
      <c r="B12" s="495"/>
      <c r="C12" s="495"/>
      <c r="D12" s="495"/>
      <c r="E12" s="495"/>
      <c r="F12" s="495"/>
      <c r="G12" s="495"/>
      <c r="H12" s="495"/>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592</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6.75"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47.25" customHeight="1" x14ac:dyDescent="0.35">
      <c r="A25" s="271" t="s">
        <v>955</v>
      </c>
      <c r="B25" s="345" t="s">
        <v>956</v>
      </c>
      <c r="C25" s="345"/>
      <c r="D25" s="345"/>
      <c r="E25" s="345"/>
      <c r="F25" s="345"/>
      <c r="G25" s="220" t="s">
        <v>852</v>
      </c>
      <c r="H25" s="157" t="s">
        <v>68</v>
      </c>
    </row>
    <row r="26" spans="1:8" ht="17.899999999999999" customHeight="1" x14ac:dyDescent="0.35">
      <c r="A26" s="606" t="s">
        <v>125</v>
      </c>
      <c r="B26" s="607"/>
      <c r="C26" s="607"/>
      <c r="D26" s="607"/>
      <c r="E26" s="607"/>
      <c r="F26" s="607"/>
      <c r="G26" s="607"/>
      <c r="H26" s="608"/>
    </row>
    <row r="27" spans="1:8" ht="68.25" customHeight="1" x14ac:dyDescent="0.35">
      <c r="A27" s="271" t="s">
        <v>957</v>
      </c>
      <c r="B27" s="345" t="s">
        <v>958</v>
      </c>
      <c r="C27" s="345"/>
      <c r="D27" s="345"/>
      <c r="E27" s="345"/>
      <c r="F27" s="345"/>
      <c r="G27" s="220" t="s">
        <v>959</v>
      </c>
      <c r="H27" s="157" t="s">
        <v>68</v>
      </c>
    </row>
    <row r="28" spans="1:8" ht="74.25" customHeight="1" x14ac:dyDescent="0.35">
      <c r="A28" s="271" t="s">
        <v>960</v>
      </c>
      <c r="B28" s="345" t="s">
        <v>961</v>
      </c>
      <c r="C28" s="345"/>
      <c r="D28" s="345"/>
      <c r="E28" s="345"/>
      <c r="F28" s="345"/>
      <c r="G28" s="220" t="s">
        <v>962</v>
      </c>
      <c r="H28" s="157" t="s">
        <v>39</v>
      </c>
    </row>
    <row r="29" spans="1:8" ht="17.899999999999999" customHeight="1" x14ac:dyDescent="0.35">
      <c r="A29" s="606" t="s">
        <v>261</v>
      </c>
      <c r="B29" s="607"/>
      <c r="C29" s="607"/>
      <c r="D29" s="607"/>
      <c r="E29" s="607"/>
      <c r="F29" s="607"/>
      <c r="G29" s="607"/>
      <c r="H29" s="608"/>
    </row>
    <row r="30" spans="1:8" ht="51.75" customHeight="1" x14ac:dyDescent="0.35">
      <c r="A30" s="271" t="s">
        <v>963</v>
      </c>
      <c r="B30" s="619" t="s">
        <v>1470</v>
      </c>
      <c r="C30" s="619"/>
      <c r="D30" s="619"/>
      <c r="E30" s="619"/>
      <c r="F30" s="619"/>
      <c r="G30" s="220" t="s">
        <v>859</v>
      </c>
      <c r="H30" s="157" t="s">
        <v>39</v>
      </c>
    </row>
    <row r="31" spans="1:8" ht="10.4" customHeight="1" x14ac:dyDescent="0.35"/>
    <row r="32" spans="1:8" ht="15" customHeight="1" x14ac:dyDescent="0.35">
      <c r="A32" s="111" t="s">
        <v>266</v>
      </c>
    </row>
    <row r="33" spans="1:8" s="111" customFormat="1" ht="17.899999999999999" customHeight="1" x14ac:dyDescent="0.35">
      <c r="A33" s="605" t="s">
        <v>860</v>
      </c>
      <c r="B33" s="605"/>
      <c r="C33" s="605"/>
      <c r="D33" s="605"/>
      <c r="E33" s="605"/>
      <c r="F33" s="605"/>
      <c r="G33" s="118">
        <v>30</v>
      </c>
      <c r="H33" s="143" t="s">
        <v>268</v>
      </c>
    </row>
    <row r="34" spans="1:8" ht="20.149999999999999" customHeight="1" x14ac:dyDescent="0.35">
      <c r="A34" s="600" t="s">
        <v>269</v>
      </c>
      <c r="B34" s="482" t="s">
        <v>861</v>
      </c>
      <c r="C34" s="565"/>
      <c r="D34" s="565"/>
      <c r="E34" s="565"/>
      <c r="F34" s="565"/>
      <c r="G34" s="565"/>
      <c r="H34" s="565"/>
    </row>
    <row r="35" spans="1:8" ht="20.149999999999999" customHeight="1" x14ac:dyDescent="0.35">
      <c r="A35" s="601"/>
      <c r="B35" s="479" t="s">
        <v>862</v>
      </c>
      <c r="C35" s="499"/>
      <c r="D35" s="499"/>
      <c r="E35" s="499"/>
      <c r="F35" s="499"/>
      <c r="G35" s="499"/>
      <c r="H35" s="499"/>
    </row>
    <row r="36" spans="1:8" ht="20.149999999999999" customHeight="1" x14ac:dyDescent="0.35">
      <c r="A36" s="602"/>
      <c r="B36" s="483" t="s">
        <v>863</v>
      </c>
      <c r="C36" s="618"/>
      <c r="D36" s="618"/>
      <c r="E36" s="618"/>
      <c r="F36" s="618"/>
      <c r="G36" s="618"/>
      <c r="H36" s="618"/>
    </row>
    <row r="37" spans="1:8" ht="24" customHeight="1" x14ac:dyDescent="0.35">
      <c r="A37" s="593" t="s">
        <v>274</v>
      </c>
      <c r="B37" s="514"/>
      <c r="C37" s="514"/>
      <c r="D37" s="514" t="s">
        <v>964</v>
      </c>
      <c r="E37" s="514"/>
      <c r="F37" s="514"/>
      <c r="G37" s="514"/>
      <c r="H37" s="515"/>
    </row>
    <row r="38" spans="1:8" ht="58" customHeight="1" x14ac:dyDescent="0.35">
      <c r="A38" s="594" t="s">
        <v>276</v>
      </c>
      <c r="B38" s="527"/>
      <c r="C38" s="527"/>
      <c r="D38" s="504" t="s">
        <v>1592</v>
      </c>
      <c r="E38" s="506"/>
      <c r="F38" s="506"/>
      <c r="G38" s="506"/>
      <c r="H38" s="506"/>
    </row>
    <row r="39" spans="1:8" ht="10.4" customHeight="1" x14ac:dyDescent="0.35"/>
    <row r="40" spans="1:8" ht="15" customHeight="1" x14ac:dyDescent="0.35">
      <c r="A40" s="111" t="s">
        <v>284</v>
      </c>
    </row>
    <row r="41" spans="1:8" ht="28.4" customHeight="1" x14ac:dyDescent="0.35">
      <c r="A41" s="591" t="s">
        <v>285</v>
      </c>
      <c r="B41" s="595"/>
      <c r="C41" s="504" t="s">
        <v>1199</v>
      </c>
      <c r="D41" s="506"/>
      <c r="E41" s="506"/>
      <c r="F41" s="506"/>
      <c r="G41" s="506"/>
      <c r="H41" s="506"/>
    </row>
    <row r="42" spans="1:8" ht="36.75" customHeight="1" x14ac:dyDescent="0.35">
      <c r="A42" s="591"/>
      <c r="B42" s="595"/>
      <c r="C42" s="345" t="s">
        <v>1200</v>
      </c>
      <c r="D42" s="345"/>
      <c r="E42" s="345"/>
      <c r="F42" s="345"/>
      <c r="G42" s="345"/>
      <c r="H42" s="504"/>
    </row>
    <row r="43" spans="1:8" ht="10.4" customHeight="1" x14ac:dyDescent="0.35"/>
    <row r="44" spans="1:8" ht="15" customHeight="1" x14ac:dyDescent="0.35">
      <c r="A44" s="111" t="s">
        <v>290</v>
      </c>
      <c r="B44" s="111"/>
      <c r="C44" s="111"/>
      <c r="D44" s="111"/>
      <c r="E44" s="111"/>
      <c r="F44" s="111"/>
    </row>
    <row r="45" spans="1:8" ht="17" x14ac:dyDescent="0.35">
      <c r="A45" s="591" t="s">
        <v>291</v>
      </c>
      <c r="B45" s="591"/>
      <c r="C45" s="591"/>
      <c r="D45" s="591"/>
      <c r="E45" s="591"/>
      <c r="F45" s="591"/>
      <c r="G45" s="115">
        <v>2</v>
      </c>
      <c r="H45" s="114" t="s">
        <v>809</v>
      </c>
    </row>
    <row r="46" spans="1:8" ht="17" x14ac:dyDescent="0.35">
      <c r="A46" s="591" t="s">
        <v>293</v>
      </c>
      <c r="B46" s="591"/>
      <c r="C46" s="591"/>
      <c r="D46" s="591"/>
      <c r="E46" s="591"/>
      <c r="F46" s="591"/>
      <c r="G46" s="115">
        <v>1</v>
      </c>
      <c r="H46" s="114" t="s">
        <v>809</v>
      </c>
    </row>
    <row r="47" spans="1:8" x14ac:dyDescent="0.35">
      <c r="A47" s="141"/>
      <c r="B47" s="141"/>
      <c r="C47" s="141"/>
      <c r="D47" s="141"/>
      <c r="E47" s="141"/>
      <c r="F47" s="141"/>
      <c r="G47" s="116"/>
      <c r="H47" s="114"/>
    </row>
    <row r="48" spans="1:8" x14ac:dyDescent="0.35">
      <c r="A48" s="592" t="s">
        <v>294</v>
      </c>
      <c r="B48" s="592"/>
      <c r="C48" s="592"/>
      <c r="D48" s="592"/>
      <c r="E48" s="592"/>
      <c r="F48" s="592"/>
      <c r="G48" s="139"/>
      <c r="H48" s="116"/>
    </row>
    <row r="49" spans="1:9" ht="17.899999999999999" customHeight="1" x14ac:dyDescent="0.35">
      <c r="A49" s="367" t="s">
        <v>295</v>
      </c>
      <c r="B49" s="367"/>
      <c r="C49" s="367"/>
      <c r="D49" s="367"/>
      <c r="E49" s="114">
        <f>SUM(E50:E55)</f>
        <v>53</v>
      </c>
      <c r="F49" s="114" t="s">
        <v>268</v>
      </c>
      <c r="G49" s="107">
        <f>E49/25</f>
        <v>2.12</v>
      </c>
      <c r="H49" s="114" t="s">
        <v>809</v>
      </c>
    </row>
    <row r="50" spans="1:9" ht="17.899999999999999" customHeight="1" x14ac:dyDescent="0.35">
      <c r="A50" s="110" t="s">
        <v>144</v>
      </c>
      <c r="B50" s="591" t="s">
        <v>146</v>
      </c>
      <c r="C50" s="591"/>
      <c r="D50" s="591"/>
      <c r="E50" s="114" t="s">
        <v>168</v>
      </c>
      <c r="F50" s="114" t="s">
        <v>268</v>
      </c>
      <c r="G50" s="112"/>
      <c r="H50" s="122"/>
    </row>
    <row r="51" spans="1:9" ht="17.899999999999999" customHeight="1" x14ac:dyDescent="0.35">
      <c r="B51" s="591" t="s">
        <v>296</v>
      </c>
      <c r="C51" s="591"/>
      <c r="D51" s="591"/>
      <c r="E51" s="114">
        <v>30</v>
      </c>
      <c r="F51" s="114" t="s">
        <v>268</v>
      </c>
      <c r="G51" s="112"/>
      <c r="H51" s="122"/>
    </row>
    <row r="52" spans="1:9" ht="17.899999999999999" customHeight="1" x14ac:dyDescent="0.35">
      <c r="B52" s="591" t="s">
        <v>297</v>
      </c>
      <c r="C52" s="591"/>
      <c r="D52" s="591"/>
      <c r="E52" s="114">
        <v>10</v>
      </c>
      <c r="F52" s="114" t="s">
        <v>268</v>
      </c>
      <c r="G52" s="112"/>
      <c r="H52" s="122"/>
    </row>
    <row r="53" spans="1:9" ht="17.899999999999999" customHeight="1" x14ac:dyDescent="0.35">
      <c r="B53" s="591" t="s">
        <v>298</v>
      </c>
      <c r="C53" s="591"/>
      <c r="D53" s="591"/>
      <c r="E53" s="114">
        <v>13</v>
      </c>
      <c r="F53" s="114" t="s">
        <v>268</v>
      </c>
      <c r="G53" s="112"/>
      <c r="H53" s="122"/>
    </row>
    <row r="54" spans="1:9" ht="17.899999999999999" customHeight="1" x14ac:dyDescent="0.35">
      <c r="B54" s="591" t="s">
        <v>299</v>
      </c>
      <c r="C54" s="591"/>
      <c r="D54" s="591"/>
      <c r="E54" s="114" t="s">
        <v>168</v>
      </c>
      <c r="F54" s="114" t="s">
        <v>268</v>
      </c>
      <c r="G54" s="112"/>
      <c r="H54" s="122"/>
    </row>
    <row r="55" spans="1:9" ht="17.899999999999999" customHeight="1" x14ac:dyDescent="0.35">
      <c r="B55" s="591" t="s">
        <v>300</v>
      </c>
      <c r="C55" s="591"/>
      <c r="D55" s="591"/>
      <c r="E55" s="114" t="s">
        <v>168</v>
      </c>
      <c r="F55" s="114" t="s">
        <v>268</v>
      </c>
      <c r="G55" s="112"/>
      <c r="H55" s="122"/>
    </row>
    <row r="56" spans="1:9" ht="33.75" customHeight="1" x14ac:dyDescent="0.35">
      <c r="A56" s="367" t="s">
        <v>301</v>
      </c>
      <c r="B56" s="367"/>
      <c r="C56" s="367"/>
      <c r="D56" s="367"/>
      <c r="E56" s="114" t="s">
        <v>168</v>
      </c>
      <c r="F56" s="114" t="s">
        <v>268</v>
      </c>
      <c r="G56" s="107" t="s">
        <v>168</v>
      </c>
      <c r="H56" s="114" t="s">
        <v>809</v>
      </c>
    </row>
    <row r="57" spans="1:9" ht="17.899999999999999" customHeight="1" x14ac:dyDescent="0.35">
      <c r="A57" s="591" t="s">
        <v>302</v>
      </c>
      <c r="B57" s="591"/>
      <c r="C57" s="591"/>
      <c r="D57" s="591"/>
      <c r="E57" s="114">
        <f>G57*25</f>
        <v>21.999999999999996</v>
      </c>
      <c r="F57" s="114" t="s">
        <v>268</v>
      </c>
      <c r="G57" s="107">
        <f>D6-G49</f>
        <v>0.87999999999999989</v>
      </c>
      <c r="H57" s="114" t="s">
        <v>809</v>
      </c>
    </row>
    <row r="59" spans="1:9" x14ac:dyDescent="0.35">
      <c r="A59" s="8" t="s">
        <v>303</v>
      </c>
      <c r="B59" s="8"/>
      <c r="C59" s="8"/>
      <c r="D59" s="8"/>
      <c r="E59" s="8"/>
      <c r="F59" s="77"/>
      <c r="G59" s="77"/>
      <c r="H59" s="77"/>
      <c r="I59" s="77"/>
    </row>
    <row r="60" spans="1:9" x14ac:dyDescent="0.35">
      <c r="A60" s="471" t="s">
        <v>1605</v>
      </c>
      <c r="B60" s="471"/>
      <c r="C60" s="471"/>
      <c r="D60" s="471"/>
      <c r="E60" s="471"/>
      <c r="F60" s="230"/>
      <c r="G60" s="230"/>
      <c r="H60" s="230"/>
      <c r="I60" s="230"/>
    </row>
    <row r="61" spans="1:9" x14ac:dyDescent="0.35">
      <c r="A61" s="230"/>
      <c r="B61" s="230"/>
      <c r="C61" s="230"/>
      <c r="D61" s="230"/>
      <c r="E61" s="230"/>
      <c r="F61" s="230"/>
      <c r="G61" s="230"/>
      <c r="H61" s="230"/>
      <c r="I61" s="230"/>
    </row>
    <row r="62" spans="1:9" x14ac:dyDescent="0.35">
      <c r="A62" s="230"/>
      <c r="B62" s="230"/>
      <c r="C62" s="230"/>
      <c r="D62" s="230"/>
      <c r="E62" s="230"/>
      <c r="F62" s="230"/>
      <c r="G62" s="230"/>
      <c r="H62" s="230"/>
      <c r="I62" s="230"/>
    </row>
    <row r="63" spans="1:9" x14ac:dyDescent="0.35">
      <c r="A63" s="120"/>
      <c r="B63" s="120"/>
      <c r="C63" s="120"/>
      <c r="D63" s="120"/>
      <c r="E63" s="120"/>
      <c r="F63" s="120"/>
      <c r="G63" s="120"/>
      <c r="H63" s="120"/>
    </row>
  </sheetData>
  <mergeCells count="59">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49:D49"/>
    <mergeCell ref="B50:D50"/>
    <mergeCell ref="B51:D51"/>
    <mergeCell ref="B52:D52"/>
    <mergeCell ref="B53:D53"/>
    <mergeCell ref="A45:F45"/>
    <mergeCell ref="A46:F46"/>
    <mergeCell ref="A48:F48"/>
    <mergeCell ref="A37:C37"/>
    <mergeCell ref="D37:H37"/>
    <mergeCell ref="A38:C38"/>
    <mergeCell ref="D38:H38"/>
    <mergeCell ref="A41:B42"/>
    <mergeCell ref="C41:H41"/>
    <mergeCell ref="C42:H42"/>
    <mergeCell ref="B55:D55"/>
    <mergeCell ref="A56:D56"/>
    <mergeCell ref="A57:D57"/>
    <mergeCell ref="B54:D54"/>
    <mergeCell ref="A60:E6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81"/>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190</v>
      </c>
      <c r="B5" s="497"/>
      <c r="C5" s="497"/>
      <c r="D5" s="497"/>
      <c r="E5" s="497"/>
      <c r="F5" s="497"/>
      <c r="G5" s="497"/>
      <c r="H5" s="497"/>
    </row>
    <row r="6" spans="1:9" ht="17.649999999999999" customHeight="1" x14ac:dyDescent="0.35">
      <c r="A6" s="478" t="s">
        <v>142</v>
      </c>
      <c r="B6" s="522"/>
      <c r="C6" s="522"/>
      <c r="D6" s="521">
        <v>2</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1572</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965</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29.25" customHeight="1" x14ac:dyDescent="0.35">
      <c r="A25" s="211" t="s">
        <v>966</v>
      </c>
      <c r="B25" s="512" t="s">
        <v>967</v>
      </c>
      <c r="C25" s="512"/>
      <c r="D25" s="512"/>
      <c r="E25" s="512"/>
      <c r="F25" s="512"/>
      <c r="G25" s="32" t="s">
        <v>52</v>
      </c>
      <c r="H25" s="190" t="s">
        <v>39</v>
      </c>
    </row>
    <row r="26" spans="1:8" ht="42" customHeight="1" x14ac:dyDescent="0.35">
      <c r="A26" s="211" t="s">
        <v>968</v>
      </c>
      <c r="B26" s="512" t="s">
        <v>969</v>
      </c>
      <c r="C26" s="512"/>
      <c r="D26" s="512"/>
      <c r="E26" s="512"/>
      <c r="F26" s="512"/>
      <c r="G26" s="32" t="s">
        <v>54</v>
      </c>
      <c r="H26" s="190" t="s">
        <v>39</v>
      </c>
    </row>
    <row r="27" spans="1:8" ht="29.25" customHeight="1" x14ac:dyDescent="0.35">
      <c r="A27" s="211" t="s">
        <v>970</v>
      </c>
      <c r="B27" s="479" t="s">
        <v>971</v>
      </c>
      <c r="C27" s="499"/>
      <c r="D27" s="499"/>
      <c r="E27" s="499"/>
      <c r="F27" s="520"/>
      <c r="G27" s="32" t="s">
        <v>56</v>
      </c>
      <c r="H27" s="190" t="s">
        <v>39</v>
      </c>
    </row>
    <row r="28" spans="1:8" ht="17.649999999999999" customHeight="1" x14ac:dyDescent="0.35">
      <c r="A28" s="486" t="s">
        <v>125</v>
      </c>
      <c r="B28" s="487"/>
      <c r="C28" s="487"/>
      <c r="D28" s="487"/>
      <c r="E28" s="487"/>
      <c r="F28" s="487"/>
      <c r="G28" s="487"/>
      <c r="H28" s="488"/>
    </row>
    <row r="29" spans="1:8" ht="44.25" customHeight="1" x14ac:dyDescent="0.35">
      <c r="A29" s="211" t="s">
        <v>972</v>
      </c>
      <c r="B29" s="512" t="s">
        <v>973</v>
      </c>
      <c r="C29" s="512"/>
      <c r="D29" s="512"/>
      <c r="E29" s="512"/>
      <c r="F29" s="512"/>
      <c r="G29" s="32" t="s">
        <v>70</v>
      </c>
      <c r="H29" s="190" t="s">
        <v>39</v>
      </c>
    </row>
    <row r="30" spans="1:8" ht="40.5" customHeight="1" x14ac:dyDescent="0.35">
      <c r="A30" s="211" t="s">
        <v>1541</v>
      </c>
      <c r="B30" s="512" t="s">
        <v>974</v>
      </c>
      <c r="C30" s="512"/>
      <c r="D30" s="512"/>
      <c r="E30" s="512"/>
      <c r="F30" s="512"/>
      <c r="G30" s="32" t="s">
        <v>88</v>
      </c>
      <c r="H30" s="190" t="s">
        <v>39</v>
      </c>
    </row>
    <row r="31" spans="1:8" ht="17.649999999999999" customHeight="1" x14ac:dyDescent="0.35">
      <c r="A31" s="486" t="s">
        <v>261</v>
      </c>
      <c r="B31" s="487"/>
      <c r="C31" s="487"/>
      <c r="D31" s="487"/>
      <c r="E31" s="487"/>
      <c r="F31" s="487"/>
      <c r="G31" s="487"/>
      <c r="H31" s="488"/>
    </row>
    <row r="32" spans="1:8" ht="39" customHeight="1" x14ac:dyDescent="0.35">
      <c r="A32" s="211" t="s">
        <v>975</v>
      </c>
      <c r="B32" s="555" t="s">
        <v>1475</v>
      </c>
      <c r="C32" s="555"/>
      <c r="D32" s="555"/>
      <c r="E32" s="555"/>
      <c r="F32" s="555"/>
      <c r="G32" s="32" t="s">
        <v>104</v>
      </c>
      <c r="H32" s="190" t="s">
        <v>39</v>
      </c>
    </row>
    <row r="33" spans="1:9" ht="30.75" customHeight="1" x14ac:dyDescent="0.35">
      <c r="A33" s="211" t="s">
        <v>976</v>
      </c>
      <c r="B33" s="555" t="s">
        <v>1476</v>
      </c>
      <c r="C33" s="555"/>
      <c r="D33" s="555"/>
      <c r="E33" s="555"/>
      <c r="F33" s="555"/>
      <c r="G33" s="32" t="s">
        <v>110</v>
      </c>
      <c r="H33" s="190" t="s">
        <v>39</v>
      </c>
    </row>
    <row r="34" spans="1:9" ht="10.15" customHeight="1" x14ac:dyDescent="0.35"/>
    <row r="35" spans="1:9" ht="15" customHeight="1" x14ac:dyDescent="0.35">
      <c r="A35" s="159" t="s">
        <v>266</v>
      </c>
    </row>
    <row r="36" spans="1:9" s="177" customFormat="1" ht="17.649999999999999" customHeight="1" x14ac:dyDescent="0.35">
      <c r="A36" s="481" t="s">
        <v>267</v>
      </c>
      <c r="B36" s="481"/>
      <c r="C36" s="481"/>
      <c r="D36" s="481"/>
      <c r="E36" s="481"/>
      <c r="F36" s="481"/>
      <c r="G36" s="162">
        <v>15</v>
      </c>
      <c r="H36" s="163" t="s">
        <v>268</v>
      </c>
    </row>
    <row r="37" spans="1:9" ht="17.25" customHeight="1" x14ac:dyDescent="0.35">
      <c r="A37" s="508" t="s">
        <v>269</v>
      </c>
      <c r="B37" s="518" t="s">
        <v>977</v>
      </c>
      <c r="C37" s="518"/>
      <c r="D37" s="518"/>
      <c r="E37" s="518"/>
      <c r="F37" s="518"/>
      <c r="G37" s="518"/>
      <c r="H37" s="519"/>
    </row>
    <row r="38" spans="1:9" ht="17.25" customHeight="1" x14ac:dyDescent="0.35">
      <c r="A38" s="509"/>
      <c r="B38" s="512" t="s">
        <v>978</v>
      </c>
      <c r="C38" s="512"/>
      <c r="D38" s="512"/>
      <c r="E38" s="512"/>
      <c r="F38" s="512"/>
      <c r="G38" s="512"/>
      <c r="H38" s="479"/>
    </row>
    <row r="39" spans="1:9" ht="17.25" customHeight="1" x14ac:dyDescent="0.35">
      <c r="A39" s="509"/>
      <c r="B39" s="512" t="s">
        <v>979</v>
      </c>
      <c r="C39" s="512"/>
      <c r="D39" s="512"/>
      <c r="E39" s="512"/>
      <c r="F39" s="512"/>
      <c r="G39" s="512"/>
      <c r="H39" s="479"/>
    </row>
    <row r="40" spans="1:9" ht="17.25" customHeight="1" x14ac:dyDescent="0.35">
      <c r="A40" s="509"/>
      <c r="B40" s="512" t="s">
        <v>980</v>
      </c>
      <c r="C40" s="512"/>
      <c r="D40" s="512"/>
      <c r="E40" s="512"/>
      <c r="F40" s="512"/>
      <c r="G40" s="512"/>
      <c r="H40" s="479"/>
    </row>
    <row r="41" spans="1:9" ht="17.25" customHeight="1" x14ac:dyDescent="0.35">
      <c r="A41" s="509"/>
      <c r="B41" s="512" t="s">
        <v>981</v>
      </c>
      <c r="C41" s="512"/>
      <c r="D41" s="512"/>
      <c r="E41" s="512"/>
      <c r="F41" s="512"/>
      <c r="G41" s="512"/>
      <c r="H41" s="479"/>
    </row>
    <row r="42" spans="1:9" ht="17.25" customHeight="1" x14ac:dyDescent="0.35">
      <c r="A42" s="509"/>
      <c r="B42" s="541" t="s">
        <v>982</v>
      </c>
      <c r="C42" s="542"/>
      <c r="D42" s="542"/>
      <c r="E42" s="542"/>
      <c r="F42" s="542"/>
      <c r="G42" s="542"/>
      <c r="H42" s="542"/>
    </row>
    <row r="43" spans="1:9" ht="17.25" customHeight="1" x14ac:dyDescent="0.35">
      <c r="A43" s="517"/>
      <c r="B43" s="512" t="s">
        <v>983</v>
      </c>
      <c r="C43" s="512"/>
      <c r="D43" s="512"/>
      <c r="E43" s="512"/>
      <c r="F43" s="512"/>
      <c r="G43" s="512"/>
      <c r="H43" s="479"/>
    </row>
    <row r="44" spans="1:9" x14ac:dyDescent="0.35">
      <c r="A44" s="474" t="s">
        <v>274</v>
      </c>
      <c r="B44" s="513"/>
      <c r="C44" s="513"/>
      <c r="D44" s="514" t="s">
        <v>984</v>
      </c>
      <c r="E44" s="514"/>
      <c r="F44" s="514"/>
      <c r="G44" s="514"/>
      <c r="H44" s="515"/>
    </row>
    <row r="45" spans="1:9" ht="37.5" customHeight="1" x14ac:dyDescent="0.35">
      <c r="A45" s="476" t="s">
        <v>276</v>
      </c>
      <c r="B45" s="507"/>
      <c r="C45" s="507"/>
      <c r="D45" s="479" t="s">
        <v>1573</v>
      </c>
      <c r="E45" s="499"/>
      <c r="F45" s="499"/>
      <c r="G45" s="499"/>
      <c r="H45" s="499"/>
      <c r="I45" s="196"/>
    </row>
    <row r="46" spans="1:9" s="177" customFormat="1" ht="17.649999999999999" customHeight="1" x14ac:dyDescent="0.35">
      <c r="A46" s="481" t="s">
        <v>366</v>
      </c>
      <c r="B46" s="481"/>
      <c r="C46" s="481"/>
      <c r="D46" s="481"/>
      <c r="E46" s="481"/>
      <c r="F46" s="481"/>
      <c r="G46" s="162">
        <v>15</v>
      </c>
      <c r="H46" s="163" t="s">
        <v>268</v>
      </c>
    </row>
    <row r="47" spans="1:9" ht="17.25" customHeight="1" x14ac:dyDescent="0.35">
      <c r="A47" s="508" t="s">
        <v>269</v>
      </c>
      <c r="B47" s="479" t="s">
        <v>985</v>
      </c>
      <c r="C47" s="499"/>
      <c r="D47" s="499"/>
      <c r="E47" s="499"/>
      <c r="F47" s="499"/>
      <c r="G47" s="499"/>
      <c r="H47" s="499"/>
    </row>
    <row r="48" spans="1:9" ht="17.25" customHeight="1" x14ac:dyDescent="0.35">
      <c r="A48" s="509"/>
      <c r="B48" s="479" t="s">
        <v>986</v>
      </c>
      <c r="C48" s="499"/>
      <c r="D48" s="499"/>
      <c r="E48" s="499"/>
      <c r="F48" s="499"/>
      <c r="G48" s="499"/>
      <c r="H48" s="499"/>
    </row>
    <row r="49" spans="1:10" ht="17.25" customHeight="1" x14ac:dyDescent="0.35">
      <c r="A49" s="509"/>
      <c r="B49" s="479" t="s">
        <v>987</v>
      </c>
      <c r="C49" s="499"/>
      <c r="D49" s="499"/>
      <c r="E49" s="499"/>
      <c r="F49" s="499"/>
      <c r="G49" s="499"/>
      <c r="H49" s="499"/>
    </row>
    <row r="50" spans="1:10" ht="17.25" customHeight="1" x14ac:dyDescent="0.35">
      <c r="A50" s="509"/>
      <c r="B50" s="512" t="s">
        <v>988</v>
      </c>
      <c r="C50" s="512"/>
      <c r="D50" s="512"/>
      <c r="E50" s="512"/>
      <c r="F50" s="512"/>
      <c r="G50" s="512"/>
      <c r="H50" s="479"/>
    </row>
    <row r="51" spans="1:10" ht="17.25" customHeight="1" x14ac:dyDescent="0.35">
      <c r="A51" s="509"/>
      <c r="B51" s="479" t="s">
        <v>989</v>
      </c>
      <c r="C51" s="499"/>
      <c r="D51" s="499"/>
      <c r="E51" s="499"/>
      <c r="F51" s="499"/>
      <c r="G51" s="499"/>
      <c r="H51" s="499"/>
    </row>
    <row r="52" spans="1:10" ht="27.75" customHeight="1" x14ac:dyDescent="0.35">
      <c r="A52" s="517"/>
      <c r="B52" s="546" t="s">
        <v>990</v>
      </c>
      <c r="C52" s="546"/>
      <c r="D52" s="546"/>
      <c r="E52" s="546"/>
      <c r="F52" s="546"/>
      <c r="G52" s="546"/>
      <c r="H52" s="483"/>
    </row>
    <row r="53" spans="1:10" x14ac:dyDescent="0.35">
      <c r="A53" s="474" t="s">
        <v>274</v>
      </c>
      <c r="B53" s="513"/>
      <c r="C53" s="513"/>
      <c r="D53" s="514" t="s">
        <v>991</v>
      </c>
      <c r="E53" s="514"/>
      <c r="F53" s="514"/>
      <c r="G53" s="514"/>
      <c r="H53" s="515"/>
    </row>
    <row r="54" spans="1:10" ht="45" customHeight="1" x14ac:dyDescent="0.35">
      <c r="A54" s="476" t="s">
        <v>276</v>
      </c>
      <c r="B54" s="507"/>
      <c r="C54" s="507"/>
      <c r="D54" s="479" t="s">
        <v>992</v>
      </c>
      <c r="E54" s="499"/>
      <c r="F54" s="499"/>
      <c r="G54" s="499"/>
      <c r="H54" s="499"/>
      <c r="I54" s="196"/>
    </row>
    <row r="55" spans="1:10" ht="10.15" customHeight="1" x14ac:dyDescent="0.35"/>
    <row r="56" spans="1:10" ht="15" customHeight="1" x14ac:dyDescent="0.35">
      <c r="A56" s="159" t="s">
        <v>284</v>
      </c>
    </row>
    <row r="57" spans="1:10" ht="32.25" customHeight="1" x14ac:dyDescent="0.35">
      <c r="A57" s="473" t="s">
        <v>285</v>
      </c>
      <c r="B57" s="478"/>
      <c r="C57" s="504" t="s">
        <v>1471</v>
      </c>
      <c r="D57" s="506"/>
      <c r="E57" s="506"/>
      <c r="F57" s="506"/>
      <c r="G57" s="506"/>
      <c r="H57" s="506"/>
      <c r="J57" s="164"/>
    </row>
    <row r="58" spans="1:10" ht="37.5" customHeight="1" x14ac:dyDescent="0.35">
      <c r="A58" s="473"/>
      <c r="B58" s="478"/>
      <c r="C58" s="345" t="s">
        <v>1472</v>
      </c>
      <c r="D58" s="588"/>
      <c r="E58" s="588"/>
      <c r="F58" s="588"/>
      <c r="G58" s="588"/>
      <c r="H58" s="366"/>
    </row>
    <row r="59" spans="1:10" ht="37.5" customHeight="1" x14ac:dyDescent="0.35">
      <c r="A59" s="473"/>
      <c r="B59" s="478"/>
      <c r="C59" s="345" t="s">
        <v>1474</v>
      </c>
      <c r="D59" s="345"/>
      <c r="E59" s="345"/>
      <c r="F59" s="345"/>
      <c r="G59" s="345"/>
      <c r="H59" s="504"/>
    </row>
    <row r="60" spans="1:10" ht="27" customHeight="1" x14ac:dyDescent="0.35">
      <c r="A60" s="473" t="s">
        <v>288</v>
      </c>
      <c r="B60" s="478"/>
      <c r="C60" s="345" t="s">
        <v>1473</v>
      </c>
      <c r="D60" s="345"/>
      <c r="E60" s="345"/>
      <c r="F60" s="345"/>
      <c r="G60" s="345"/>
      <c r="H60" s="504"/>
    </row>
    <row r="61" spans="1:10" ht="10.15" customHeight="1" x14ac:dyDescent="0.35"/>
    <row r="62" spans="1:10" ht="15" customHeight="1" x14ac:dyDescent="0.35">
      <c r="A62" s="177" t="s">
        <v>290</v>
      </c>
      <c r="B62" s="179"/>
      <c r="C62" s="179"/>
      <c r="D62" s="179"/>
      <c r="E62" s="179"/>
      <c r="F62" s="179"/>
    </row>
    <row r="63" spans="1:10" ht="17" x14ac:dyDescent="0.35">
      <c r="A63" s="505" t="s">
        <v>291</v>
      </c>
      <c r="B63" s="505"/>
      <c r="C63" s="505"/>
      <c r="D63" s="505"/>
      <c r="E63" s="505"/>
      <c r="F63" s="505"/>
      <c r="G63" s="180">
        <v>2</v>
      </c>
      <c r="H63" s="181" t="s">
        <v>339</v>
      </c>
    </row>
    <row r="64" spans="1:10" ht="17" x14ac:dyDescent="0.35">
      <c r="A64" s="505" t="s">
        <v>293</v>
      </c>
      <c r="B64" s="505"/>
      <c r="C64" s="505"/>
      <c r="D64" s="505"/>
      <c r="E64" s="505"/>
      <c r="F64" s="505"/>
      <c r="G64" s="180">
        <v>0</v>
      </c>
      <c r="H64" s="181" t="s">
        <v>339</v>
      </c>
    </row>
    <row r="65" spans="1:12" x14ac:dyDescent="0.35">
      <c r="A65" s="156"/>
      <c r="B65" s="156"/>
      <c r="C65" s="156"/>
      <c r="D65" s="156"/>
      <c r="E65" s="156"/>
      <c r="F65" s="156"/>
      <c r="G65" s="182"/>
      <c r="H65" s="181"/>
    </row>
    <row r="66" spans="1:12" x14ac:dyDescent="0.35">
      <c r="A66" s="480" t="s">
        <v>294</v>
      </c>
      <c r="B66" s="480"/>
      <c r="C66" s="480"/>
      <c r="D66" s="480"/>
      <c r="E66" s="480"/>
      <c r="F66" s="480"/>
      <c r="G66" s="183"/>
      <c r="H66" s="184"/>
    </row>
    <row r="67" spans="1:12" ht="17.649999999999999" customHeight="1" x14ac:dyDescent="0.35">
      <c r="A67" s="472" t="s">
        <v>295</v>
      </c>
      <c r="B67" s="472"/>
      <c r="C67" s="472"/>
      <c r="D67" s="472"/>
      <c r="E67" s="167">
        <f>SUM(E68:E73)</f>
        <v>34</v>
      </c>
      <c r="F67" s="167" t="s">
        <v>268</v>
      </c>
      <c r="G67" s="172">
        <f>E67/25</f>
        <v>1.36</v>
      </c>
      <c r="H67" s="181" t="s">
        <v>339</v>
      </c>
    </row>
    <row r="68" spans="1:12" ht="17.649999999999999" customHeight="1" x14ac:dyDescent="0.35">
      <c r="A68" s="158" t="s">
        <v>144</v>
      </c>
      <c r="B68" s="473" t="s">
        <v>146</v>
      </c>
      <c r="C68" s="473"/>
      <c r="D68" s="473"/>
      <c r="E68" s="167">
        <v>15</v>
      </c>
      <c r="F68" s="167" t="s">
        <v>268</v>
      </c>
      <c r="G68" s="173"/>
      <c r="H68" s="174"/>
    </row>
    <row r="69" spans="1:12" ht="17.649999999999999" customHeight="1" x14ac:dyDescent="0.35">
      <c r="B69" s="473" t="s">
        <v>296</v>
      </c>
      <c r="C69" s="473"/>
      <c r="D69" s="473"/>
      <c r="E69" s="167">
        <v>15</v>
      </c>
      <c r="F69" s="167" t="s">
        <v>268</v>
      </c>
      <c r="G69" s="185"/>
      <c r="H69" s="186"/>
    </row>
    <row r="70" spans="1:12" ht="17.649999999999999" customHeight="1" x14ac:dyDescent="0.35">
      <c r="B70" s="473" t="s">
        <v>297</v>
      </c>
      <c r="C70" s="473"/>
      <c r="D70" s="473"/>
      <c r="E70" s="167">
        <v>2</v>
      </c>
      <c r="F70" s="167" t="s">
        <v>268</v>
      </c>
      <c r="G70" s="185"/>
      <c r="H70" s="186"/>
      <c r="J70" s="175"/>
      <c r="K70" s="164"/>
      <c r="L70" s="164"/>
    </row>
    <row r="71" spans="1:12" ht="17.649999999999999" customHeight="1" x14ac:dyDescent="0.35">
      <c r="B71" s="473" t="s">
        <v>298</v>
      </c>
      <c r="C71" s="473"/>
      <c r="D71" s="473"/>
      <c r="E71" s="167" t="s">
        <v>168</v>
      </c>
      <c r="F71" s="167" t="s">
        <v>268</v>
      </c>
      <c r="G71" s="185"/>
      <c r="H71" s="186"/>
    </row>
    <row r="72" spans="1:12" ht="17.649999999999999" customHeight="1" x14ac:dyDescent="0.35">
      <c r="B72" s="473" t="s">
        <v>299</v>
      </c>
      <c r="C72" s="473"/>
      <c r="D72" s="473"/>
      <c r="E72" s="167" t="s">
        <v>168</v>
      </c>
      <c r="F72" s="167" t="s">
        <v>268</v>
      </c>
      <c r="G72" s="185"/>
      <c r="H72" s="186"/>
    </row>
    <row r="73" spans="1:12" ht="17.649999999999999" customHeight="1" x14ac:dyDescent="0.35">
      <c r="B73" s="473" t="s">
        <v>300</v>
      </c>
      <c r="C73" s="473"/>
      <c r="D73" s="473"/>
      <c r="E73" s="167">
        <v>2</v>
      </c>
      <c r="F73" s="167" t="s">
        <v>268</v>
      </c>
      <c r="G73" s="173"/>
      <c r="H73" s="174"/>
    </row>
    <row r="74" spans="1:12" ht="31.15" customHeight="1" x14ac:dyDescent="0.35">
      <c r="A74" s="472" t="s">
        <v>301</v>
      </c>
      <c r="B74" s="472"/>
      <c r="C74" s="472"/>
      <c r="D74" s="472"/>
      <c r="E74" s="167" t="s">
        <v>168</v>
      </c>
      <c r="F74" s="167" t="s">
        <v>268</v>
      </c>
      <c r="G74" s="172" t="s">
        <v>168</v>
      </c>
      <c r="H74" s="181" t="s">
        <v>339</v>
      </c>
    </row>
    <row r="75" spans="1:12" ht="17.649999999999999" customHeight="1" x14ac:dyDescent="0.35">
      <c r="A75" s="473" t="s">
        <v>302</v>
      </c>
      <c r="B75" s="473"/>
      <c r="C75" s="473"/>
      <c r="D75" s="473"/>
      <c r="E75" s="167">
        <f>G75*25</f>
        <v>15.999999999999998</v>
      </c>
      <c r="F75" s="167" t="s">
        <v>268</v>
      </c>
      <c r="G75" s="172">
        <f>D6-G67</f>
        <v>0.6399999999999999</v>
      </c>
      <c r="H75" s="181" t="s">
        <v>339</v>
      </c>
    </row>
    <row r="76" spans="1:12" ht="10.15" customHeight="1" x14ac:dyDescent="0.35"/>
    <row r="77" spans="1:12" x14ac:dyDescent="0.35">
      <c r="A77" s="8" t="s">
        <v>303</v>
      </c>
      <c r="B77" s="8"/>
      <c r="C77" s="8"/>
      <c r="D77" s="8"/>
      <c r="E77" s="8"/>
      <c r="F77" s="77"/>
      <c r="G77" s="77"/>
      <c r="H77" s="77"/>
      <c r="I77" s="77"/>
      <c r="J77" s="77"/>
    </row>
    <row r="78" spans="1:12" ht="14" customHeight="1" x14ac:dyDescent="0.35">
      <c r="A78" s="471" t="s">
        <v>1605</v>
      </c>
      <c r="B78" s="471"/>
      <c r="C78" s="471"/>
      <c r="D78" s="471"/>
      <c r="E78" s="471"/>
      <c r="F78" s="230"/>
      <c r="G78" s="230"/>
      <c r="H78" s="230"/>
      <c r="I78" s="230"/>
      <c r="J78" s="230"/>
    </row>
    <row r="79" spans="1:12" x14ac:dyDescent="0.35">
      <c r="A79" s="230"/>
      <c r="B79" s="230"/>
      <c r="C79" s="230"/>
      <c r="D79" s="230"/>
      <c r="E79" s="230"/>
      <c r="F79" s="230"/>
      <c r="G79" s="230"/>
      <c r="H79" s="230"/>
      <c r="I79" s="230"/>
      <c r="J79" s="230"/>
    </row>
    <row r="80" spans="1:12" x14ac:dyDescent="0.35">
      <c r="A80" s="230"/>
      <c r="B80" s="230"/>
      <c r="C80" s="230"/>
      <c r="D80" s="230"/>
      <c r="E80" s="230"/>
      <c r="F80" s="230"/>
      <c r="G80" s="230"/>
      <c r="H80" s="230"/>
      <c r="I80" s="230"/>
      <c r="J80" s="230"/>
    </row>
    <row r="81" spans="1:10" x14ac:dyDescent="0.35">
      <c r="A81" s="77"/>
      <c r="B81" s="77"/>
      <c r="C81" s="77"/>
      <c r="D81" s="77"/>
      <c r="E81" s="77"/>
      <c r="F81" s="77"/>
      <c r="G81" s="77"/>
      <c r="H81" s="77"/>
      <c r="I81" s="77"/>
      <c r="J81" s="77"/>
    </row>
  </sheetData>
  <mergeCells count="81">
    <mergeCell ref="A12:H12"/>
    <mergeCell ref="A2:I2"/>
    <mergeCell ref="A5:H5"/>
    <mergeCell ref="A6:C6"/>
    <mergeCell ref="D6:H6"/>
    <mergeCell ref="A7:C7"/>
    <mergeCell ref="D7:H7"/>
    <mergeCell ref="A8:C8"/>
    <mergeCell ref="D8:H8"/>
    <mergeCell ref="A9:C9"/>
    <mergeCell ref="D9:H9"/>
    <mergeCell ref="A11:H11"/>
    <mergeCell ref="B30:F30"/>
    <mergeCell ref="A13:D13"/>
    <mergeCell ref="E13:H13"/>
    <mergeCell ref="A14:D14"/>
    <mergeCell ref="E14:H14"/>
    <mergeCell ref="A15:D15"/>
    <mergeCell ref="E15:H15"/>
    <mergeCell ref="A16:D16"/>
    <mergeCell ref="E16:H16"/>
    <mergeCell ref="A18:H18"/>
    <mergeCell ref="A19:B19"/>
    <mergeCell ref="C19:H19"/>
    <mergeCell ref="B25:F25"/>
    <mergeCell ref="B26:F26"/>
    <mergeCell ref="B27:F27"/>
    <mergeCell ref="A28:H28"/>
    <mergeCell ref="B29:F29"/>
    <mergeCell ref="A21:D21"/>
    <mergeCell ref="A22:A23"/>
    <mergeCell ref="B22:F23"/>
    <mergeCell ref="G22:H22"/>
    <mergeCell ref="A24:H24"/>
    <mergeCell ref="A31:H31"/>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A46:F46"/>
    <mergeCell ref="D45:H45"/>
    <mergeCell ref="A47:A52"/>
    <mergeCell ref="B47:H47"/>
    <mergeCell ref="B48:H48"/>
    <mergeCell ref="B49:H49"/>
    <mergeCell ref="B50:H50"/>
    <mergeCell ref="B51:H51"/>
    <mergeCell ref="B52:H52"/>
    <mergeCell ref="A66:F66"/>
    <mergeCell ref="A53:C53"/>
    <mergeCell ref="D53:H53"/>
    <mergeCell ref="A54:C54"/>
    <mergeCell ref="A57:B59"/>
    <mergeCell ref="C57:H57"/>
    <mergeCell ref="C58:H58"/>
    <mergeCell ref="C59:H59"/>
    <mergeCell ref="A60:B60"/>
    <mergeCell ref="C60:H60"/>
    <mergeCell ref="A63:F63"/>
    <mergeCell ref="A64:F64"/>
    <mergeCell ref="D54:H54"/>
    <mergeCell ref="A78:E78"/>
    <mergeCell ref="B73:D73"/>
    <mergeCell ref="A74:D74"/>
    <mergeCell ref="A75:D75"/>
    <mergeCell ref="A67:D67"/>
    <mergeCell ref="B68:D68"/>
    <mergeCell ref="B69:D69"/>
    <mergeCell ref="B70:D70"/>
    <mergeCell ref="B71:D71"/>
    <mergeCell ref="B72:D7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83"/>
  <sheetViews>
    <sheetView topLeftCell="A16"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191</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240</v>
      </c>
      <c r="E8" s="514"/>
      <c r="F8" s="514"/>
      <c r="G8" s="514"/>
      <c r="H8" s="515"/>
    </row>
    <row r="9" spans="1:9" ht="17.649999999999999" customHeight="1" x14ac:dyDescent="0.35">
      <c r="A9" s="478" t="s">
        <v>241</v>
      </c>
      <c r="B9" s="522"/>
      <c r="C9" s="522"/>
      <c r="D9" s="514" t="s">
        <v>411</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993</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46.5" customHeight="1" x14ac:dyDescent="0.35">
      <c r="A25" s="211" t="s">
        <v>994</v>
      </c>
      <c r="B25" s="512" t="s">
        <v>995</v>
      </c>
      <c r="C25" s="512"/>
      <c r="D25" s="512"/>
      <c r="E25" s="512"/>
      <c r="F25" s="512"/>
      <c r="G25" s="32" t="s">
        <v>46</v>
      </c>
      <c r="H25" s="190" t="s">
        <v>39</v>
      </c>
    </row>
    <row r="26" spans="1:8" ht="41.25" customHeight="1" x14ac:dyDescent="0.35">
      <c r="A26" s="211" t="s">
        <v>996</v>
      </c>
      <c r="B26" s="512" t="s">
        <v>997</v>
      </c>
      <c r="C26" s="512"/>
      <c r="D26" s="512"/>
      <c r="E26" s="512"/>
      <c r="F26" s="512"/>
      <c r="G26" s="32" t="s">
        <v>998</v>
      </c>
      <c r="H26" s="190" t="s">
        <v>39</v>
      </c>
    </row>
    <row r="27" spans="1:8" ht="36" customHeight="1" x14ac:dyDescent="0.35">
      <c r="A27" s="211" t="s">
        <v>999</v>
      </c>
      <c r="B27" s="479" t="s">
        <v>1000</v>
      </c>
      <c r="C27" s="499"/>
      <c r="D27" s="499"/>
      <c r="E27" s="499"/>
      <c r="F27" s="520"/>
      <c r="G27" s="32" t="s">
        <v>58</v>
      </c>
      <c r="H27" s="190" t="s">
        <v>39</v>
      </c>
    </row>
    <row r="28" spans="1:8" ht="17.649999999999999" customHeight="1" x14ac:dyDescent="0.35">
      <c r="A28" s="486" t="s">
        <v>125</v>
      </c>
      <c r="B28" s="487"/>
      <c r="C28" s="487"/>
      <c r="D28" s="487"/>
      <c r="E28" s="487"/>
      <c r="F28" s="487"/>
      <c r="G28" s="487"/>
      <c r="H28" s="488"/>
    </row>
    <row r="29" spans="1:8" ht="53.25" customHeight="1" x14ac:dyDescent="0.35">
      <c r="A29" s="211" t="s">
        <v>1001</v>
      </c>
      <c r="B29" s="512" t="s">
        <v>1002</v>
      </c>
      <c r="C29" s="512"/>
      <c r="D29" s="512"/>
      <c r="E29" s="512"/>
      <c r="F29" s="512"/>
      <c r="G29" s="32" t="s">
        <v>91</v>
      </c>
      <c r="H29" s="190" t="s">
        <v>39</v>
      </c>
    </row>
    <row r="30" spans="1:8" ht="17.649999999999999" customHeight="1" x14ac:dyDescent="0.35">
      <c r="A30" s="486" t="s">
        <v>261</v>
      </c>
      <c r="B30" s="487"/>
      <c r="C30" s="487"/>
      <c r="D30" s="487"/>
      <c r="E30" s="487"/>
      <c r="F30" s="487"/>
      <c r="G30" s="487"/>
      <c r="H30" s="488"/>
    </row>
    <row r="31" spans="1:8" ht="42.75" customHeight="1" x14ac:dyDescent="0.35">
      <c r="A31" s="211" t="s">
        <v>1003</v>
      </c>
      <c r="B31" s="555" t="s">
        <v>1481</v>
      </c>
      <c r="C31" s="555"/>
      <c r="D31" s="555"/>
      <c r="E31" s="555"/>
      <c r="F31" s="555"/>
      <c r="G31" s="32" t="s">
        <v>104</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17.25" customHeight="1" x14ac:dyDescent="0.35">
      <c r="A35" s="508" t="s">
        <v>269</v>
      </c>
      <c r="B35" s="518" t="s">
        <v>1004</v>
      </c>
      <c r="C35" s="518"/>
      <c r="D35" s="518"/>
      <c r="E35" s="518"/>
      <c r="F35" s="518"/>
      <c r="G35" s="518"/>
      <c r="H35" s="519"/>
    </row>
    <row r="36" spans="1:9" ht="17.25" customHeight="1" x14ac:dyDescent="0.35">
      <c r="A36" s="509"/>
      <c r="B36" s="512" t="s">
        <v>1005</v>
      </c>
      <c r="C36" s="512"/>
      <c r="D36" s="512"/>
      <c r="E36" s="512"/>
      <c r="F36" s="512"/>
      <c r="G36" s="512"/>
      <c r="H36" s="479"/>
    </row>
    <row r="37" spans="1:9" ht="17.25" customHeight="1" x14ac:dyDescent="0.35">
      <c r="A37" s="509"/>
      <c r="B37" s="512" t="s">
        <v>1006</v>
      </c>
      <c r="C37" s="512"/>
      <c r="D37" s="512"/>
      <c r="E37" s="512"/>
      <c r="F37" s="512"/>
      <c r="G37" s="512"/>
      <c r="H37" s="479"/>
    </row>
    <row r="38" spans="1:9" ht="30.75" customHeight="1" x14ac:dyDescent="0.35">
      <c r="A38" s="509"/>
      <c r="B38" s="512" t="s">
        <v>1007</v>
      </c>
      <c r="C38" s="512"/>
      <c r="D38" s="512"/>
      <c r="E38" s="512"/>
      <c r="F38" s="512"/>
      <c r="G38" s="512"/>
      <c r="H38" s="479"/>
    </row>
    <row r="39" spans="1:9" ht="17.25" customHeight="1" x14ac:dyDescent="0.35">
      <c r="A39" s="509"/>
      <c r="B39" s="512" t="s">
        <v>1008</v>
      </c>
      <c r="C39" s="512"/>
      <c r="D39" s="512"/>
      <c r="E39" s="512"/>
      <c r="F39" s="512"/>
      <c r="G39" s="512"/>
      <c r="H39" s="479"/>
    </row>
    <row r="40" spans="1:9" ht="17.25" customHeight="1" x14ac:dyDescent="0.35">
      <c r="A40" s="509"/>
      <c r="B40" s="512" t="s">
        <v>1009</v>
      </c>
      <c r="C40" s="512"/>
      <c r="D40" s="512"/>
      <c r="E40" s="512"/>
      <c r="F40" s="512"/>
      <c r="G40" s="512"/>
      <c r="H40" s="479"/>
    </row>
    <row r="41" spans="1:9" ht="17.25" customHeight="1" x14ac:dyDescent="0.35">
      <c r="A41" s="509"/>
      <c r="B41" s="479" t="s">
        <v>1010</v>
      </c>
      <c r="C41" s="499"/>
      <c r="D41" s="499"/>
      <c r="E41" s="499"/>
      <c r="F41" s="499"/>
      <c r="G41" s="499"/>
      <c r="H41" s="499"/>
    </row>
    <row r="42" spans="1:9" ht="17.25" customHeight="1" x14ac:dyDescent="0.35">
      <c r="A42" s="517"/>
      <c r="B42" s="512" t="s">
        <v>1011</v>
      </c>
      <c r="C42" s="512"/>
      <c r="D42" s="512"/>
      <c r="E42" s="512"/>
      <c r="F42" s="512"/>
      <c r="G42" s="512"/>
      <c r="H42" s="479"/>
    </row>
    <row r="43" spans="1:9" x14ac:dyDescent="0.35">
      <c r="A43" s="474" t="s">
        <v>274</v>
      </c>
      <c r="B43" s="513"/>
      <c r="C43" s="513"/>
      <c r="D43" s="514" t="s">
        <v>1012</v>
      </c>
      <c r="E43" s="514"/>
      <c r="F43" s="514"/>
      <c r="G43" s="514"/>
      <c r="H43" s="515"/>
    </row>
    <row r="44" spans="1:9" ht="35" customHeight="1" x14ac:dyDescent="0.35">
      <c r="A44" s="476" t="s">
        <v>276</v>
      </c>
      <c r="B44" s="507"/>
      <c r="C44" s="507"/>
      <c r="D44" s="479" t="s">
        <v>1574</v>
      </c>
      <c r="E44" s="499"/>
      <c r="F44" s="499"/>
      <c r="G44" s="499"/>
      <c r="H44" s="499"/>
      <c r="I44" s="196"/>
    </row>
    <row r="45" spans="1:9" s="177" customFormat="1" ht="17.649999999999999" customHeight="1" x14ac:dyDescent="0.35">
      <c r="A45" s="481" t="s">
        <v>405</v>
      </c>
      <c r="B45" s="481"/>
      <c r="C45" s="481"/>
      <c r="D45" s="481"/>
      <c r="E45" s="481"/>
      <c r="F45" s="481"/>
      <c r="G45" s="162">
        <v>20</v>
      </c>
      <c r="H45" s="163" t="s">
        <v>268</v>
      </c>
    </row>
    <row r="46" spans="1:9" ht="17.25" customHeight="1" x14ac:dyDescent="0.35">
      <c r="A46" s="508" t="s">
        <v>269</v>
      </c>
      <c r="B46" s="519" t="s">
        <v>1013</v>
      </c>
      <c r="C46" s="544"/>
      <c r="D46" s="544"/>
      <c r="E46" s="544"/>
      <c r="F46" s="544"/>
      <c r="G46" s="544"/>
      <c r="H46" s="544"/>
    </row>
    <row r="47" spans="1:9" ht="17.25" customHeight="1" x14ac:dyDescent="0.35">
      <c r="A47" s="509"/>
      <c r="B47" s="541" t="s">
        <v>1014</v>
      </c>
      <c r="C47" s="542"/>
      <c r="D47" s="542"/>
      <c r="E47" s="542"/>
      <c r="F47" s="542"/>
      <c r="G47" s="542"/>
      <c r="H47" s="542"/>
    </row>
    <row r="48" spans="1:9" ht="17.25" customHeight="1" x14ac:dyDescent="0.35">
      <c r="A48" s="509"/>
      <c r="B48" s="541" t="s">
        <v>1015</v>
      </c>
      <c r="C48" s="542"/>
      <c r="D48" s="542"/>
      <c r="E48" s="542"/>
      <c r="F48" s="542"/>
      <c r="G48" s="542"/>
      <c r="H48" s="542"/>
    </row>
    <row r="49" spans="1:10" ht="17.25" customHeight="1" x14ac:dyDescent="0.35">
      <c r="A49" s="509"/>
      <c r="B49" s="541" t="s">
        <v>1016</v>
      </c>
      <c r="C49" s="542"/>
      <c r="D49" s="542"/>
      <c r="E49" s="542"/>
      <c r="F49" s="542"/>
      <c r="G49" s="542"/>
      <c r="H49" s="542"/>
    </row>
    <row r="50" spans="1:10" ht="17.25" customHeight="1" x14ac:dyDescent="0.35">
      <c r="A50" s="509"/>
      <c r="B50" s="541" t="s">
        <v>1017</v>
      </c>
      <c r="C50" s="542"/>
      <c r="D50" s="542"/>
      <c r="E50" s="542"/>
      <c r="F50" s="542"/>
      <c r="G50" s="542"/>
      <c r="H50" s="542"/>
    </row>
    <row r="51" spans="1:10" ht="35.25" customHeight="1" x14ac:dyDescent="0.35">
      <c r="A51" s="509"/>
      <c r="B51" s="512" t="s">
        <v>1018</v>
      </c>
      <c r="C51" s="512"/>
      <c r="D51" s="512"/>
      <c r="E51" s="512"/>
      <c r="F51" s="512"/>
      <c r="G51" s="512"/>
      <c r="H51" s="479"/>
    </row>
    <row r="52" spans="1:10" ht="33" customHeight="1" x14ac:dyDescent="0.35">
      <c r="A52" s="509"/>
      <c r="B52" s="479" t="s">
        <v>1019</v>
      </c>
      <c r="C52" s="499"/>
      <c r="D52" s="499"/>
      <c r="E52" s="499"/>
      <c r="F52" s="499"/>
      <c r="G52" s="499"/>
      <c r="H52" s="499"/>
    </row>
    <row r="53" spans="1:10" ht="33" customHeight="1" x14ac:dyDescent="0.35">
      <c r="A53" s="509"/>
      <c r="B53" s="479" t="s">
        <v>1020</v>
      </c>
      <c r="C53" s="499"/>
      <c r="D53" s="499"/>
      <c r="E53" s="499"/>
      <c r="F53" s="499"/>
      <c r="G53" s="499"/>
      <c r="H53" s="499"/>
    </row>
    <row r="54" spans="1:10" ht="17.25" customHeight="1" x14ac:dyDescent="0.35">
      <c r="A54" s="517"/>
      <c r="B54" s="540" t="s">
        <v>1021</v>
      </c>
      <c r="C54" s="540"/>
      <c r="D54" s="540"/>
      <c r="E54" s="540"/>
      <c r="F54" s="540"/>
      <c r="G54" s="540"/>
      <c r="H54" s="535"/>
    </row>
    <row r="55" spans="1:10" x14ac:dyDescent="0.35">
      <c r="A55" s="474" t="s">
        <v>274</v>
      </c>
      <c r="B55" s="513"/>
      <c r="C55" s="513"/>
      <c r="D55" s="514" t="s">
        <v>1022</v>
      </c>
      <c r="E55" s="514"/>
      <c r="F55" s="514"/>
      <c r="G55" s="514"/>
      <c r="H55" s="515"/>
    </row>
    <row r="56" spans="1:10" ht="27.65" customHeight="1" x14ac:dyDescent="0.35">
      <c r="A56" s="476" t="s">
        <v>276</v>
      </c>
      <c r="B56" s="507"/>
      <c r="C56" s="507"/>
      <c r="D56" s="479" t="s">
        <v>1575</v>
      </c>
      <c r="E56" s="499"/>
      <c r="F56" s="499"/>
      <c r="G56" s="499"/>
      <c r="H56" s="499"/>
      <c r="I56" s="196"/>
    </row>
    <row r="57" spans="1:10" ht="10.15" customHeight="1" x14ac:dyDescent="0.35"/>
    <row r="58" spans="1:10" ht="15" customHeight="1" x14ac:dyDescent="0.35">
      <c r="A58" s="159" t="s">
        <v>284</v>
      </c>
    </row>
    <row r="59" spans="1:10" ht="32.25" customHeight="1" x14ac:dyDescent="0.35">
      <c r="A59" s="473" t="s">
        <v>285</v>
      </c>
      <c r="B59" s="478"/>
      <c r="C59" s="504" t="s">
        <v>1480</v>
      </c>
      <c r="D59" s="506"/>
      <c r="E59" s="506"/>
      <c r="F59" s="506"/>
      <c r="G59" s="506"/>
      <c r="H59" s="506"/>
      <c r="J59" s="164"/>
    </row>
    <row r="60" spans="1:10" ht="39.75" customHeight="1" x14ac:dyDescent="0.35">
      <c r="A60" s="473"/>
      <c r="B60" s="478"/>
      <c r="C60" s="345" t="s">
        <v>1479</v>
      </c>
      <c r="D60" s="345"/>
      <c r="E60" s="345"/>
      <c r="F60" s="345"/>
      <c r="G60" s="345"/>
      <c r="H60" s="504"/>
    </row>
    <row r="61" spans="1:10" ht="27" customHeight="1" x14ac:dyDescent="0.35">
      <c r="A61" s="473"/>
      <c r="B61" s="478"/>
      <c r="C61" s="345" t="s">
        <v>1478</v>
      </c>
      <c r="D61" s="345"/>
      <c r="E61" s="345"/>
      <c r="F61" s="345"/>
      <c r="G61" s="345"/>
      <c r="H61" s="504"/>
    </row>
    <row r="62" spans="1:10" ht="27.75" customHeight="1" x14ac:dyDescent="0.35">
      <c r="A62" s="473" t="s">
        <v>288</v>
      </c>
      <c r="B62" s="478"/>
      <c r="C62" s="345" t="s">
        <v>1477</v>
      </c>
      <c r="D62" s="345"/>
      <c r="E62" s="345"/>
      <c r="F62" s="345"/>
      <c r="G62" s="345"/>
      <c r="H62" s="504"/>
    </row>
    <row r="63" spans="1:10" ht="10.15" customHeight="1" x14ac:dyDescent="0.35"/>
    <row r="64" spans="1:10" ht="15" customHeight="1" x14ac:dyDescent="0.35">
      <c r="A64" s="177" t="s">
        <v>290</v>
      </c>
      <c r="B64" s="179"/>
      <c r="C64" s="179"/>
      <c r="D64" s="179"/>
      <c r="E64" s="179"/>
      <c r="F64" s="179"/>
    </row>
    <row r="65" spans="1:12" ht="17" x14ac:dyDescent="0.35">
      <c r="A65" s="505" t="s">
        <v>291</v>
      </c>
      <c r="B65" s="505"/>
      <c r="C65" s="505"/>
      <c r="D65" s="505"/>
      <c r="E65" s="505"/>
      <c r="F65" s="505"/>
      <c r="G65" s="180">
        <v>3</v>
      </c>
      <c r="H65" s="181" t="s">
        <v>339</v>
      </c>
    </row>
    <row r="66" spans="1:12" ht="17" x14ac:dyDescent="0.35">
      <c r="A66" s="505" t="s">
        <v>293</v>
      </c>
      <c r="B66" s="505"/>
      <c r="C66" s="505"/>
      <c r="D66" s="505"/>
      <c r="E66" s="505"/>
      <c r="F66" s="505"/>
      <c r="G66" s="180">
        <v>0</v>
      </c>
      <c r="H66" s="181" t="s">
        <v>339</v>
      </c>
    </row>
    <row r="67" spans="1:12" x14ac:dyDescent="0.35">
      <c r="A67" s="156"/>
      <c r="B67" s="156"/>
      <c r="C67" s="156"/>
      <c r="D67" s="156"/>
      <c r="E67" s="156"/>
      <c r="F67" s="156"/>
      <c r="G67" s="182"/>
      <c r="H67" s="181"/>
    </row>
    <row r="68" spans="1:12" x14ac:dyDescent="0.35">
      <c r="A68" s="480" t="s">
        <v>294</v>
      </c>
      <c r="B68" s="480"/>
      <c r="C68" s="480"/>
      <c r="D68" s="480"/>
      <c r="E68" s="480"/>
      <c r="F68" s="480"/>
      <c r="G68" s="183"/>
      <c r="H68" s="184"/>
    </row>
    <row r="69" spans="1:12" ht="17.649999999999999" customHeight="1" x14ac:dyDescent="0.35">
      <c r="A69" s="472" t="s">
        <v>295</v>
      </c>
      <c r="B69" s="472"/>
      <c r="C69" s="472"/>
      <c r="D69" s="472"/>
      <c r="E69" s="167">
        <f>SUM(E70:E75)</f>
        <v>39</v>
      </c>
      <c r="F69" s="167" t="s">
        <v>268</v>
      </c>
      <c r="G69" s="172">
        <f>E69/25</f>
        <v>1.56</v>
      </c>
      <c r="H69" s="181" t="s">
        <v>339</v>
      </c>
    </row>
    <row r="70" spans="1:12" ht="17.649999999999999" customHeight="1" x14ac:dyDescent="0.35">
      <c r="A70" s="158" t="s">
        <v>144</v>
      </c>
      <c r="B70" s="473" t="s">
        <v>146</v>
      </c>
      <c r="C70" s="473"/>
      <c r="D70" s="473"/>
      <c r="E70" s="167">
        <v>15</v>
      </c>
      <c r="F70" s="167" t="s">
        <v>268</v>
      </c>
      <c r="G70" s="173"/>
      <c r="H70" s="174"/>
    </row>
    <row r="71" spans="1:12" ht="17.649999999999999" customHeight="1" x14ac:dyDescent="0.35">
      <c r="B71" s="473" t="s">
        <v>296</v>
      </c>
      <c r="C71" s="473"/>
      <c r="D71" s="473"/>
      <c r="E71" s="167">
        <v>20</v>
      </c>
      <c r="F71" s="167" t="s">
        <v>268</v>
      </c>
      <c r="G71" s="185"/>
      <c r="H71" s="186"/>
    </row>
    <row r="72" spans="1:12" ht="17.649999999999999" customHeight="1" x14ac:dyDescent="0.35">
      <c r="B72" s="473" t="s">
        <v>297</v>
      </c>
      <c r="C72" s="473"/>
      <c r="D72" s="473"/>
      <c r="E72" s="167">
        <v>2</v>
      </c>
      <c r="F72" s="167" t="s">
        <v>268</v>
      </c>
      <c r="G72" s="185"/>
      <c r="H72" s="186"/>
      <c r="J72" s="175"/>
      <c r="K72" s="164"/>
      <c r="L72" s="164"/>
    </row>
    <row r="73" spans="1:12" ht="17.649999999999999" customHeight="1" x14ac:dyDescent="0.35">
      <c r="B73" s="473" t="s">
        <v>298</v>
      </c>
      <c r="C73" s="473"/>
      <c r="D73" s="473"/>
      <c r="E73" s="167" t="s">
        <v>168</v>
      </c>
      <c r="F73" s="167" t="s">
        <v>268</v>
      </c>
      <c r="G73" s="185"/>
      <c r="H73" s="186"/>
    </row>
    <row r="74" spans="1:12" ht="17.649999999999999" customHeight="1" x14ac:dyDescent="0.35">
      <c r="B74" s="473" t="s">
        <v>299</v>
      </c>
      <c r="C74" s="473"/>
      <c r="D74" s="473"/>
      <c r="E74" s="167" t="s">
        <v>168</v>
      </c>
      <c r="F74" s="167" t="s">
        <v>268</v>
      </c>
      <c r="G74" s="185"/>
      <c r="H74" s="186"/>
    </row>
    <row r="75" spans="1:12" ht="17.649999999999999" customHeight="1" x14ac:dyDescent="0.35">
      <c r="B75" s="473" t="s">
        <v>300</v>
      </c>
      <c r="C75" s="473"/>
      <c r="D75" s="473"/>
      <c r="E75" s="167">
        <v>2</v>
      </c>
      <c r="F75" s="167" t="s">
        <v>268</v>
      </c>
      <c r="G75" s="173"/>
      <c r="H75" s="174"/>
    </row>
    <row r="76" spans="1:12" ht="31.15" customHeight="1" x14ac:dyDescent="0.35">
      <c r="A76" s="472" t="s">
        <v>301</v>
      </c>
      <c r="B76" s="472"/>
      <c r="C76" s="472"/>
      <c r="D76" s="472"/>
      <c r="E76" s="167" t="s">
        <v>168</v>
      </c>
      <c r="F76" s="167" t="s">
        <v>268</v>
      </c>
      <c r="G76" s="172" t="s">
        <v>168</v>
      </c>
      <c r="H76" s="181" t="s">
        <v>339</v>
      </c>
    </row>
    <row r="77" spans="1:12" ht="17.649999999999999" customHeight="1" x14ac:dyDescent="0.35">
      <c r="A77" s="473" t="s">
        <v>302</v>
      </c>
      <c r="B77" s="473"/>
      <c r="C77" s="473"/>
      <c r="D77" s="473"/>
      <c r="E77" s="167">
        <f>G77*25</f>
        <v>36</v>
      </c>
      <c r="F77" s="167" t="s">
        <v>268</v>
      </c>
      <c r="G77" s="172">
        <f>D6-G69</f>
        <v>1.44</v>
      </c>
      <c r="H77" s="181" t="s">
        <v>339</v>
      </c>
    </row>
    <row r="78" spans="1:12" ht="10.15" customHeight="1" x14ac:dyDescent="0.35"/>
    <row r="79" spans="1:12" x14ac:dyDescent="0.35">
      <c r="A79" s="8" t="s">
        <v>303</v>
      </c>
      <c r="B79" s="8"/>
      <c r="C79" s="8"/>
      <c r="D79" s="8"/>
      <c r="E79" s="8"/>
      <c r="F79" s="77"/>
      <c r="G79" s="77"/>
      <c r="H79" s="77"/>
      <c r="I79" s="77"/>
      <c r="J79" s="77"/>
    </row>
    <row r="80" spans="1:12" x14ac:dyDescent="0.35">
      <c r="A80" s="471" t="s">
        <v>1605</v>
      </c>
      <c r="B80" s="471"/>
      <c r="C80" s="471"/>
      <c r="D80" s="471"/>
      <c r="E80" s="471"/>
      <c r="F80" s="230"/>
      <c r="G80" s="230"/>
      <c r="H80" s="230"/>
      <c r="I80" s="230"/>
      <c r="J80" s="230"/>
    </row>
    <row r="81" spans="1:10" x14ac:dyDescent="0.35">
      <c r="A81" s="230"/>
      <c r="B81" s="230"/>
      <c r="C81" s="230"/>
      <c r="D81" s="230"/>
      <c r="E81" s="230"/>
      <c r="F81" s="230"/>
      <c r="G81" s="230"/>
      <c r="H81" s="230"/>
      <c r="I81" s="230"/>
      <c r="J81" s="230"/>
    </row>
    <row r="82" spans="1:10" x14ac:dyDescent="0.35">
      <c r="A82" s="230"/>
      <c r="B82" s="230"/>
      <c r="C82" s="230"/>
      <c r="D82" s="230"/>
      <c r="E82" s="230"/>
      <c r="F82" s="230"/>
      <c r="G82" s="230"/>
      <c r="H82" s="230"/>
      <c r="I82" s="230"/>
      <c r="J82" s="230"/>
    </row>
    <row r="83" spans="1:10" x14ac:dyDescent="0.35">
      <c r="A83" s="77"/>
      <c r="B83" s="77"/>
      <c r="C83" s="77"/>
      <c r="D83" s="77"/>
      <c r="E83" s="77"/>
      <c r="F83" s="77"/>
      <c r="G83" s="77"/>
      <c r="H83" s="77"/>
      <c r="I83" s="77"/>
      <c r="J83" s="77"/>
    </row>
  </sheetData>
  <mergeCells count="83">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B27:F27"/>
    <mergeCell ref="A28:H28"/>
    <mergeCell ref="B29:F29"/>
    <mergeCell ref="A30:H30"/>
    <mergeCell ref="A45:F45"/>
    <mergeCell ref="A34:F34"/>
    <mergeCell ref="A35:A42"/>
    <mergeCell ref="B35:H35"/>
    <mergeCell ref="B36:H36"/>
    <mergeCell ref="B37:H37"/>
    <mergeCell ref="B38:H38"/>
    <mergeCell ref="B39:H39"/>
    <mergeCell ref="B40:H40"/>
    <mergeCell ref="B41:H41"/>
    <mergeCell ref="B42:H42"/>
    <mergeCell ref="A43:C43"/>
    <mergeCell ref="D43:H43"/>
    <mergeCell ref="A44:C44"/>
    <mergeCell ref="D44:H44"/>
    <mergeCell ref="A46:A54"/>
    <mergeCell ref="B46:H46"/>
    <mergeCell ref="B47:H47"/>
    <mergeCell ref="B48:H48"/>
    <mergeCell ref="B49:H49"/>
    <mergeCell ref="B50:H50"/>
    <mergeCell ref="B51:H51"/>
    <mergeCell ref="B52:H52"/>
    <mergeCell ref="B53:H53"/>
    <mergeCell ref="B54:H54"/>
    <mergeCell ref="A69:D69"/>
    <mergeCell ref="B70:D70"/>
    <mergeCell ref="B71:D71"/>
    <mergeCell ref="B72:D72"/>
    <mergeCell ref="B73:D73"/>
    <mergeCell ref="B74:D74"/>
    <mergeCell ref="B75:D75"/>
    <mergeCell ref="A76:D76"/>
    <mergeCell ref="A77:D77"/>
    <mergeCell ref="A80:E80"/>
    <mergeCell ref="A68:F68"/>
    <mergeCell ref="A55:C55"/>
    <mergeCell ref="D55:H55"/>
    <mergeCell ref="A56:C56"/>
    <mergeCell ref="A59:B61"/>
    <mergeCell ref="C59:H59"/>
    <mergeCell ref="C60:H60"/>
    <mergeCell ref="C61:H61"/>
    <mergeCell ref="A62:B62"/>
    <mergeCell ref="C62:H62"/>
    <mergeCell ref="A65:F65"/>
    <mergeCell ref="A66:F66"/>
    <mergeCell ref="D56:H5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75"/>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192</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31.5" customHeight="1" x14ac:dyDescent="0.35">
      <c r="A9" s="478" t="s">
        <v>241</v>
      </c>
      <c r="B9" s="522"/>
      <c r="C9" s="522"/>
      <c r="D9" s="527" t="s">
        <v>1023</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592</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1024</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40" customHeight="1" x14ac:dyDescent="0.35">
      <c r="A25" s="211" t="s">
        <v>1025</v>
      </c>
      <c r="B25" s="512" t="s">
        <v>1026</v>
      </c>
      <c r="C25" s="512"/>
      <c r="D25" s="512"/>
      <c r="E25" s="512"/>
      <c r="F25" s="512"/>
      <c r="G25" s="32" t="s">
        <v>998</v>
      </c>
      <c r="H25" s="190" t="s">
        <v>39</v>
      </c>
    </row>
    <row r="26" spans="1:8" ht="29.25" customHeight="1" x14ac:dyDescent="0.35">
      <c r="A26" s="211" t="s">
        <v>1027</v>
      </c>
      <c r="B26" s="512" t="s">
        <v>1028</v>
      </c>
      <c r="C26" s="512"/>
      <c r="D26" s="512"/>
      <c r="E26" s="512"/>
      <c r="F26" s="512"/>
      <c r="G26" s="32" t="s">
        <v>58</v>
      </c>
      <c r="H26" s="190" t="s">
        <v>39</v>
      </c>
    </row>
    <row r="27" spans="1:8" ht="17.649999999999999" customHeight="1" x14ac:dyDescent="0.35">
      <c r="A27" s="486" t="s">
        <v>125</v>
      </c>
      <c r="B27" s="487"/>
      <c r="C27" s="487"/>
      <c r="D27" s="487"/>
      <c r="E27" s="487"/>
      <c r="F27" s="487"/>
      <c r="G27" s="487"/>
      <c r="H27" s="488"/>
    </row>
    <row r="28" spans="1:8" ht="49.5" customHeight="1" x14ac:dyDescent="0.35">
      <c r="A28" s="211" t="s">
        <v>1029</v>
      </c>
      <c r="B28" s="512" t="s">
        <v>1030</v>
      </c>
      <c r="C28" s="512"/>
      <c r="D28" s="512"/>
      <c r="E28" s="512"/>
      <c r="F28" s="512"/>
      <c r="G28" s="32" t="s">
        <v>1031</v>
      </c>
      <c r="H28" s="190" t="s">
        <v>39</v>
      </c>
    </row>
    <row r="29" spans="1:8" ht="36.75" customHeight="1" x14ac:dyDescent="0.35">
      <c r="A29" s="211" t="s">
        <v>1032</v>
      </c>
      <c r="B29" s="512" t="s">
        <v>1033</v>
      </c>
      <c r="C29" s="512"/>
      <c r="D29" s="512"/>
      <c r="E29" s="512"/>
      <c r="F29" s="512"/>
      <c r="G29" s="32" t="s">
        <v>88</v>
      </c>
      <c r="H29" s="190" t="s">
        <v>39</v>
      </c>
    </row>
    <row r="30" spans="1:8" ht="17.649999999999999" customHeight="1" x14ac:dyDescent="0.35">
      <c r="A30" s="486" t="s">
        <v>261</v>
      </c>
      <c r="B30" s="487"/>
      <c r="C30" s="487"/>
      <c r="D30" s="487"/>
      <c r="E30" s="487"/>
      <c r="F30" s="487"/>
      <c r="G30" s="487"/>
      <c r="H30" s="488"/>
    </row>
    <row r="31" spans="1:8" ht="35.25" customHeight="1" x14ac:dyDescent="0.35">
      <c r="A31" s="310" t="s">
        <v>1034</v>
      </c>
      <c r="B31" s="512" t="s">
        <v>1035</v>
      </c>
      <c r="C31" s="512"/>
      <c r="D31" s="512"/>
      <c r="E31" s="512"/>
      <c r="F31" s="512"/>
      <c r="G31" s="311" t="s">
        <v>1036</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17.25" customHeight="1" x14ac:dyDescent="0.35">
      <c r="A35" s="508" t="s">
        <v>269</v>
      </c>
      <c r="B35" s="518" t="s">
        <v>1037</v>
      </c>
      <c r="C35" s="518"/>
      <c r="D35" s="518"/>
      <c r="E35" s="518"/>
      <c r="F35" s="518"/>
      <c r="G35" s="518"/>
      <c r="H35" s="519"/>
    </row>
    <row r="36" spans="1:9" ht="17.25" customHeight="1" x14ac:dyDescent="0.35">
      <c r="A36" s="509"/>
      <c r="B36" s="512" t="s">
        <v>1038</v>
      </c>
      <c r="C36" s="512"/>
      <c r="D36" s="512"/>
      <c r="E36" s="512"/>
      <c r="F36" s="512"/>
      <c r="G36" s="512"/>
      <c r="H36" s="479"/>
    </row>
    <row r="37" spans="1:9" ht="17.25" customHeight="1" x14ac:dyDescent="0.35">
      <c r="A37" s="509"/>
      <c r="B37" s="512" t="s">
        <v>1039</v>
      </c>
      <c r="C37" s="512"/>
      <c r="D37" s="512"/>
      <c r="E37" s="512"/>
      <c r="F37" s="512"/>
      <c r="G37" s="512"/>
      <c r="H37" s="479"/>
    </row>
    <row r="38" spans="1:9" ht="17.25" customHeight="1" x14ac:dyDescent="0.35">
      <c r="A38" s="510"/>
      <c r="B38" s="512" t="s">
        <v>1040</v>
      </c>
      <c r="C38" s="512"/>
      <c r="D38" s="512"/>
      <c r="E38" s="512"/>
      <c r="F38" s="512"/>
      <c r="G38" s="512"/>
      <c r="H38" s="479"/>
    </row>
    <row r="39" spans="1:9" ht="21.65" customHeight="1" x14ac:dyDescent="0.35">
      <c r="A39" s="516" t="s">
        <v>274</v>
      </c>
      <c r="B39" s="513"/>
      <c r="C39" s="513"/>
      <c r="D39" s="514" t="s">
        <v>1041</v>
      </c>
      <c r="E39" s="514"/>
      <c r="F39" s="514"/>
      <c r="G39" s="514"/>
      <c r="H39" s="515"/>
    </row>
    <row r="40" spans="1:9" ht="41.25" customHeight="1" x14ac:dyDescent="0.35">
      <c r="A40" s="476" t="s">
        <v>276</v>
      </c>
      <c r="B40" s="507"/>
      <c r="C40" s="507"/>
      <c r="D40" s="479" t="s">
        <v>1486</v>
      </c>
      <c r="E40" s="499"/>
      <c r="F40" s="499"/>
      <c r="G40" s="499"/>
      <c r="H40" s="499"/>
      <c r="I40" s="196"/>
    </row>
    <row r="41" spans="1:9" s="177" customFormat="1" ht="17.649999999999999" customHeight="1" x14ac:dyDescent="0.35">
      <c r="A41" s="481" t="s">
        <v>366</v>
      </c>
      <c r="B41" s="481"/>
      <c r="C41" s="481"/>
      <c r="D41" s="481"/>
      <c r="E41" s="481"/>
      <c r="F41" s="481"/>
      <c r="G41" s="162">
        <v>15</v>
      </c>
      <c r="H41" s="163" t="s">
        <v>268</v>
      </c>
    </row>
    <row r="42" spans="1:9" ht="17.25" customHeight="1" x14ac:dyDescent="0.35">
      <c r="A42" s="508" t="s">
        <v>269</v>
      </c>
      <c r="B42" s="625" t="s">
        <v>1042</v>
      </c>
      <c r="C42" s="625"/>
      <c r="D42" s="625"/>
      <c r="E42" s="625"/>
      <c r="F42" s="625"/>
      <c r="G42" s="625"/>
      <c r="H42" s="477"/>
    </row>
    <row r="43" spans="1:9" ht="17.25" customHeight="1" x14ac:dyDescent="0.35">
      <c r="A43" s="509"/>
      <c r="B43" s="512" t="s">
        <v>1043</v>
      </c>
      <c r="C43" s="512"/>
      <c r="D43" s="512"/>
      <c r="E43" s="512"/>
      <c r="F43" s="512"/>
      <c r="G43" s="512"/>
      <c r="H43" s="479"/>
    </row>
    <row r="44" spans="1:9" ht="17.25" customHeight="1" x14ac:dyDescent="0.35">
      <c r="A44" s="509"/>
      <c r="B44" s="477" t="s">
        <v>1044</v>
      </c>
      <c r="C44" s="532"/>
      <c r="D44" s="532"/>
      <c r="E44" s="532"/>
      <c r="F44" s="532"/>
      <c r="G44" s="532"/>
      <c r="H44" s="532"/>
    </row>
    <row r="45" spans="1:9" ht="17.25" customHeight="1" x14ac:dyDescent="0.35">
      <c r="A45" s="510"/>
      <c r="B45" s="479" t="s">
        <v>1045</v>
      </c>
      <c r="C45" s="499"/>
      <c r="D45" s="499"/>
      <c r="E45" s="499"/>
      <c r="F45" s="499"/>
      <c r="G45" s="499"/>
      <c r="H45" s="499"/>
    </row>
    <row r="46" spans="1:9" ht="22" customHeight="1" x14ac:dyDescent="0.35">
      <c r="A46" s="516" t="s">
        <v>274</v>
      </c>
      <c r="B46" s="513"/>
      <c r="C46" s="513"/>
      <c r="D46" s="514" t="s">
        <v>1046</v>
      </c>
      <c r="E46" s="514"/>
      <c r="F46" s="514"/>
      <c r="G46" s="514"/>
      <c r="H46" s="515"/>
    </row>
    <row r="47" spans="1:9" ht="45" customHeight="1" x14ac:dyDescent="0.35">
      <c r="A47" s="476" t="s">
        <v>276</v>
      </c>
      <c r="B47" s="507"/>
      <c r="C47" s="507"/>
      <c r="D47" s="479" t="s">
        <v>1047</v>
      </c>
      <c r="E47" s="499"/>
      <c r="F47" s="499"/>
      <c r="G47" s="499"/>
      <c r="H47" s="499"/>
      <c r="I47" s="196"/>
    </row>
    <row r="48" spans="1:9" ht="10.15" customHeight="1" x14ac:dyDescent="0.35"/>
    <row r="49" spans="1:12" ht="15" customHeight="1" x14ac:dyDescent="0.35">
      <c r="A49" s="159" t="s">
        <v>284</v>
      </c>
    </row>
    <row r="50" spans="1:12" ht="27" customHeight="1" x14ac:dyDescent="0.35">
      <c r="A50" s="473" t="s">
        <v>285</v>
      </c>
      <c r="B50" s="478"/>
      <c r="C50" s="504" t="s">
        <v>1460</v>
      </c>
      <c r="D50" s="506"/>
      <c r="E50" s="506"/>
      <c r="F50" s="506"/>
      <c r="G50" s="506"/>
      <c r="H50" s="506"/>
      <c r="J50" s="164"/>
    </row>
    <row r="51" spans="1:12" ht="27" customHeight="1" x14ac:dyDescent="0.35">
      <c r="A51" s="473"/>
      <c r="B51" s="478"/>
      <c r="C51" s="345" t="s">
        <v>1482</v>
      </c>
      <c r="D51" s="345"/>
      <c r="E51" s="345"/>
      <c r="F51" s="345"/>
      <c r="G51" s="345"/>
      <c r="H51" s="504"/>
    </row>
    <row r="52" spans="1:12" ht="27" customHeight="1" x14ac:dyDescent="0.35">
      <c r="A52" s="473"/>
      <c r="B52" s="478"/>
      <c r="C52" s="345" t="s">
        <v>1483</v>
      </c>
      <c r="D52" s="345"/>
      <c r="E52" s="345"/>
      <c r="F52" s="345"/>
      <c r="G52" s="345"/>
      <c r="H52" s="504"/>
    </row>
    <row r="53" spans="1:12" ht="27" customHeight="1" x14ac:dyDescent="0.35">
      <c r="A53" s="500" t="s">
        <v>288</v>
      </c>
      <c r="B53" s="501"/>
      <c r="C53" s="345" t="s">
        <v>1484</v>
      </c>
      <c r="D53" s="345"/>
      <c r="E53" s="345"/>
      <c r="F53" s="345"/>
      <c r="G53" s="345"/>
      <c r="H53" s="504"/>
    </row>
    <row r="54" spans="1:12" ht="27" customHeight="1" x14ac:dyDescent="0.35">
      <c r="A54" s="502"/>
      <c r="B54" s="503"/>
      <c r="C54" s="504" t="s">
        <v>1485</v>
      </c>
      <c r="D54" s="506"/>
      <c r="E54" s="506"/>
      <c r="F54" s="506"/>
      <c r="G54" s="506"/>
      <c r="H54" s="506"/>
    </row>
    <row r="55" spans="1:12" ht="10.15" customHeight="1" x14ac:dyDescent="0.35"/>
    <row r="56" spans="1:12" ht="15" customHeight="1" x14ac:dyDescent="0.35">
      <c r="A56" s="177" t="s">
        <v>290</v>
      </c>
      <c r="B56" s="179"/>
      <c r="C56" s="179"/>
      <c r="D56" s="179"/>
      <c r="E56" s="179"/>
      <c r="F56" s="179"/>
    </row>
    <row r="57" spans="1:12" ht="17" x14ac:dyDescent="0.35">
      <c r="A57" s="505" t="s">
        <v>291</v>
      </c>
      <c r="B57" s="505"/>
      <c r="C57" s="505"/>
      <c r="D57" s="505"/>
      <c r="E57" s="505"/>
      <c r="F57" s="505"/>
      <c r="G57" s="180">
        <v>3</v>
      </c>
      <c r="H57" s="181" t="s">
        <v>339</v>
      </c>
    </row>
    <row r="58" spans="1:12" ht="17" x14ac:dyDescent="0.35">
      <c r="A58" s="505" t="s">
        <v>293</v>
      </c>
      <c r="B58" s="505"/>
      <c r="C58" s="505"/>
      <c r="D58" s="505"/>
      <c r="E58" s="505"/>
      <c r="F58" s="505"/>
      <c r="G58" s="180">
        <v>0</v>
      </c>
      <c r="H58" s="181" t="s">
        <v>339</v>
      </c>
    </row>
    <row r="59" spans="1:12" x14ac:dyDescent="0.35">
      <c r="A59" s="156"/>
      <c r="B59" s="156"/>
      <c r="C59" s="156"/>
      <c r="D59" s="156"/>
      <c r="E59" s="156"/>
      <c r="F59" s="156"/>
      <c r="G59" s="182"/>
      <c r="H59" s="181"/>
    </row>
    <row r="60" spans="1:12" x14ac:dyDescent="0.35">
      <c r="A60" s="480" t="s">
        <v>294</v>
      </c>
      <c r="B60" s="480"/>
      <c r="C60" s="480"/>
      <c r="D60" s="480"/>
      <c r="E60" s="480"/>
      <c r="F60" s="480"/>
      <c r="G60" s="183"/>
      <c r="H60" s="184"/>
    </row>
    <row r="61" spans="1:12" ht="17.649999999999999" customHeight="1" x14ac:dyDescent="0.35">
      <c r="A61" s="472" t="s">
        <v>295</v>
      </c>
      <c r="B61" s="472"/>
      <c r="C61" s="472"/>
      <c r="D61" s="472"/>
      <c r="E61" s="167">
        <f>SUM(E62:E67)</f>
        <v>38</v>
      </c>
      <c r="F61" s="167" t="s">
        <v>268</v>
      </c>
      <c r="G61" s="172">
        <f>E61/25</f>
        <v>1.52</v>
      </c>
      <c r="H61" s="181" t="s">
        <v>339</v>
      </c>
    </row>
    <row r="62" spans="1:12" ht="17.649999999999999" customHeight="1" x14ac:dyDescent="0.35">
      <c r="A62" s="158" t="s">
        <v>144</v>
      </c>
      <c r="B62" s="473" t="s">
        <v>146</v>
      </c>
      <c r="C62" s="473"/>
      <c r="D62" s="473"/>
      <c r="E62" s="167">
        <v>15</v>
      </c>
      <c r="F62" s="167" t="s">
        <v>268</v>
      </c>
      <c r="G62" s="173"/>
      <c r="H62" s="174"/>
    </row>
    <row r="63" spans="1:12" ht="17.649999999999999" customHeight="1" x14ac:dyDescent="0.35">
      <c r="B63" s="473" t="s">
        <v>296</v>
      </c>
      <c r="C63" s="473"/>
      <c r="D63" s="473"/>
      <c r="E63" s="167">
        <v>15</v>
      </c>
      <c r="F63" s="167" t="s">
        <v>268</v>
      </c>
      <c r="G63" s="185"/>
      <c r="H63" s="186"/>
    </row>
    <row r="64" spans="1:12" ht="17.649999999999999" customHeight="1" x14ac:dyDescent="0.35">
      <c r="B64" s="473" t="s">
        <v>297</v>
      </c>
      <c r="C64" s="473"/>
      <c r="D64" s="473"/>
      <c r="E64" s="167">
        <v>4</v>
      </c>
      <c r="F64" s="167" t="s">
        <v>268</v>
      </c>
      <c r="G64" s="185"/>
      <c r="H64" s="186"/>
      <c r="J64" s="175"/>
      <c r="K64" s="164"/>
      <c r="L64" s="164"/>
    </row>
    <row r="65" spans="1:10" ht="17.649999999999999" customHeight="1" x14ac:dyDescent="0.35">
      <c r="B65" s="473" t="s">
        <v>298</v>
      </c>
      <c r="C65" s="473"/>
      <c r="D65" s="473"/>
      <c r="E65" s="167" t="s">
        <v>168</v>
      </c>
      <c r="F65" s="167" t="s">
        <v>268</v>
      </c>
      <c r="G65" s="185"/>
      <c r="H65" s="186"/>
    </row>
    <row r="66" spans="1:10" ht="17.649999999999999" customHeight="1" x14ac:dyDescent="0.35">
      <c r="B66" s="473" t="s">
        <v>299</v>
      </c>
      <c r="C66" s="473"/>
      <c r="D66" s="473"/>
      <c r="E66" s="167" t="s">
        <v>168</v>
      </c>
      <c r="F66" s="167" t="s">
        <v>268</v>
      </c>
      <c r="G66" s="185"/>
      <c r="H66" s="186"/>
    </row>
    <row r="67" spans="1:10" ht="17.649999999999999" customHeight="1" x14ac:dyDescent="0.35">
      <c r="B67" s="473" t="s">
        <v>300</v>
      </c>
      <c r="C67" s="473"/>
      <c r="D67" s="473"/>
      <c r="E67" s="167">
        <v>4</v>
      </c>
      <c r="F67" s="167" t="s">
        <v>268</v>
      </c>
      <c r="G67" s="173"/>
      <c r="H67" s="174"/>
    </row>
    <row r="68" spans="1:10" ht="31.15" customHeight="1" x14ac:dyDescent="0.35">
      <c r="A68" s="472" t="s">
        <v>301</v>
      </c>
      <c r="B68" s="472"/>
      <c r="C68" s="472"/>
      <c r="D68" s="472"/>
      <c r="E68" s="167" t="s">
        <v>168</v>
      </c>
      <c r="F68" s="167" t="s">
        <v>268</v>
      </c>
      <c r="G68" s="172" t="s">
        <v>168</v>
      </c>
      <c r="H68" s="181" t="s">
        <v>339</v>
      </c>
    </row>
    <row r="69" spans="1:10" ht="17.649999999999999" customHeight="1" x14ac:dyDescent="0.35">
      <c r="A69" s="473" t="s">
        <v>302</v>
      </c>
      <c r="B69" s="473"/>
      <c r="C69" s="473"/>
      <c r="D69" s="473"/>
      <c r="E69" s="167">
        <f>G69*25</f>
        <v>37</v>
      </c>
      <c r="F69" s="167" t="s">
        <v>268</v>
      </c>
      <c r="G69" s="172">
        <f>D6-G61</f>
        <v>1.48</v>
      </c>
      <c r="H69" s="181" t="s">
        <v>339</v>
      </c>
    </row>
    <row r="70" spans="1:10" ht="10.15" customHeight="1" x14ac:dyDescent="0.35"/>
    <row r="71" spans="1:10" x14ac:dyDescent="0.35">
      <c r="A71" s="8" t="s">
        <v>303</v>
      </c>
      <c r="B71" s="8"/>
      <c r="C71" s="8"/>
      <c r="D71" s="8"/>
      <c r="E71" s="8"/>
      <c r="F71" s="77"/>
      <c r="G71" s="77"/>
      <c r="H71" s="77"/>
      <c r="I71" s="77"/>
      <c r="J71" s="77"/>
    </row>
    <row r="72" spans="1:10" x14ac:dyDescent="0.35">
      <c r="A72" s="471" t="s">
        <v>1605</v>
      </c>
      <c r="B72" s="471"/>
      <c r="C72" s="471"/>
      <c r="D72" s="471"/>
      <c r="E72" s="471"/>
      <c r="F72" s="230"/>
      <c r="G72" s="230"/>
      <c r="H72" s="230"/>
      <c r="I72" s="230"/>
      <c r="J72" s="230"/>
    </row>
    <row r="73" spans="1:10" x14ac:dyDescent="0.35">
      <c r="A73" s="230"/>
      <c r="B73" s="230"/>
      <c r="C73" s="230"/>
      <c r="D73" s="230"/>
      <c r="E73" s="230"/>
      <c r="F73" s="230"/>
      <c r="G73" s="230"/>
      <c r="H73" s="230"/>
      <c r="I73" s="230"/>
      <c r="J73" s="230"/>
    </row>
    <row r="74" spans="1:10" x14ac:dyDescent="0.35">
      <c r="A74" s="230"/>
      <c r="B74" s="230"/>
      <c r="C74" s="230"/>
      <c r="D74" s="230"/>
      <c r="E74" s="230"/>
      <c r="F74" s="230"/>
      <c r="G74" s="230"/>
      <c r="H74" s="230"/>
      <c r="I74" s="230"/>
      <c r="J74" s="230"/>
    </row>
    <row r="75" spans="1:10" x14ac:dyDescent="0.35">
      <c r="A75" s="77"/>
      <c r="B75" s="77"/>
      <c r="C75" s="77"/>
      <c r="D75" s="77"/>
      <c r="E75" s="77"/>
      <c r="F75" s="77"/>
      <c r="G75" s="77"/>
      <c r="H75" s="77"/>
      <c r="I75" s="77"/>
      <c r="J75" s="77"/>
    </row>
  </sheetData>
  <mergeCells count="75">
    <mergeCell ref="A72:E72"/>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26:F26"/>
    <mergeCell ref="A27:H27"/>
    <mergeCell ref="B28:F28"/>
    <mergeCell ref="B29:F29"/>
    <mergeCell ref="A21:D21"/>
    <mergeCell ref="A22:A23"/>
    <mergeCell ref="B22:F23"/>
    <mergeCell ref="G22:H22"/>
    <mergeCell ref="A24:H24"/>
    <mergeCell ref="B25:F25"/>
    <mergeCell ref="A39:C39"/>
    <mergeCell ref="D39:H39"/>
    <mergeCell ref="A40:C40"/>
    <mergeCell ref="A30:H30"/>
    <mergeCell ref="B31:F31"/>
    <mergeCell ref="A34:F34"/>
    <mergeCell ref="A35:A38"/>
    <mergeCell ref="B35:H35"/>
    <mergeCell ref="B36:H36"/>
    <mergeCell ref="B37:H37"/>
    <mergeCell ref="B38:H38"/>
    <mergeCell ref="A41:F41"/>
    <mergeCell ref="A42:A45"/>
    <mergeCell ref="B42:H42"/>
    <mergeCell ref="B43:H43"/>
    <mergeCell ref="B44:H44"/>
    <mergeCell ref="B45:H45"/>
    <mergeCell ref="A60:F60"/>
    <mergeCell ref="A46:C46"/>
    <mergeCell ref="D46:H46"/>
    <mergeCell ref="A47:C47"/>
    <mergeCell ref="A50:B52"/>
    <mergeCell ref="C50:H50"/>
    <mergeCell ref="C51:H51"/>
    <mergeCell ref="C52:H52"/>
    <mergeCell ref="B67:D67"/>
    <mergeCell ref="A68:D68"/>
    <mergeCell ref="A69:D69"/>
    <mergeCell ref="D40:H40"/>
    <mergeCell ref="D47:H47"/>
    <mergeCell ref="A61:D61"/>
    <mergeCell ref="B62:D62"/>
    <mergeCell ref="B63:D63"/>
    <mergeCell ref="B64:D64"/>
    <mergeCell ref="B65:D65"/>
    <mergeCell ref="B66:D66"/>
    <mergeCell ref="A53:B54"/>
    <mergeCell ref="C53:H53"/>
    <mergeCell ref="C54:H54"/>
    <mergeCell ref="A57:F57"/>
    <mergeCell ref="A58:F5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74"/>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194</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565</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1048</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25" t="s">
        <v>1050</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c r="K23" s="227"/>
    </row>
    <row r="24" spans="1:11" ht="17.649999999999999" customHeight="1" x14ac:dyDescent="0.35">
      <c r="A24" s="486" t="s">
        <v>35</v>
      </c>
      <c r="B24" s="487"/>
      <c r="C24" s="487"/>
      <c r="D24" s="487"/>
      <c r="E24" s="487"/>
      <c r="F24" s="487"/>
      <c r="G24" s="487"/>
      <c r="H24" s="488"/>
      <c r="K24" s="227"/>
    </row>
    <row r="25" spans="1:11" ht="29.25" customHeight="1" x14ac:dyDescent="0.35">
      <c r="A25" s="211" t="s">
        <v>1051</v>
      </c>
      <c r="B25" s="512" t="s">
        <v>1052</v>
      </c>
      <c r="C25" s="512"/>
      <c r="D25" s="512"/>
      <c r="E25" s="512"/>
      <c r="F25" s="512"/>
      <c r="G25" s="32" t="s">
        <v>66</v>
      </c>
      <c r="H25" s="190" t="s">
        <v>61</v>
      </c>
      <c r="K25" s="227"/>
    </row>
    <row r="26" spans="1:11" ht="17.649999999999999" customHeight="1" x14ac:dyDescent="0.35">
      <c r="A26" s="486" t="s">
        <v>125</v>
      </c>
      <c r="B26" s="487"/>
      <c r="C26" s="487"/>
      <c r="D26" s="487"/>
      <c r="E26" s="487"/>
      <c r="F26" s="487"/>
      <c r="G26" s="487"/>
      <c r="H26" s="488"/>
      <c r="K26" s="227"/>
    </row>
    <row r="27" spans="1:11" ht="28.5" customHeight="1" x14ac:dyDescent="0.35">
      <c r="A27" s="211" t="s">
        <v>1053</v>
      </c>
      <c r="B27" s="512" t="s">
        <v>1054</v>
      </c>
      <c r="C27" s="512"/>
      <c r="D27" s="512"/>
      <c r="E27" s="512"/>
      <c r="F27" s="512"/>
      <c r="G27" s="32" t="s">
        <v>95</v>
      </c>
      <c r="H27" s="190" t="s">
        <v>61</v>
      </c>
    </row>
    <row r="28" spans="1:11" ht="29.25" customHeight="1" x14ac:dyDescent="0.35">
      <c r="A28" s="211" t="s">
        <v>1055</v>
      </c>
      <c r="B28" s="512" t="s">
        <v>1056</v>
      </c>
      <c r="C28" s="512"/>
      <c r="D28" s="512"/>
      <c r="E28" s="512"/>
      <c r="F28" s="512"/>
      <c r="G28" s="32" t="s">
        <v>101</v>
      </c>
      <c r="H28" s="190" t="s">
        <v>39</v>
      </c>
    </row>
    <row r="29" spans="1:11" ht="17.649999999999999" customHeight="1" x14ac:dyDescent="0.35">
      <c r="A29" s="486" t="s">
        <v>261</v>
      </c>
      <c r="B29" s="487"/>
      <c r="C29" s="487"/>
      <c r="D29" s="487"/>
      <c r="E29" s="487"/>
      <c r="F29" s="487"/>
      <c r="G29" s="487"/>
      <c r="H29" s="488"/>
    </row>
    <row r="30" spans="1:11" ht="47.25" customHeight="1" x14ac:dyDescent="0.35">
      <c r="A30" s="211" t="s">
        <v>1057</v>
      </c>
      <c r="B30" s="512" t="s">
        <v>1058</v>
      </c>
      <c r="C30" s="512"/>
      <c r="D30" s="512"/>
      <c r="E30" s="512"/>
      <c r="F30" s="512"/>
      <c r="G30" s="32" t="s">
        <v>110</v>
      </c>
      <c r="H30" s="190" t="s">
        <v>61</v>
      </c>
    </row>
    <row r="31" spans="1:11" ht="10.15" customHeight="1" x14ac:dyDescent="0.35"/>
    <row r="32" spans="1:11" ht="15" customHeight="1" x14ac:dyDescent="0.35">
      <c r="A32" s="159" t="s">
        <v>266</v>
      </c>
    </row>
    <row r="33" spans="1:10" s="177" customFormat="1" ht="17.649999999999999" customHeight="1" x14ac:dyDescent="0.35">
      <c r="A33" s="481" t="s">
        <v>267</v>
      </c>
      <c r="B33" s="481"/>
      <c r="C33" s="481"/>
      <c r="D33" s="481"/>
      <c r="E33" s="481"/>
      <c r="F33" s="481"/>
      <c r="G33" s="162">
        <v>15</v>
      </c>
      <c r="H33" s="163" t="s">
        <v>268</v>
      </c>
    </row>
    <row r="34" spans="1:10" ht="17.25" customHeight="1" x14ac:dyDescent="0.35">
      <c r="A34" s="508" t="s">
        <v>269</v>
      </c>
      <c r="B34" s="518" t="s">
        <v>1059</v>
      </c>
      <c r="C34" s="518"/>
      <c r="D34" s="518"/>
      <c r="E34" s="518"/>
      <c r="F34" s="518"/>
      <c r="G34" s="518"/>
      <c r="H34" s="519"/>
    </row>
    <row r="35" spans="1:10" ht="22" customHeight="1" x14ac:dyDescent="0.35">
      <c r="A35" s="509"/>
      <c r="B35" s="479" t="s">
        <v>1060</v>
      </c>
      <c r="C35" s="499"/>
      <c r="D35" s="499"/>
      <c r="E35" s="499"/>
      <c r="F35" s="499"/>
      <c r="G35" s="499"/>
      <c r="H35" s="499"/>
    </row>
    <row r="36" spans="1:10" ht="17.25" customHeight="1" x14ac:dyDescent="0.35">
      <c r="A36" s="509"/>
      <c r="B36" s="479" t="s">
        <v>1061</v>
      </c>
      <c r="C36" s="499"/>
      <c r="D36" s="499"/>
      <c r="E36" s="499"/>
      <c r="F36" s="499"/>
      <c r="G36" s="499"/>
      <c r="H36" s="499"/>
    </row>
    <row r="37" spans="1:10" ht="17.25" customHeight="1" x14ac:dyDescent="0.35">
      <c r="A37" s="509"/>
      <c r="B37" s="512" t="s">
        <v>1062</v>
      </c>
      <c r="C37" s="512"/>
      <c r="D37" s="512"/>
      <c r="E37" s="512"/>
      <c r="F37" s="512"/>
      <c r="G37" s="512"/>
      <c r="H37" s="479"/>
    </row>
    <row r="38" spans="1:10" ht="17.25" customHeight="1" x14ac:dyDescent="0.35">
      <c r="A38" s="510"/>
      <c r="B38" s="477" t="s">
        <v>1063</v>
      </c>
      <c r="C38" s="532"/>
      <c r="D38" s="532"/>
      <c r="E38" s="532"/>
      <c r="F38" s="532"/>
      <c r="G38" s="532"/>
      <c r="H38" s="532"/>
    </row>
    <row r="39" spans="1:10" x14ac:dyDescent="0.35">
      <c r="A39" s="516" t="s">
        <v>274</v>
      </c>
      <c r="B39" s="513"/>
      <c r="C39" s="513"/>
      <c r="D39" s="514" t="s">
        <v>1064</v>
      </c>
      <c r="E39" s="514"/>
      <c r="F39" s="514"/>
      <c r="G39" s="514"/>
      <c r="H39" s="515"/>
    </row>
    <row r="40" spans="1:10" ht="37.5" customHeight="1" x14ac:dyDescent="0.35">
      <c r="A40" s="476" t="s">
        <v>276</v>
      </c>
      <c r="B40" s="507"/>
      <c r="C40" s="507"/>
      <c r="D40" s="504" t="s">
        <v>1585</v>
      </c>
      <c r="E40" s="506"/>
      <c r="F40" s="506"/>
      <c r="G40" s="506"/>
      <c r="H40" s="506"/>
      <c r="I40" s="11"/>
    </row>
    <row r="41" spans="1:10" s="177" customFormat="1" ht="17.649999999999999" customHeight="1" x14ac:dyDescent="0.35">
      <c r="A41" s="481" t="s">
        <v>405</v>
      </c>
      <c r="B41" s="481"/>
      <c r="C41" s="481"/>
      <c r="D41" s="481"/>
      <c r="E41" s="481"/>
      <c r="F41" s="481"/>
      <c r="G41" s="162">
        <v>15</v>
      </c>
      <c r="H41" s="163" t="s">
        <v>268</v>
      </c>
      <c r="J41" s="227"/>
    </row>
    <row r="42" spans="1:10" ht="36.65" customHeight="1" x14ac:dyDescent="0.35">
      <c r="A42" s="508" t="s">
        <v>269</v>
      </c>
      <c r="B42" s="479" t="s">
        <v>1065</v>
      </c>
      <c r="C42" s="499"/>
      <c r="D42" s="499"/>
      <c r="E42" s="499"/>
      <c r="F42" s="499"/>
      <c r="G42" s="499"/>
      <c r="H42" s="499"/>
      <c r="J42" s="228"/>
    </row>
    <row r="43" spans="1:10" ht="27" customHeight="1" x14ac:dyDescent="0.35">
      <c r="A43" s="509"/>
      <c r="B43" s="479" t="s">
        <v>1066</v>
      </c>
      <c r="C43" s="499"/>
      <c r="D43" s="499"/>
      <c r="E43" s="499"/>
      <c r="F43" s="499"/>
      <c r="G43" s="499"/>
      <c r="H43" s="499"/>
    </row>
    <row r="44" spans="1:10" ht="48.75" customHeight="1" x14ac:dyDescent="0.35">
      <c r="A44" s="510"/>
      <c r="B44" s="632" t="s">
        <v>1067</v>
      </c>
      <c r="C44" s="632"/>
      <c r="D44" s="632"/>
      <c r="E44" s="632"/>
      <c r="F44" s="632"/>
      <c r="G44" s="632"/>
      <c r="H44" s="633"/>
    </row>
    <row r="45" spans="1:10" x14ac:dyDescent="0.35">
      <c r="A45" s="516" t="s">
        <v>274</v>
      </c>
      <c r="B45" s="629"/>
      <c r="C45" s="629"/>
      <c r="D45" s="630" t="s">
        <v>1068</v>
      </c>
      <c r="E45" s="630"/>
      <c r="F45" s="630"/>
      <c r="G45" s="630"/>
      <c r="H45" s="631"/>
    </row>
    <row r="46" spans="1:10" ht="36" customHeight="1" x14ac:dyDescent="0.35">
      <c r="A46" s="476" t="s">
        <v>276</v>
      </c>
      <c r="B46" s="507"/>
      <c r="C46" s="507"/>
      <c r="D46" s="479" t="s">
        <v>1584</v>
      </c>
      <c r="E46" s="499"/>
      <c r="F46" s="499"/>
      <c r="G46" s="499"/>
      <c r="H46" s="499"/>
      <c r="I46" s="196"/>
    </row>
    <row r="47" spans="1:10" ht="10.15" customHeight="1" x14ac:dyDescent="0.35"/>
    <row r="48" spans="1:10" ht="15" customHeight="1" x14ac:dyDescent="0.35">
      <c r="A48" s="159" t="s">
        <v>284</v>
      </c>
    </row>
    <row r="49" spans="1:12" ht="27" customHeight="1" x14ac:dyDescent="0.35">
      <c r="A49" s="473" t="s">
        <v>285</v>
      </c>
      <c r="B49" s="478"/>
      <c r="C49" s="345" t="s">
        <v>1487</v>
      </c>
      <c r="D49" s="345"/>
      <c r="E49" s="345"/>
      <c r="F49" s="345"/>
      <c r="G49" s="345"/>
      <c r="H49" s="504"/>
      <c r="J49" s="164"/>
    </row>
    <row r="50" spans="1:12" ht="32.25" customHeight="1" x14ac:dyDescent="0.35">
      <c r="A50" s="473"/>
      <c r="B50" s="478"/>
      <c r="C50" s="345" t="s">
        <v>1488</v>
      </c>
      <c r="D50" s="345"/>
      <c r="E50" s="345"/>
      <c r="F50" s="345"/>
      <c r="G50" s="345"/>
      <c r="H50" s="504"/>
    </row>
    <row r="51" spans="1:12" ht="36" customHeight="1" x14ac:dyDescent="0.35">
      <c r="A51" s="473"/>
      <c r="B51" s="478"/>
      <c r="C51" s="345" t="s">
        <v>1489</v>
      </c>
      <c r="D51" s="345"/>
      <c r="E51" s="345"/>
      <c r="F51" s="345"/>
      <c r="G51" s="345"/>
      <c r="H51" s="504"/>
    </row>
    <row r="52" spans="1:12" ht="51" customHeight="1" x14ac:dyDescent="0.35">
      <c r="A52" s="500" t="s">
        <v>288</v>
      </c>
      <c r="B52" s="501"/>
      <c r="C52" s="345" t="s">
        <v>1490</v>
      </c>
      <c r="D52" s="345"/>
      <c r="E52" s="345"/>
      <c r="F52" s="345"/>
      <c r="G52" s="345"/>
      <c r="H52" s="504"/>
    </row>
    <row r="53" spans="1:12" ht="41.25" customHeight="1" x14ac:dyDescent="0.35">
      <c r="A53" s="502"/>
      <c r="B53" s="503"/>
      <c r="C53" s="345" t="s">
        <v>1491</v>
      </c>
      <c r="D53" s="345"/>
      <c r="E53" s="345"/>
      <c r="F53" s="345"/>
      <c r="G53" s="345"/>
      <c r="H53" s="504"/>
    </row>
    <row r="54" spans="1:12" ht="10.15" customHeight="1" x14ac:dyDescent="0.35"/>
    <row r="55" spans="1:12" ht="15" customHeight="1" x14ac:dyDescent="0.35">
      <c r="A55" s="177" t="s">
        <v>290</v>
      </c>
      <c r="B55" s="179"/>
      <c r="C55" s="179"/>
      <c r="D55" s="179"/>
      <c r="E55" s="179"/>
      <c r="F55" s="179"/>
    </row>
    <row r="56" spans="1:12" ht="17" x14ac:dyDescent="0.35">
      <c r="A56" s="505" t="s">
        <v>291</v>
      </c>
      <c r="B56" s="505"/>
      <c r="C56" s="505"/>
      <c r="D56" s="505"/>
      <c r="E56" s="505"/>
      <c r="F56" s="505"/>
      <c r="G56" s="180">
        <v>1</v>
      </c>
      <c r="H56" s="181" t="s">
        <v>339</v>
      </c>
    </row>
    <row r="57" spans="1:12" ht="17" x14ac:dyDescent="0.35">
      <c r="A57" s="505" t="s">
        <v>293</v>
      </c>
      <c r="B57" s="505"/>
      <c r="C57" s="505"/>
      <c r="D57" s="505"/>
      <c r="E57" s="505"/>
      <c r="F57" s="505"/>
      <c r="G57" s="180">
        <v>2</v>
      </c>
      <c r="H57" s="181" t="s">
        <v>339</v>
      </c>
    </row>
    <row r="58" spans="1:12" x14ac:dyDescent="0.35">
      <c r="A58" s="156"/>
      <c r="B58" s="156"/>
      <c r="C58" s="156"/>
      <c r="D58" s="156"/>
      <c r="E58" s="156"/>
      <c r="F58" s="156"/>
      <c r="G58" s="182"/>
      <c r="H58" s="181"/>
    </row>
    <row r="59" spans="1:12" x14ac:dyDescent="0.35">
      <c r="A59" s="480" t="s">
        <v>294</v>
      </c>
      <c r="B59" s="480"/>
      <c r="C59" s="480"/>
      <c r="D59" s="480"/>
      <c r="E59" s="480"/>
      <c r="F59" s="480"/>
      <c r="G59" s="183"/>
      <c r="H59" s="184"/>
    </row>
    <row r="60" spans="1:12" ht="17.649999999999999" customHeight="1" x14ac:dyDescent="0.35">
      <c r="A60" s="472" t="s">
        <v>295</v>
      </c>
      <c r="B60" s="472"/>
      <c r="C60" s="472"/>
      <c r="D60" s="472"/>
      <c r="E60" s="167">
        <f>SUM(E61:E66)</f>
        <v>34</v>
      </c>
      <c r="F60" s="167" t="s">
        <v>268</v>
      </c>
      <c r="G60" s="172">
        <f>E60/25</f>
        <v>1.36</v>
      </c>
      <c r="H60" s="181" t="s">
        <v>339</v>
      </c>
    </row>
    <row r="61" spans="1:12" ht="17.649999999999999" customHeight="1" x14ac:dyDescent="0.35">
      <c r="A61" s="158" t="s">
        <v>144</v>
      </c>
      <c r="B61" s="473" t="s">
        <v>146</v>
      </c>
      <c r="C61" s="473"/>
      <c r="D61" s="473"/>
      <c r="E61" s="167">
        <v>15</v>
      </c>
      <c r="F61" s="167" t="s">
        <v>268</v>
      </c>
      <c r="G61" s="173"/>
      <c r="H61" s="174"/>
    </row>
    <row r="62" spans="1:12" ht="17.649999999999999" customHeight="1" x14ac:dyDescent="0.35">
      <c r="B62" s="473" t="s">
        <v>296</v>
      </c>
      <c r="C62" s="473"/>
      <c r="D62" s="473"/>
      <c r="E62" s="167">
        <v>15</v>
      </c>
      <c r="F62" s="167" t="s">
        <v>268</v>
      </c>
      <c r="G62" s="185"/>
      <c r="H62" s="186"/>
    </row>
    <row r="63" spans="1:12" ht="17.649999999999999" customHeight="1" x14ac:dyDescent="0.35">
      <c r="B63" s="473" t="s">
        <v>297</v>
      </c>
      <c r="C63" s="473"/>
      <c r="D63" s="473"/>
      <c r="E63" s="167">
        <v>2</v>
      </c>
      <c r="F63" s="167" t="s">
        <v>268</v>
      </c>
      <c r="G63" s="185"/>
      <c r="H63" s="186"/>
      <c r="J63" s="175"/>
      <c r="K63" s="164"/>
      <c r="L63" s="164"/>
    </row>
    <row r="64" spans="1:12" ht="17.649999999999999" customHeight="1" x14ac:dyDescent="0.35">
      <c r="B64" s="473" t="s">
        <v>298</v>
      </c>
      <c r="C64" s="473"/>
      <c r="D64" s="473"/>
      <c r="E64" s="167" t="s">
        <v>168</v>
      </c>
      <c r="F64" s="167" t="s">
        <v>268</v>
      </c>
      <c r="G64" s="185"/>
      <c r="H64" s="186"/>
    </row>
    <row r="65" spans="1:10" ht="17.649999999999999" customHeight="1" x14ac:dyDescent="0.35">
      <c r="B65" s="473" t="s">
        <v>299</v>
      </c>
      <c r="C65" s="473"/>
      <c r="D65" s="473"/>
      <c r="E65" s="167" t="s">
        <v>168</v>
      </c>
      <c r="F65" s="167" t="s">
        <v>268</v>
      </c>
      <c r="G65" s="185"/>
      <c r="H65" s="186"/>
    </row>
    <row r="66" spans="1:10" ht="17.649999999999999" customHeight="1" x14ac:dyDescent="0.35">
      <c r="B66" s="473" t="s">
        <v>300</v>
      </c>
      <c r="C66" s="473"/>
      <c r="D66" s="473"/>
      <c r="E66" s="167">
        <v>2</v>
      </c>
      <c r="F66" s="167" t="s">
        <v>268</v>
      </c>
      <c r="G66" s="173"/>
      <c r="H66" s="174"/>
    </row>
    <row r="67" spans="1:10" ht="31.15" customHeight="1" x14ac:dyDescent="0.35">
      <c r="A67" s="472" t="s">
        <v>301</v>
      </c>
      <c r="B67" s="472"/>
      <c r="C67" s="472"/>
      <c r="D67" s="472"/>
      <c r="E67" s="167" t="s">
        <v>168</v>
      </c>
      <c r="F67" s="167" t="s">
        <v>268</v>
      </c>
      <c r="G67" s="172" t="s">
        <v>168</v>
      </c>
      <c r="H67" s="181" t="s">
        <v>339</v>
      </c>
    </row>
    <row r="68" spans="1:10" ht="17.649999999999999" customHeight="1" x14ac:dyDescent="0.35">
      <c r="A68" s="473" t="s">
        <v>302</v>
      </c>
      <c r="B68" s="473"/>
      <c r="C68" s="473"/>
      <c r="D68" s="473"/>
      <c r="E68" s="167">
        <f>G68*25</f>
        <v>41</v>
      </c>
      <c r="F68" s="167" t="s">
        <v>268</v>
      </c>
      <c r="G68" s="172">
        <f>D6-G60</f>
        <v>1.64</v>
      </c>
      <c r="H68" s="181" t="s">
        <v>339</v>
      </c>
    </row>
    <row r="69" spans="1:10" ht="10.15" customHeight="1" x14ac:dyDescent="0.35"/>
    <row r="70" spans="1:10" x14ac:dyDescent="0.35">
      <c r="A70" s="8" t="s">
        <v>303</v>
      </c>
      <c r="B70" s="8"/>
      <c r="C70" s="8"/>
      <c r="D70" s="8"/>
      <c r="E70" s="8"/>
      <c r="F70" s="77"/>
      <c r="G70" s="77"/>
      <c r="H70" s="77"/>
      <c r="I70" s="77"/>
      <c r="J70" s="77"/>
    </row>
    <row r="71" spans="1:10" x14ac:dyDescent="0.35">
      <c r="A71" s="471" t="s">
        <v>1605</v>
      </c>
      <c r="B71" s="471"/>
      <c r="C71" s="471"/>
      <c r="D71" s="471"/>
      <c r="E71" s="471"/>
      <c r="F71" s="230"/>
      <c r="G71" s="230"/>
      <c r="H71" s="230"/>
      <c r="I71" s="230"/>
      <c r="J71" s="230"/>
    </row>
    <row r="72" spans="1:10" x14ac:dyDescent="0.35">
      <c r="A72" s="230"/>
      <c r="B72" s="230"/>
      <c r="C72" s="230"/>
      <c r="D72" s="230"/>
      <c r="E72" s="230"/>
      <c r="F72" s="230"/>
      <c r="G72" s="230"/>
      <c r="H72" s="230"/>
      <c r="I72" s="230"/>
      <c r="J72" s="230"/>
    </row>
    <row r="73" spans="1:10" x14ac:dyDescent="0.35">
      <c r="A73" s="230"/>
      <c r="B73" s="230"/>
      <c r="C73" s="230"/>
      <c r="D73" s="230"/>
      <c r="E73" s="230"/>
      <c r="F73" s="230"/>
      <c r="G73" s="230"/>
      <c r="H73" s="230"/>
      <c r="I73" s="230"/>
      <c r="J73" s="230"/>
    </row>
    <row r="74" spans="1:10" x14ac:dyDescent="0.35">
      <c r="A74" s="77"/>
      <c r="B74" s="77"/>
      <c r="C74" s="77"/>
      <c r="D74" s="77"/>
      <c r="E74" s="77"/>
      <c r="F74" s="77"/>
      <c r="G74" s="77"/>
      <c r="H74" s="77"/>
      <c r="I74" s="77"/>
      <c r="J74" s="77"/>
    </row>
  </sheetData>
  <mergeCells count="74">
    <mergeCell ref="A71:E71"/>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A26:H26"/>
    <mergeCell ref="B27:F27"/>
    <mergeCell ref="B28:F28"/>
    <mergeCell ref="A29:H29"/>
    <mergeCell ref="B30:F30"/>
    <mergeCell ref="A34:A38"/>
    <mergeCell ref="B34:H34"/>
    <mergeCell ref="B35:H35"/>
    <mergeCell ref="B36:H36"/>
    <mergeCell ref="B37:H37"/>
    <mergeCell ref="B38:H38"/>
    <mergeCell ref="A39:C39"/>
    <mergeCell ref="D39:H39"/>
    <mergeCell ref="A40:C40"/>
    <mergeCell ref="A41:F41"/>
    <mergeCell ref="A42:A44"/>
    <mergeCell ref="B42:H42"/>
    <mergeCell ref="B43:H43"/>
    <mergeCell ref="B44:H44"/>
    <mergeCell ref="A45:C45"/>
    <mergeCell ref="D45:H45"/>
    <mergeCell ref="A46:C46"/>
    <mergeCell ref="D46:H46"/>
    <mergeCell ref="A49:B51"/>
    <mergeCell ref="C49:H49"/>
    <mergeCell ref="C50:H50"/>
    <mergeCell ref="C51:H51"/>
    <mergeCell ref="B66:D66"/>
    <mergeCell ref="A67:D67"/>
    <mergeCell ref="A68:D68"/>
    <mergeCell ref="D40:H40"/>
    <mergeCell ref="A60:D60"/>
    <mergeCell ref="B61:D61"/>
    <mergeCell ref="B62:D62"/>
    <mergeCell ref="B63:D63"/>
    <mergeCell ref="B64:D64"/>
    <mergeCell ref="B65:D65"/>
    <mergeCell ref="A52:B53"/>
    <mergeCell ref="C52:H52"/>
    <mergeCell ref="C53:H53"/>
    <mergeCell ref="A56:F56"/>
    <mergeCell ref="A57:F57"/>
    <mergeCell ref="A59:F5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2"/>
  <sheetViews>
    <sheetView topLeftCell="A28" workbookViewId="0">
      <selection activeCell="A58" sqref="A58:E59"/>
    </sheetView>
  </sheetViews>
  <sheetFormatPr defaultColWidth="9.453125" defaultRowHeight="14" x14ac:dyDescent="0.35"/>
  <cols>
    <col min="1" max="1" width="10.1796875" style="110" customWidth="1"/>
    <col min="2" max="2" width="12.7265625" style="110" customWidth="1"/>
    <col min="3" max="3" width="6.1796875" style="110" customWidth="1"/>
    <col min="4" max="4" width="22.453125" style="110" customWidth="1"/>
    <col min="5" max="5" width="10.1796875" style="110" customWidth="1"/>
    <col min="6" max="6" width="8.7265625" style="110" customWidth="1"/>
    <col min="7" max="7" width="11.81640625" style="110" customWidth="1"/>
    <col min="8" max="8" width="10.54296875" style="110" customWidth="1"/>
    <col min="9" max="16384" width="9.45312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497" t="s">
        <v>185</v>
      </c>
      <c r="B5" s="497"/>
      <c r="C5" s="497"/>
      <c r="D5" s="497"/>
      <c r="E5" s="497"/>
      <c r="F5" s="497"/>
      <c r="G5" s="497"/>
      <c r="H5" s="497"/>
    </row>
    <row r="6" spans="1:8" ht="17.5" customHeight="1" x14ac:dyDescent="0.35">
      <c r="A6" s="595" t="s">
        <v>142</v>
      </c>
      <c r="B6" s="521"/>
      <c r="C6" s="521"/>
      <c r="D6" s="521">
        <v>3</v>
      </c>
      <c r="E6" s="521"/>
      <c r="F6" s="521"/>
      <c r="G6" s="521"/>
      <c r="H6" s="490"/>
    </row>
    <row r="7" spans="1:8" ht="17.5" customHeight="1" x14ac:dyDescent="0.35">
      <c r="A7" s="595" t="s">
        <v>141</v>
      </c>
      <c r="B7" s="521"/>
      <c r="C7" s="521"/>
      <c r="D7" s="527" t="s">
        <v>847</v>
      </c>
      <c r="E7" s="527"/>
      <c r="F7" s="527"/>
      <c r="G7" s="527"/>
      <c r="H7" s="528"/>
    </row>
    <row r="8" spans="1:8" ht="17.5" customHeight="1" x14ac:dyDescent="0.35">
      <c r="A8" s="595" t="s">
        <v>145</v>
      </c>
      <c r="B8" s="521"/>
      <c r="C8" s="521"/>
      <c r="D8" s="514" t="s">
        <v>306</v>
      </c>
      <c r="E8" s="514"/>
      <c r="F8" s="514"/>
      <c r="G8" s="514"/>
      <c r="H8" s="515"/>
    </row>
    <row r="9" spans="1:8" ht="17.5" customHeight="1" x14ac:dyDescent="0.35">
      <c r="A9" s="595" t="s">
        <v>241</v>
      </c>
      <c r="B9" s="521"/>
      <c r="C9" s="521"/>
      <c r="D9" s="514" t="s">
        <v>307</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495" t="s">
        <v>954</v>
      </c>
      <c r="B12" s="495"/>
      <c r="C12" s="495"/>
      <c r="D12" s="495"/>
      <c r="E12" s="495"/>
      <c r="F12" s="495"/>
      <c r="G12" s="495"/>
      <c r="H12" s="495"/>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1049</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6.75"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57.75" customHeight="1" x14ac:dyDescent="0.35">
      <c r="A25" s="271" t="s">
        <v>850</v>
      </c>
      <c r="B25" s="345" t="s">
        <v>1069</v>
      </c>
      <c r="C25" s="345"/>
      <c r="D25" s="345"/>
      <c r="E25" s="345"/>
      <c r="F25" s="345"/>
      <c r="G25" s="220" t="s">
        <v>852</v>
      </c>
      <c r="H25" s="157" t="s">
        <v>68</v>
      </c>
    </row>
    <row r="26" spans="1:8" ht="17.899999999999999" customHeight="1" x14ac:dyDescent="0.35">
      <c r="A26" s="606" t="s">
        <v>125</v>
      </c>
      <c r="B26" s="607"/>
      <c r="C26" s="607"/>
      <c r="D26" s="607"/>
      <c r="E26" s="607"/>
      <c r="F26" s="607"/>
      <c r="G26" s="607"/>
      <c r="H26" s="608"/>
    </row>
    <row r="27" spans="1:8" ht="68.25" customHeight="1" x14ac:dyDescent="0.35">
      <c r="A27" s="271" t="s">
        <v>853</v>
      </c>
      <c r="B27" s="345" t="s">
        <v>1070</v>
      </c>
      <c r="C27" s="345"/>
      <c r="D27" s="345"/>
      <c r="E27" s="345"/>
      <c r="F27" s="345"/>
      <c r="G27" s="220" t="s">
        <v>959</v>
      </c>
      <c r="H27" s="157" t="s">
        <v>68</v>
      </c>
    </row>
    <row r="28" spans="1:8" ht="54.75" customHeight="1" x14ac:dyDescent="0.35">
      <c r="A28" s="271" t="s">
        <v>855</v>
      </c>
      <c r="B28" s="345" t="s">
        <v>856</v>
      </c>
      <c r="C28" s="345"/>
      <c r="D28" s="345"/>
      <c r="E28" s="345"/>
      <c r="F28" s="345"/>
      <c r="G28" s="220" t="s">
        <v>1071</v>
      </c>
      <c r="H28" s="157" t="s">
        <v>39</v>
      </c>
    </row>
    <row r="29" spans="1:8" ht="17.899999999999999" customHeight="1" x14ac:dyDescent="0.35">
      <c r="A29" s="606" t="s">
        <v>261</v>
      </c>
      <c r="B29" s="607"/>
      <c r="C29" s="607"/>
      <c r="D29" s="607"/>
      <c r="E29" s="607"/>
      <c r="F29" s="607"/>
      <c r="G29" s="607"/>
      <c r="H29" s="608"/>
    </row>
    <row r="30" spans="1:8" ht="30.75" customHeight="1" x14ac:dyDescent="0.35">
      <c r="A30" s="271" t="s">
        <v>858</v>
      </c>
      <c r="B30" s="619" t="s">
        <v>1492</v>
      </c>
      <c r="C30" s="619"/>
      <c r="D30" s="619"/>
      <c r="E30" s="619"/>
      <c r="F30" s="619"/>
      <c r="G30" s="220" t="s">
        <v>107</v>
      </c>
      <c r="H30" s="157" t="s">
        <v>39</v>
      </c>
    </row>
    <row r="31" spans="1:8" ht="10.4" customHeight="1" x14ac:dyDescent="0.35"/>
    <row r="32" spans="1:8" ht="15" customHeight="1" x14ac:dyDescent="0.35">
      <c r="A32" s="111" t="s">
        <v>266</v>
      </c>
    </row>
    <row r="33" spans="1:8" s="111" customFormat="1" ht="17.899999999999999" customHeight="1" x14ac:dyDescent="0.35">
      <c r="A33" s="605" t="s">
        <v>860</v>
      </c>
      <c r="B33" s="605"/>
      <c r="C33" s="605"/>
      <c r="D33" s="605"/>
      <c r="E33" s="605"/>
      <c r="F33" s="605"/>
      <c r="G33" s="118">
        <v>30</v>
      </c>
      <c r="H33" s="143" t="s">
        <v>268</v>
      </c>
    </row>
    <row r="34" spans="1:8" ht="20.149999999999999" customHeight="1" x14ac:dyDescent="0.35">
      <c r="A34" s="600" t="s">
        <v>269</v>
      </c>
      <c r="B34" s="482" t="s">
        <v>1072</v>
      </c>
      <c r="C34" s="565"/>
      <c r="D34" s="565"/>
      <c r="E34" s="565"/>
      <c r="F34" s="565"/>
      <c r="G34" s="565"/>
      <c r="H34" s="565"/>
    </row>
    <row r="35" spans="1:8" ht="20.149999999999999" customHeight="1" x14ac:dyDescent="0.35">
      <c r="A35" s="602"/>
      <c r="B35" s="479" t="s">
        <v>1073</v>
      </c>
      <c r="C35" s="499"/>
      <c r="D35" s="499"/>
      <c r="E35" s="499"/>
      <c r="F35" s="499"/>
      <c r="G35" s="499"/>
      <c r="H35" s="499"/>
    </row>
    <row r="36" spans="1:8" ht="24" customHeight="1" x14ac:dyDescent="0.35">
      <c r="A36" s="593" t="s">
        <v>274</v>
      </c>
      <c r="B36" s="514"/>
      <c r="C36" s="514"/>
      <c r="D36" s="514" t="s">
        <v>864</v>
      </c>
      <c r="E36" s="514"/>
      <c r="F36" s="514"/>
      <c r="G36" s="514"/>
      <c r="H36" s="515"/>
    </row>
    <row r="37" spans="1:8" ht="103.5" customHeight="1" x14ac:dyDescent="0.35">
      <c r="A37" s="594" t="s">
        <v>276</v>
      </c>
      <c r="B37" s="527"/>
      <c r="C37" s="527"/>
      <c r="D37" s="504" t="s">
        <v>1590</v>
      </c>
      <c r="E37" s="506"/>
      <c r="F37" s="506"/>
      <c r="G37" s="506"/>
      <c r="H37" s="506"/>
    </row>
    <row r="38" spans="1:8" ht="10.4" customHeight="1" x14ac:dyDescent="0.35"/>
    <row r="39" spans="1:8" ht="15" customHeight="1" x14ac:dyDescent="0.35">
      <c r="A39" s="111" t="s">
        <v>284</v>
      </c>
    </row>
    <row r="40" spans="1:8" ht="28.4" customHeight="1" x14ac:dyDescent="0.35">
      <c r="A40" s="591" t="s">
        <v>285</v>
      </c>
      <c r="B40" s="595"/>
      <c r="C40" s="504" t="s">
        <v>1199</v>
      </c>
      <c r="D40" s="506"/>
      <c r="E40" s="506"/>
      <c r="F40" s="506"/>
      <c r="G40" s="506"/>
      <c r="H40" s="506"/>
    </row>
    <row r="41" spans="1:8" ht="36.75" customHeight="1" x14ac:dyDescent="0.35">
      <c r="A41" s="591"/>
      <c r="B41" s="595"/>
      <c r="C41" s="345" t="s">
        <v>1200</v>
      </c>
      <c r="D41" s="345"/>
      <c r="E41" s="345"/>
      <c r="F41" s="345"/>
      <c r="G41" s="345"/>
      <c r="H41" s="504"/>
    </row>
    <row r="42" spans="1:8" ht="10.4" customHeight="1" x14ac:dyDescent="0.35"/>
    <row r="43" spans="1:8" ht="15" customHeight="1" x14ac:dyDescent="0.35">
      <c r="A43" s="111" t="s">
        <v>290</v>
      </c>
      <c r="B43" s="111"/>
      <c r="C43" s="111"/>
      <c r="D43" s="111"/>
      <c r="E43" s="111"/>
      <c r="F43" s="111"/>
    </row>
    <row r="44" spans="1:8" ht="17" x14ac:dyDescent="0.35">
      <c r="A44" s="591" t="s">
        <v>291</v>
      </c>
      <c r="B44" s="591"/>
      <c r="C44" s="591"/>
      <c r="D44" s="591"/>
      <c r="E44" s="591"/>
      <c r="F44" s="591"/>
      <c r="G44" s="115">
        <v>2</v>
      </c>
      <c r="H44" s="114" t="s">
        <v>809</v>
      </c>
    </row>
    <row r="45" spans="1:8" ht="17" x14ac:dyDescent="0.35">
      <c r="A45" s="591" t="s">
        <v>1074</v>
      </c>
      <c r="B45" s="591"/>
      <c r="C45" s="591"/>
      <c r="D45" s="591"/>
      <c r="E45" s="591"/>
      <c r="F45" s="591"/>
      <c r="G45" s="115">
        <v>1</v>
      </c>
      <c r="H45" s="114" t="s">
        <v>809</v>
      </c>
    </row>
    <row r="46" spans="1:8" x14ac:dyDescent="0.35">
      <c r="A46" s="141"/>
      <c r="B46" s="141"/>
      <c r="C46" s="141"/>
      <c r="D46" s="141"/>
      <c r="E46" s="141"/>
      <c r="F46" s="141"/>
      <c r="G46" s="116"/>
      <c r="H46" s="114"/>
    </row>
    <row r="47" spans="1:8" x14ac:dyDescent="0.35">
      <c r="A47" s="592" t="s">
        <v>294</v>
      </c>
      <c r="B47" s="592"/>
      <c r="C47" s="592"/>
      <c r="D47" s="592"/>
      <c r="E47" s="592"/>
      <c r="F47" s="592"/>
      <c r="G47" s="139"/>
      <c r="H47" s="116"/>
    </row>
    <row r="48" spans="1:8" ht="17.899999999999999" customHeight="1" x14ac:dyDescent="0.35">
      <c r="A48" s="367" t="s">
        <v>295</v>
      </c>
      <c r="B48" s="367"/>
      <c r="C48" s="367"/>
      <c r="D48" s="367"/>
      <c r="E48" s="114">
        <f>SUM(E49:E54)</f>
        <v>50</v>
      </c>
      <c r="F48" s="114" t="s">
        <v>268</v>
      </c>
      <c r="G48" s="107">
        <f>E48/25</f>
        <v>2</v>
      </c>
      <c r="H48" s="114" t="s">
        <v>809</v>
      </c>
    </row>
    <row r="49" spans="1:10" ht="17.899999999999999" customHeight="1" x14ac:dyDescent="0.35">
      <c r="A49" s="110" t="s">
        <v>144</v>
      </c>
      <c r="B49" s="591" t="s">
        <v>146</v>
      </c>
      <c r="C49" s="591"/>
      <c r="D49" s="591"/>
      <c r="E49" s="114" t="s">
        <v>168</v>
      </c>
      <c r="F49" s="114" t="s">
        <v>268</v>
      </c>
      <c r="G49" s="112"/>
      <c r="H49" s="122"/>
    </row>
    <row r="50" spans="1:10" ht="17.899999999999999" customHeight="1" x14ac:dyDescent="0.35">
      <c r="B50" s="591" t="s">
        <v>296</v>
      </c>
      <c r="C50" s="591"/>
      <c r="D50" s="591"/>
      <c r="E50" s="114">
        <v>30</v>
      </c>
      <c r="F50" s="114" t="s">
        <v>268</v>
      </c>
      <c r="G50" s="112"/>
      <c r="H50" s="122"/>
    </row>
    <row r="51" spans="1:10" ht="17.899999999999999" customHeight="1" x14ac:dyDescent="0.35">
      <c r="B51" s="591" t="s">
        <v>297</v>
      </c>
      <c r="C51" s="591"/>
      <c r="D51" s="591"/>
      <c r="E51" s="114">
        <v>10</v>
      </c>
      <c r="F51" s="114" t="s">
        <v>268</v>
      </c>
      <c r="G51" s="112"/>
      <c r="H51" s="122"/>
    </row>
    <row r="52" spans="1:10" ht="17.899999999999999" customHeight="1" x14ac:dyDescent="0.35">
      <c r="B52" s="591" t="s">
        <v>298</v>
      </c>
      <c r="C52" s="591"/>
      <c r="D52" s="591"/>
      <c r="E52" s="114">
        <v>10</v>
      </c>
      <c r="F52" s="114" t="s">
        <v>268</v>
      </c>
      <c r="G52" s="112"/>
      <c r="H52" s="122"/>
    </row>
    <row r="53" spans="1:10" ht="17.899999999999999" customHeight="1" x14ac:dyDescent="0.35">
      <c r="B53" s="591" t="s">
        <v>299</v>
      </c>
      <c r="C53" s="591"/>
      <c r="D53" s="591"/>
      <c r="E53" s="114" t="s">
        <v>168</v>
      </c>
      <c r="F53" s="114" t="s">
        <v>268</v>
      </c>
      <c r="G53" s="112"/>
      <c r="H53" s="122"/>
    </row>
    <row r="54" spans="1:10" ht="17.899999999999999" customHeight="1" x14ac:dyDescent="0.35">
      <c r="B54" s="591" t="s">
        <v>300</v>
      </c>
      <c r="C54" s="591"/>
      <c r="D54" s="591"/>
      <c r="E54" s="114" t="s">
        <v>168</v>
      </c>
      <c r="F54" s="114" t="s">
        <v>268</v>
      </c>
      <c r="G54" s="112"/>
      <c r="H54" s="122"/>
    </row>
    <row r="55" spans="1:10" ht="33.75" customHeight="1" x14ac:dyDescent="0.35">
      <c r="A55" s="367" t="s">
        <v>301</v>
      </c>
      <c r="B55" s="367"/>
      <c r="C55" s="367"/>
      <c r="D55" s="367"/>
      <c r="E55" s="114" t="s">
        <v>168</v>
      </c>
      <c r="F55" s="114" t="s">
        <v>268</v>
      </c>
      <c r="G55" s="107" t="s">
        <v>168</v>
      </c>
      <c r="H55" s="114" t="s">
        <v>809</v>
      </c>
    </row>
    <row r="56" spans="1:10" ht="17.899999999999999" customHeight="1" x14ac:dyDescent="0.35">
      <c r="A56" s="591" t="s">
        <v>302</v>
      </c>
      <c r="B56" s="591"/>
      <c r="C56" s="591"/>
      <c r="D56" s="591"/>
      <c r="E56" s="114">
        <f>G56*25</f>
        <v>25</v>
      </c>
      <c r="F56" s="114" t="s">
        <v>268</v>
      </c>
      <c r="G56" s="107">
        <f>D6-G48</f>
        <v>1</v>
      </c>
      <c r="H56" s="114" t="s">
        <v>809</v>
      </c>
    </row>
    <row r="58" spans="1:10" x14ac:dyDescent="0.35">
      <c r="A58" s="8" t="s">
        <v>303</v>
      </c>
      <c r="B58" s="8"/>
      <c r="C58" s="8"/>
      <c r="D58" s="8"/>
      <c r="E58" s="8"/>
      <c r="F58" s="77"/>
      <c r="G58" s="77"/>
      <c r="H58" s="77"/>
      <c r="I58" s="77"/>
      <c r="J58" s="77"/>
    </row>
    <row r="59" spans="1:10" x14ac:dyDescent="0.35">
      <c r="A59" s="471" t="s">
        <v>1605</v>
      </c>
      <c r="B59" s="471"/>
      <c r="C59" s="471"/>
      <c r="D59" s="471"/>
      <c r="E59" s="471"/>
      <c r="F59" s="230"/>
      <c r="G59" s="230"/>
      <c r="H59" s="230"/>
      <c r="I59" s="230"/>
      <c r="J59" s="230"/>
    </row>
    <row r="60" spans="1:10" x14ac:dyDescent="0.35">
      <c r="A60" s="230"/>
      <c r="B60" s="230"/>
      <c r="C60" s="230"/>
      <c r="D60" s="230"/>
      <c r="E60" s="230"/>
      <c r="F60" s="230"/>
      <c r="G60" s="230"/>
      <c r="H60" s="230"/>
      <c r="I60" s="230"/>
      <c r="J60" s="230"/>
    </row>
    <row r="61" spans="1:10" x14ac:dyDescent="0.35">
      <c r="A61" s="230"/>
      <c r="B61" s="230"/>
      <c r="C61" s="230"/>
      <c r="D61" s="230"/>
      <c r="E61" s="230"/>
      <c r="F61" s="230"/>
      <c r="G61" s="230"/>
      <c r="H61" s="230"/>
      <c r="I61" s="230"/>
      <c r="J61" s="230"/>
    </row>
    <row r="62" spans="1:10" x14ac:dyDescent="0.35">
      <c r="A62" s="120"/>
      <c r="B62" s="120"/>
      <c r="C62" s="120"/>
      <c r="D62" s="120"/>
      <c r="E62" s="120"/>
      <c r="F62" s="120"/>
      <c r="G62" s="120"/>
      <c r="H62" s="120"/>
    </row>
  </sheetData>
  <mergeCells count="58">
    <mergeCell ref="A59:E59"/>
    <mergeCell ref="A44:F44"/>
    <mergeCell ref="A45:F45"/>
    <mergeCell ref="A47:F47"/>
    <mergeCell ref="B54:D54"/>
    <mergeCell ref="A55:D55"/>
    <mergeCell ref="A56:D56"/>
    <mergeCell ref="A48:D48"/>
    <mergeCell ref="B49:D49"/>
    <mergeCell ref="B50:D50"/>
    <mergeCell ref="B51:D51"/>
    <mergeCell ref="B52:D52"/>
    <mergeCell ref="B53:D53"/>
    <mergeCell ref="A36:C36"/>
    <mergeCell ref="D36:H36"/>
    <mergeCell ref="A37:C37"/>
    <mergeCell ref="D37:H37"/>
    <mergeCell ref="A40:B41"/>
    <mergeCell ref="C40:H40"/>
    <mergeCell ref="C41:H41"/>
    <mergeCell ref="A29:H29"/>
    <mergeCell ref="B30:F30"/>
    <mergeCell ref="A33:F33"/>
    <mergeCell ref="A34:A35"/>
    <mergeCell ref="B34:H34"/>
    <mergeCell ref="B35:H35"/>
    <mergeCell ref="A24:H24"/>
    <mergeCell ref="B25:F25"/>
    <mergeCell ref="A26:H26"/>
    <mergeCell ref="B27:F27"/>
    <mergeCell ref="B28:F28"/>
    <mergeCell ref="A19:B19"/>
    <mergeCell ref="C19:H19"/>
    <mergeCell ref="A21:D21"/>
    <mergeCell ref="A22:A23"/>
    <mergeCell ref="B22:F23"/>
    <mergeCell ref="G22:H22"/>
    <mergeCell ref="A15:D15"/>
    <mergeCell ref="E15:H15"/>
    <mergeCell ref="A16:D16"/>
    <mergeCell ref="E16:H16"/>
    <mergeCell ref="A18:H18"/>
    <mergeCell ref="A12:H12"/>
    <mergeCell ref="A13:D13"/>
    <mergeCell ref="E13:H13"/>
    <mergeCell ref="A14:D14"/>
    <mergeCell ref="E14:H14"/>
    <mergeCell ref="A8:C8"/>
    <mergeCell ref="D8:H8"/>
    <mergeCell ref="A9:C9"/>
    <mergeCell ref="D9:H9"/>
    <mergeCell ref="A11:H11"/>
    <mergeCell ref="A2:H2"/>
    <mergeCell ref="A5:H5"/>
    <mergeCell ref="A6:C6"/>
    <mergeCell ref="D6:H6"/>
    <mergeCell ref="A7:C7"/>
    <mergeCell ref="D7:H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59"/>
  <sheetViews>
    <sheetView topLeftCell="A28" workbookViewId="0">
      <selection activeCell="L31" sqref="L31"/>
    </sheetView>
  </sheetViews>
  <sheetFormatPr defaultColWidth="8.81640625" defaultRowHeight="14" x14ac:dyDescent="0.35"/>
  <cols>
    <col min="1" max="1" width="9.1796875" style="110" customWidth="1"/>
    <col min="2" max="2" width="11.81640625" style="110" customWidth="1"/>
    <col min="3" max="3" width="5.81640625" style="110" customWidth="1"/>
    <col min="4" max="4" width="21.81640625" style="110" customWidth="1"/>
    <col min="5" max="5" width="9.1796875" style="110" customWidth="1"/>
    <col min="6" max="6" width="11.81640625" style="110" customWidth="1"/>
    <col min="7" max="7" width="12.81640625" style="110" customWidth="1"/>
    <col min="8" max="8" width="9.81640625" style="110" customWidth="1"/>
    <col min="9" max="9" width="2.81640625" style="110" customWidth="1"/>
    <col min="10" max="16384" width="8.81640625" style="110"/>
  </cols>
  <sheetData>
    <row r="1" spans="1:9" ht="10.4" customHeight="1" x14ac:dyDescent="0.35"/>
    <row r="2" spans="1:9" s="111" customFormat="1" x14ac:dyDescent="0.35">
      <c r="A2" s="369" t="s">
        <v>237</v>
      </c>
      <c r="B2" s="369"/>
      <c r="C2" s="369"/>
      <c r="D2" s="369"/>
      <c r="E2" s="369"/>
      <c r="F2" s="369"/>
      <c r="G2" s="369"/>
      <c r="H2" s="369"/>
      <c r="I2" s="369"/>
    </row>
    <row r="3" spans="1:9" ht="10.4" customHeight="1" x14ac:dyDescent="0.35"/>
    <row r="4" spans="1:9" ht="15" customHeight="1" x14ac:dyDescent="0.35">
      <c r="A4" s="111" t="s">
        <v>238</v>
      </c>
    </row>
    <row r="5" spans="1:9" ht="17.899999999999999" customHeight="1" x14ac:dyDescent="0.35">
      <c r="A5" s="497" t="s">
        <v>197</v>
      </c>
      <c r="B5" s="497"/>
      <c r="C5" s="497"/>
      <c r="D5" s="497"/>
      <c r="E5" s="497"/>
      <c r="F5" s="497"/>
      <c r="G5" s="497"/>
      <c r="H5" s="497"/>
    </row>
    <row r="6" spans="1:9" ht="17.5" customHeight="1" x14ac:dyDescent="0.35">
      <c r="A6" s="595" t="s">
        <v>142</v>
      </c>
      <c r="B6" s="521"/>
      <c r="C6" s="521"/>
      <c r="D6" s="521">
        <v>7</v>
      </c>
      <c r="E6" s="521"/>
      <c r="F6" s="521"/>
      <c r="G6" s="521"/>
      <c r="H6" s="490"/>
    </row>
    <row r="7" spans="1:9" ht="17.5" customHeight="1" x14ac:dyDescent="0.35">
      <c r="A7" s="595" t="s">
        <v>141</v>
      </c>
      <c r="B7" s="521"/>
      <c r="C7" s="521"/>
      <c r="D7" s="527" t="s">
        <v>847</v>
      </c>
      <c r="E7" s="527"/>
      <c r="F7" s="527"/>
      <c r="G7" s="527"/>
      <c r="H7" s="528"/>
    </row>
    <row r="8" spans="1:9" ht="17.5" customHeight="1" x14ac:dyDescent="0.35">
      <c r="A8" s="595" t="s">
        <v>145</v>
      </c>
      <c r="B8" s="521"/>
      <c r="C8" s="521"/>
      <c r="D8" s="514" t="s">
        <v>1075</v>
      </c>
      <c r="E8" s="514"/>
      <c r="F8" s="514"/>
      <c r="G8" s="514"/>
      <c r="H8" s="515"/>
    </row>
    <row r="9" spans="1:9" ht="17.5" customHeight="1" x14ac:dyDescent="0.35">
      <c r="A9" s="595" t="s">
        <v>241</v>
      </c>
      <c r="B9" s="521"/>
      <c r="C9" s="521"/>
      <c r="D9" s="514" t="s">
        <v>1076</v>
      </c>
      <c r="E9" s="514"/>
      <c r="F9" s="514"/>
      <c r="G9" s="514"/>
      <c r="H9" s="515"/>
    </row>
    <row r="10" spans="1:9" ht="10.4" customHeight="1" x14ac:dyDescent="0.35"/>
    <row r="11" spans="1:9" ht="15" customHeight="1" x14ac:dyDescent="0.35">
      <c r="A11" s="495" t="s">
        <v>3</v>
      </c>
      <c r="B11" s="495"/>
      <c r="C11" s="495"/>
      <c r="D11" s="495"/>
      <c r="E11" s="495"/>
      <c r="F11" s="495"/>
      <c r="G11" s="495"/>
      <c r="H11" s="495"/>
    </row>
    <row r="12" spans="1:9" ht="17.899999999999999" customHeight="1" x14ac:dyDescent="0.35">
      <c r="A12" s="495" t="s">
        <v>954</v>
      </c>
      <c r="B12" s="634"/>
      <c r="C12" s="634"/>
      <c r="D12" s="634"/>
      <c r="E12" s="634"/>
      <c r="F12" s="634"/>
      <c r="G12" s="634"/>
      <c r="H12" s="634"/>
    </row>
    <row r="13" spans="1:9" ht="17.899999999999999" customHeight="1" x14ac:dyDescent="0.35">
      <c r="A13" s="595" t="s">
        <v>9</v>
      </c>
      <c r="B13" s="521"/>
      <c r="C13" s="521"/>
      <c r="D13" s="521"/>
      <c r="E13" s="521" t="s">
        <v>10</v>
      </c>
      <c r="F13" s="521"/>
      <c r="G13" s="521"/>
      <c r="H13" s="490"/>
    </row>
    <row r="14" spans="1:9" ht="17.899999999999999" customHeight="1" x14ac:dyDescent="0.35">
      <c r="A14" s="595" t="s">
        <v>243</v>
      </c>
      <c r="B14" s="521"/>
      <c r="C14" s="521"/>
      <c r="D14" s="521"/>
      <c r="E14" s="521" t="s">
        <v>244</v>
      </c>
      <c r="F14" s="521"/>
      <c r="G14" s="521"/>
      <c r="H14" s="490"/>
    </row>
    <row r="15" spans="1:9" ht="17.899999999999999" customHeight="1" x14ac:dyDescent="0.35">
      <c r="A15" s="595" t="s">
        <v>245</v>
      </c>
      <c r="B15" s="521"/>
      <c r="C15" s="521"/>
      <c r="D15" s="521"/>
      <c r="E15" s="523" t="s">
        <v>1049</v>
      </c>
      <c r="F15" s="523"/>
      <c r="G15" s="523"/>
      <c r="H15" s="524"/>
    </row>
    <row r="16" spans="1:9"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1.4"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43.5" customHeight="1" x14ac:dyDescent="0.35">
      <c r="A25" s="220" t="s">
        <v>1077</v>
      </c>
      <c r="B25" s="345" t="s">
        <v>1202</v>
      </c>
      <c r="C25" s="345"/>
      <c r="D25" s="345"/>
      <c r="E25" s="345"/>
      <c r="F25" s="345"/>
      <c r="G25" s="220" t="s">
        <v>56</v>
      </c>
      <c r="H25" s="157" t="s">
        <v>61</v>
      </c>
    </row>
    <row r="26" spans="1:8" ht="43.5" customHeight="1" x14ac:dyDescent="0.35">
      <c r="A26" s="220" t="s">
        <v>1079</v>
      </c>
      <c r="B26" s="504" t="s">
        <v>1080</v>
      </c>
      <c r="C26" s="506"/>
      <c r="D26" s="506"/>
      <c r="E26" s="506"/>
      <c r="F26" s="344"/>
      <c r="G26" s="220" t="s">
        <v>852</v>
      </c>
      <c r="H26" s="157" t="s">
        <v>61</v>
      </c>
    </row>
    <row r="27" spans="1:8" ht="17.899999999999999" customHeight="1" x14ac:dyDescent="0.35">
      <c r="A27" s="606" t="s">
        <v>125</v>
      </c>
      <c r="B27" s="607"/>
      <c r="C27" s="607"/>
      <c r="D27" s="607"/>
      <c r="E27" s="607"/>
      <c r="F27" s="607"/>
      <c r="G27" s="607"/>
      <c r="H27" s="608"/>
    </row>
    <row r="28" spans="1:8" ht="46.5" customHeight="1" x14ac:dyDescent="0.35">
      <c r="A28" s="220" t="s">
        <v>1081</v>
      </c>
      <c r="B28" s="345" t="s">
        <v>1205</v>
      </c>
      <c r="C28" s="345"/>
      <c r="D28" s="345"/>
      <c r="E28" s="345"/>
      <c r="F28" s="345"/>
      <c r="G28" s="220" t="s">
        <v>1083</v>
      </c>
      <c r="H28" s="157" t="s">
        <v>61</v>
      </c>
    </row>
    <row r="29" spans="1:8" ht="35.5" customHeight="1" x14ac:dyDescent="0.35">
      <c r="A29" s="220" t="s">
        <v>1084</v>
      </c>
      <c r="B29" s="345" t="s">
        <v>1085</v>
      </c>
      <c r="C29" s="345"/>
      <c r="D29" s="345"/>
      <c r="E29" s="345"/>
      <c r="F29" s="345"/>
      <c r="G29" s="220" t="s">
        <v>80</v>
      </c>
      <c r="H29" s="157" t="s">
        <v>61</v>
      </c>
    </row>
    <row r="30" spans="1:8" ht="17.899999999999999" customHeight="1" x14ac:dyDescent="0.35">
      <c r="A30" s="606" t="s">
        <v>261</v>
      </c>
      <c r="B30" s="607"/>
      <c r="C30" s="607"/>
      <c r="D30" s="607"/>
      <c r="E30" s="607"/>
      <c r="F30" s="607"/>
      <c r="G30" s="607"/>
      <c r="H30" s="608"/>
    </row>
    <row r="31" spans="1:8" ht="46" customHeight="1" x14ac:dyDescent="0.35">
      <c r="A31" s="220" t="s">
        <v>1086</v>
      </c>
      <c r="B31" s="345" t="s">
        <v>1454</v>
      </c>
      <c r="C31" s="345"/>
      <c r="D31" s="345"/>
      <c r="E31" s="345"/>
      <c r="F31" s="345"/>
      <c r="G31" s="220" t="s">
        <v>909</v>
      </c>
      <c r="H31" s="157" t="s">
        <v>39</v>
      </c>
    </row>
    <row r="32" spans="1:8" ht="20.5" customHeight="1" x14ac:dyDescent="0.35"/>
    <row r="33" spans="1:9" ht="48" customHeight="1" x14ac:dyDescent="0.35">
      <c r="A33" s="594" t="s">
        <v>276</v>
      </c>
      <c r="B33" s="527"/>
      <c r="C33" s="527"/>
      <c r="D33" s="504" t="s">
        <v>1089</v>
      </c>
      <c r="E33" s="506"/>
      <c r="F33" s="506"/>
      <c r="G33" s="506"/>
      <c r="H33" s="506"/>
      <c r="I33" s="112"/>
    </row>
    <row r="34" spans="1:9" ht="10.4" customHeight="1" x14ac:dyDescent="0.35"/>
    <row r="35" spans="1:9" ht="10.4" customHeight="1" x14ac:dyDescent="0.35"/>
    <row r="36" spans="1:9" ht="15" customHeight="1" x14ac:dyDescent="0.35">
      <c r="A36" s="111" t="s">
        <v>290</v>
      </c>
      <c r="B36" s="111"/>
      <c r="C36" s="111"/>
      <c r="D36" s="111"/>
      <c r="E36" s="111"/>
      <c r="F36" s="111"/>
    </row>
    <row r="37" spans="1:9" ht="17" x14ac:dyDescent="0.35">
      <c r="A37" s="591" t="s">
        <v>291</v>
      </c>
      <c r="B37" s="591"/>
      <c r="C37" s="591"/>
      <c r="D37" s="591"/>
      <c r="E37" s="591"/>
      <c r="F37" s="591"/>
      <c r="G37" s="115">
        <v>6</v>
      </c>
      <c r="H37" s="114" t="s">
        <v>809</v>
      </c>
    </row>
    <row r="38" spans="1:9" ht="17" x14ac:dyDescent="0.35">
      <c r="A38" s="591" t="s">
        <v>293</v>
      </c>
      <c r="B38" s="591"/>
      <c r="C38" s="591"/>
      <c r="D38" s="591"/>
      <c r="E38" s="591"/>
      <c r="F38" s="591"/>
      <c r="G38" s="115">
        <v>1</v>
      </c>
      <c r="H38" s="114" t="s">
        <v>809</v>
      </c>
    </row>
    <row r="39" spans="1:9" x14ac:dyDescent="0.35">
      <c r="A39" s="141"/>
      <c r="B39" s="141"/>
      <c r="C39" s="141"/>
      <c r="D39" s="141"/>
      <c r="E39" s="141"/>
      <c r="F39" s="141"/>
      <c r="G39" s="116"/>
      <c r="H39" s="114"/>
    </row>
    <row r="40" spans="1:9" x14ac:dyDescent="0.35">
      <c r="A40" s="592" t="s">
        <v>294</v>
      </c>
      <c r="B40" s="592"/>
      <c r="C40" s="592"/>
      <c r="D40" s="592"/>
      <c r="E40" s="592"/>
      <c r="F40" s="592"/>
      <c r="G40" s="139"/>
      <c r="H40" s="116"/>
    </row>
    <row r="41" spans="1:9" ht="17.899999999999999" customHeight="1" x14ac:dyDescent="0.35">
      <c r="A41" s="367" t="s">
        <v>295</v>
      </c>
      <c r="B41" s="367"/>
      <c r="C41" s="367"/>
      <c r="D41" s="367"/>
      <c r="E41" s="114">
        <f>SUM(E42:E47)</f>
        <v>50</v>
      </c>
      <c r="F41" s="114" t="s">
        <v>268</v>
      </c>
      <c r="G41" s="107">
        <f>E41/25</f>
        <v>2</v>
      </c>
      <c r="H41" s="114" t="s">
        <v>809</v>
      </c>
    </row>
    <row r="42" spans="1:9" ht="17.899999999999999" customHeight="1" x14ac:dyDescent="0.35">
      <c r="A42" s="110" t="s">
        <v>144</v>
      </c>
      <c r="B42" s="591" t="s">
        <v>146</v>
      </c>
      <c r="C42" s="591"/>
      <c r="D42" s="591"/>
      <c r="E42" s="114" t="s">
        <v>168</v>
      </c>
      <c r="F42" s="114" t="s">
        <v>268</v>
      </c>
      <c r="G42" s="112"/>
      <c r="H42" s="122"/>
    </row>
    <row r="43" spans="1:9" ht="17.899999999999999" customHeight="1" x14ac:dyDescent="0.35">
      <c r="B43" s="591" t="s">
        <v>296</v>
      </c>
      <c r="C43" s="591"/>
      <c r="D43" s="591"/>
      <c r="E43" s="114" t="s">
        <v>168</v>
      </c>
      <c r="F43" s="114" t="s">
        <v>268</v>
      </c>
      <c r="G43" s="112"/>
      <c r="H43" s="122"/>
    </row>
    <row r="44" spans="1:9" ht="17.899999999999999" customHeight="1" x14ac:dyDescent="0.35">
      <c r="B44" s="591" t="s">
        <v>297</v>
      </c>
      <c r="C44" s="591"/>
      <c r="D44" s="591"/>
      <c r="E44" s="114">
        <v>25</v>
      </c>
      <c r="F44" s="114" t="s">
        <v>268</v>
      </c>
      <c r="G44" s="112"/>
      <c r="H44" s="122"/>
    </row>
    <row r="45" spans="1:9" ht="17.899999999999999" customHeight="1" x14ac:dyDescent="0.35">
      <c r="B45" s="591" t="s">
        <v>298</v>
      </c>
      <c r="C45" s="591"/>
      <c r="D45" s="591"/>
      <c r="E45" s="114">
        <v>25</v>
      </c>
      <c r="F45" s="114" t="s">
        <v>268</v>
      </c>
      <c r="G45" s="112"/>
      <c r="H45" s="122"/>
    </row>
    <row r="46" spans="1:9" ht="17.899999999999999" customHeight="1" x14ac:dyDescent="0.35">
      <c r="B46" s="591" t="s">
        <v>299</v>
      </c>
      <c r="C46" s="591"/>
      <c r="D46" s="591"/>
      <c r="E46" s="114" t="s">
        <v>168</v>
      </c>
      <c r="F46" s="114" t="s">
        <v>268</v>
      </c>
      <c r="G46" s="112"/>
      <c r="H46" s="122"/>
    </row>
    <row r="47" spans="1:9" ht="17.899999999999999" customHeight="1" x14ac:dyDescent="0.35">
      <c r="B47" s="591" t="s">
        <v>300</v>
      </c>
      <c r="C47" s="591"/>
      <c r="D47" s="591"/>
      <c r="E47" s="114" t="s">
        <v>168</v>
      </c>
      <c r="F47" s="114" t="s">
        <v>268</v>
      </c>
      <c r="G47" s="112"/>
      <c r="H47" s="122"/>
    </row>
    <row r="48" spans="1:9" ht="31.4" customHeight="1" x14ac:dyDescent="0.35">
      <c r="A48" s="367" t="s">
        <v>301</v>
      </c>
      <c r="B48" s="367"/>
      <c r="C48" s="367"/>
      <c r="D48" s="367"/>
      <c r="E48" s="114" t="s">
        <v>168</v>
      </c>
      <c r="F48" s="114" t="s">
        <v>268</v>
      </c>
      <c r="G48" s="107" t="s">
        <v>168</v>
      </c>
      <c r="H48" s="114" t="s">
        <v>809</v>
      </c>
    </row>
    <row r="49" spans="1:10" ht="17.899999999999999" customHeight="1" x14ac:dyDescent="0.35">
      <c r="A49" s="591" t="s">
        <v>302</v>
      </c>
      <c r="B49" s="591"/>
      <c r="C49" s="591"/>
      <c r="D49" s="591"/>
      <c r="E49" s="114">
        <f>G49*25</f>
        <v>125</v>
      </c>
      <c r="F49" s="114" t="s">
        <v>268</v>
      </c>
      <c r="G49" s="107">
        <f>D6-G41</f>
        <v>5</v>
      </c>
      <c r="H49" s="114" t="s">
        <v>809</v>
      </c>
    </row>
    <row r="50" spans="1:10" ht="10.4" customHeight="1" x14ac:dyDescent="0.35"/>
    <row r="51" spans="1:10" x14ac:dyDescent="0.35">
      <c r="A51" s="8" t="s">
        <v>303</v>
      </c>
      <c r="B51" s="8"/>
      <c r="C51" s="8"/>
      <c r="D51" s="8"/>
      <c r="E51" s="8"/>
      <c r="F51" s="77"/>
      <c r="G51" s="77"/>
      <c r="H51" s="77"/>
      <c r="I51" s="77"/>
      <c r="J51" s="77"/>
    </row>
    <row r="52" spans="1:10" x14ac:dyDescent="0.35">
      <c r="A52" s="471" t="s">
        <v>1605</v>
      </c>
      <c r="B52" s="471"/>
      <c r="C52" s="471"/>
      <c r="D52" s="471"/>
      <c r="E52" s="471"/>
      <c r="F52" s="230"/>
      <c r="G52" s="230"/>
      <c r="H52" s="230"/>
      <c r="I52" s="230"/>
      <c r="J52" s="230"/>
    </row>
    <row r="53" spans="1:10" x14ac:dyDescent="0.35">
      <c r="A53" s="230"/>
      <c r="B53" s="230"/>
      <c r="C53" s="230"/>
      <c r="D53" s="230"/>
      <c r="E53" s="230"/>
      <c r="F53" s="230"/>
      <c r="G53" s="230"/>
      <c r="H53" s="230"/>
      <c r="I53" s="230"/>
      <c r="J53" s="230"/>
    </row>
    <row r="54" spans="1:10" ht="18" customHeight="1" x14ac:dyDescent="0.35">
      <c r="A54" s="230"/>
      <c r="B54" s="230"/>
      <c r="C54" s="230"/>
      <c r="D54" s="230"/>
      <c r="E54" s="230"/>
      <c r="F54" s="230"/>
      <c r="G54" s="230"/>
      <c r="H54" s="230"/>
      <c r="I54" s="230"/>
      <c r="J54" s="230"/>
    </row>
    <row r="57" spans="1:10" x14ac:dyDescent="0.35">
      <c r="A57" s="610"/>
      <c r="B57" s="610"/>
      <c r="C57" s="610"/>
      <c r="D57" s="610"/>
      <c r="E57" s="610"/>
      <c r="F57" s="610"/>
      <c r="G57" s="610"/>
      <c r="H57" s="610"/>
      <c r="I57" s="610"/>
    </row>
    <row r="58" spans="1:10" x14ac:dyDescent="0.35">
      <c r="A58" s="610"/>
      <c r="B58" s="610"/>
      <c r="C58" s="610"/>
      <c r="D58" s="610"/>
      <c r="E58" s="610"/>
      <c r="F58" s="610"/>
      <c r="G58" s="610"/>
      <c r="H58" s="610"/>
      <c r="I58" s="610"/>
    </row>
    <row r="59" spans="1:10" x14ac:dyDescent="0.35">
      <c r="A59" s="610"/>
      <c r="B59" s="610"/>
      <c r="C59" s="610"/>
      <c r="D59" s="610"/>
      <c r="E59" s="610"/>
      <c r="F59" s="610"/>
      <c r="G59" s="610"/>
      <c r="H59" s="610"/>
      <c r="I59" s="610"/>
    </row>
  </sheetData>
  <mergeCells count="51">
    <mergeCell ref="A12:H1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43:D43"/>
    <mergeCell ref="B44:D44"/>
    <mergeCell ref="B45:D45"/>
    <mergeCell ref="B46:D46"/>
    <mergeCell ref="B28:F28"/>
    <mergeCell ref="B31:F31"/>
    <mergeCell ref="A33:C33"/>
    <mergeCell ref="B42:D42"/>
    <mergeCell ref="D33:H33"/>
    <mergeCell ref="A37:F37"/>
    <mergeCell ref="A38:F38"/>
    <mergeCell ref="A40:F40"/>
    <mergeCell ref="A41:D41"/>
    <mergeCell ref="A2:I2"/>
    <mergeCell ref="B26:F26"/>
    <mergeCell ref="A27:H27"/>
    <mergeCell ref="B29:F29"/>
    <mergeCell ref="A30:H30"/>
    <mergeCell ref="A22:A23"/>
    <mergeCell ref="B22:F23"/>
    <mergeCell ref="G22:H22"/>
    <mergeCell ref="A24:H24"/>
    <mergeCell ref="B25:F25"/>
    <mergeCell ref="A16:D16"/>
    <mergeCell ref="E16:H16"/>
    <mergeCell ref="A18:H18"/>
    <mergeCell ref="A19:B19"/>
    <mergeCell ref="C19:H19"/>
    <mergeCell ref="A21:D21"/>
    <mergeCell ref="B47:D47"/>
    <mergeCell ref="A48:D48"/>
    <mergeCell ref="A49:D49"/>
    <mergeCell ref="A57:I59"/>
    <mergeCell ref="A52:E5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82"/>
  <sheetViews>
    <sheetView topLeftCell="A13"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199</v>
      </c>
      <c r="B5" s="497"/>
      <c r="C5" s="497"/>
      <c r="D5" s="497"/>
      <c r="E5" s="497"/>
      <c r="F5" s="497"/>
      <c r="G5" s="497"/>
      <c r="H5" s="497"/>
    </row>
    <row r="6" spans="1:9" ht="17.649999999999999" customHeight="1" x14ac:dyDescent="0.35">
      <c r="A6" s="478" t="s">
        <v>142</v>
      </c>
      <c r="B6" s="522"/>
      <c r="C6" s="522"/>
      <c r="D6" s="521">
        <v>4</v>
      </c>
      <c r="E6" s="521"/>
      <c r="F6" s="521"/>
      <c r="G6" s="521"/>
      <c r="H6" s="490"/>
    </row>
    <row r="7" spans="1:9" ht="17.25" customHeight="1" x14ac:dyDescent="0.35">
      <c r="A7" s="478" t="s">
        <v>141</v>
      </c>
      <c r="B7" s="522"/>
      <c r="C7" s="522"/>
      <c r="D7" s="527" t="s">
        <v>847</v>
      </c>
      <c r="E7" s="527"/>
      <c r="F7" s="527"/>
      <c r="G7" s="527"/>
      <c r="H7" s="528"/>
    </row>
    <row r="8" spans="1:9" ht="17.649999999999999" customHeight="1" x14ac:dyDescent="0.35">
      <c r="A8" s="478" t="s">
        <v>145</v>
      </c>
      <c r="B8" s="522"/>
      <c r="C8" s="522"/>
      <c r="D8" s="514" t="s">
        <v>240</v>
      </c>
      <c r="E8" s="514"/>
      <c r="F8" s="514"/>
      <c r="G8" s="514"/>
      <c r="H8" s="515"/>
    </row>
    <row r="9" spans="1:9" ht="17.649999999999999" customHeight="1" x14ac:dyDescent="0.35">
      <c r="A9" s="478" t="s">
        <v>241</v>
      </c>
      <c r="B9" s="522"/>
      <c r="C9" s="522"/>
      <c r="D9" s="514" t="s">
        <v>1090</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11" ht="10.15" customHeight="1" x14ac:dyDescent="0.35"/>
    <row r="18" spans="1:11" ht="15" customHeight="1" x14ac:dyDescent="0.35">
      <c r="A18" s="493" t="s">
        <v>247</v>
      </c>
      <c r="B18" s="493"/>
      <c r="C18" s="493"/>
      <c r="D18" s="493"/>
      <c r="E18" s="493"/>
      <c r="F18" s="493"/>
      <c r="G18" s="493"/>
      <c r="H18" s="493"/>
    </row>
    <row r="19" spans="1:11" ht="31.15" customHeight="1" x14ac:dyDescent="0.35">
      <c r="A19" s="472" t="s">
        <v>248</v>
      </c>
      <c r="B19" s="472"/>
      <c r="C19" s="525" t="s">
        <v>1091</v>
      </c>
      <c r="D19" s="525"/>
      <c r="E19" s="525"/>
      <c r="F19" s="525"/>
      <c r="G19" s="525"/>
      <c r="H19" s="494"/>
    </row>
    <row r="20" spans="1:11" ht="10.15"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649999999999999" customHeight="1" x14ac:dyDescent="0.35">
      <c r="A24" s="486" t="s">
        <v>35</v>
      </c>
      <c r="B24" s="487"/>
      <c r="C24" s="487"/>
      <c r="D24" s="487"/>
      <c r="E24" s="487"/>
      <c r="F24" s="487"/>
      <c r="G24" s="487"/>
      <c r="H24" s="488"/>
    </row>
    <row r="25" spans="1:11" ht="29.25" customHeight="1" x14ac:dyDescent="0.35">
      <c r="A25" s="211" t="s">
        <v>1092</v>
      </c>
      <c r="B25" s="512" t="s">
        <v>1093</v>
      </c>
      <c r="C25" s="512"/>
      <c r="D25" s="512"/>
      <c r="E25" s="512"/>
      <c r="F25" s="512"/>
      <c r="G25" s="32" t="s">
        <v>1094</v>
      </c>
      <c r="H25" s="190" t="s">
        <v>39</v>
      </c>
      <c r="J25" s="188"/>
      <c r="K25" s="188"/>
    </row>
    <row r="26" spans="1:11" ht="29.25" customHeight="1" x14ac:dyDescent="0.35">
      <c r="A26" s="211" t="s">
        <v>1095</v>
      </c>
      <c r="B26" s="479" t="s">
        <v>1096</v>
      </c>
      <c r="C26" s="499"/>
      <c r="D26" s="499"/>
      <c r="E26" s="499"/>
      <c r="F26" s="520"/>
      <c r="G26" s="32" t="s">
        <v>1097</v>
      </c>
      <c r="H26" s="190" t="s">
        <v>39</v>
      </c>
      <c r="J26" s="188"/>
      <c r="K26" s="188"/>
    </row>
    <row r="27" spans="1:11" ht="17.649999999999999" customHeight="1" x14ac:dyDescent="0.35">
      <c r="A27" s="486" t="s">
        <v>125</v>
      </c>
      <c r="B27" s="487"/>
      <c r="C27" s="487"/>
      <c r="D27" s="487"/>
      <c r="E27" s="487"/>
      <c r="F27" s="487"/>
      <c r="G27" s="487"/>
      <c r="H27" s="488"/>
    </row>
    <row r="28" spans="1:11" ht="28.5" customHeight="1" x14ac:dyDescent="0.35">
      <c r="A28" s="211" t="s">
        <v>1098</v>
      </c>
      <c r="B28" s="512" t="s">
        <v>1099</v>
      </c>
      <c r="C28" s="512"/>
      <c r="D28" s="512"/>
      <c r="E28" s="512"/>
      <c r="F28" s="512"/>
      <c r="G28" s="32" t="s">
        <v>779</v>
      </c>
      <c r="H28" s="190" t="s">
        <v>39</v>
      </c>
    </row>
    <row r="29" spans="1:11" ht="28.5" customHeight="1" x14ac:dyDescent="0.35">
      <c r="A29" s="211" t="s">
        <v>1100</v>
      </c>
      <c r="B29" s="512" t="s">
        <v>1101</v>
      </c>
      <c r="C29" s="512"/>
      <c r="D29" s="512"/>
      <c r="E29" s="512"/>
      <c r="F29" s="512"/>
      <c r="G29" s="32" t="s">
        <v>1102</v>
      </c>
      <c r="H29" s="190" t="s">
        <v>39</v>
      </c>
    </row>
    <row r="30" spans="1:11" ht="17.649999999999999" customHeight="1" x14ac:dyDescent="0.35">
      <c r="A30" s="486" t="s">
        <v>261</v>
      </c>
      <c r="B30" s="487"/>
      <c r="C30" s="487"/>
      <c r="D30" s="487"/>
      <c r="E30" s="487"/>
      <c r="F30" s="487"/>
      <c r="G30" s="487"/>
      <c r="H30" s="488"/>
    </row>
    <row r="31" spans="1:11" ht="39" customHeight="1" x14ac:dyDescent="0.35">
      <c r="A31" s="211" t="s">
        <v>1103</v>
      </c>
      <c r="B31" s="555" t="s">
        <v>1497</v>
      </c>
      <c r="C31" s="555"/>
      <c r="D31" s="555"/>
      <c r="E31" s="555"/>
      <c r="F31" s="555"/>
      <c r="G31" s="32" t="s">
        <v>909</v>
      </c>
      <c r="H31" s="190" t="s">
        <v>39</v>
      </c>
    </row>
    <row r="32" spans="1:11"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17.25" customHeight="1" x14ac:dyDescent="0.35">
      <c r="A35" s="508" t="s">
        <v>269</v>
      </c>
      <c r="B35" s="518" t="s">
        <v>1104</v>
      </c>
      <c r="C35" s="518"/>
      <c r="D35" s="518"/>
      <c r="E35" s="518"/>
      <c r="F35" s="518"/>
      <c r="G35" s="518"/>
      <c r="H35" s="519"/>
    </row>
    <row r="36" spans="1:9" ht="17.25" customHeight="1" x14ac:dyDescent="0.35">
      <c r="A36" s="509"/>
      <c r="B36" s="512" t="s">
        <v>1105</v>
      </c>
      <c r="C36" s="512"/>
      <c r="D36" s="512"/>
      <c r="E36" s="512"/>
      <c r="F36" s="512"/>
      <c r="G36" s="512"/>
      <c r="H36" s="479"/>
    </row>
    <row r="37" spans="1:9" ht="17.25" customHeight="1" x14ac:dyDescent="0.35">
      <c r="A37" s="509"/>
      <c r="B37" s="479" t="s">
        <v>1106</v>
      </c>
      <c r="C37" s="499"/>
      <c r="D37" s="499"/>
      <c r="E37" s="499"/>
      <c r="F37" s="499"/>
      <c r="G37" s="499"/>
      <c r="H37" s="499"/>
    </row>
    <row r="38" spans="1:9" ht="17.25" customHeight="1" x14ac:dyDescent="0.35">
      <c r="A38" s="509"/>
      <c r="B38" s="512" t="s">
        <v>1107</v>
      </c>
      <c r="C38" s="512"/>
      <c r="D38" s="512"/>
      <c r="E38" s="512"/>
      <c r="F38" s="512"/>
      <c r="G38" s="512"/>
      <c r="H38" s="479"/>
    </row>
    <row r="39" spans="1:9" ht="17.25" customHeight="1" x14ac:dyDescent="0.35">
      <c r="A39" s="509"/>
      <c r="B39" s="512" t="s">
        <v>1108</v>
      </c>
      <c r="C39" s="512"/>
      <c r="D39" s="512"/>
      <c r="E39" s="512"/>
      <c r="F39" s="512"/>
      <c r="G39" s="512"/>
      <c r="H39" s="479"/>
    </row>
    <row r="40" spans="1:9" ht="17.25" customHeight="1" x14ac:dyDescent="0.35">
      <c r="A40" s="509"/>
      <c r="B40" s="512" t="s">
        <v>1109</v>
      </c>
      <c r="C40" s="512"/>
      <c r="D40" s="512"/>
      <c r="E40" s="512"/>
      <c r="F40" s="512"/>
      <c r="G40" s="512"/>
      <c r="H40" s="479"/>
    </row>
    <row r="41" spans="1:9" ht="17.25" customHeight="1" x14ac:dyDescent="0.35">
      <c r="A41" s="509"/>
      <c r="B41" s="479" t="s">
        <v>1110</v>
      </c>
      <c r="C41" s="499"/>
      <c r="D41" s="499"/>
      <c r="E41" s="499"/>
      <c r="F41" s="499"/>
      <c r="G41" s="499"/>
      <c r="H41" s="499"/>
    </row>
    <row r="42" spans="1:9" ht="17.25" customHeight="1" x14ac:dyDescent="0.35">
      <c r="A42" s="510"/>
      <c r="B42" s="512" t="s">
        <v>1111</v>
      </c>
      <c r="C42" s="512"/>
      <c r="D42" s="512"/>
      <c r="E42" s="512"/>
      <c r="F42" s="512"/>
      <c r="G42" s="512"/>
      <c r="H42" s="479"/>
    </row>
    <row r="43" spans="1:9" ht="18.649999999999999" customHeight="1" x14ac:dyDescent="0.35">
      <c r="A43" s="516" t="s">
        <v>274</v>
      </c>
      <c r="B43" s="513"/>
      <c r="C43" s="513"/>
      <c r="D43" s="514" t="s">
        <v>1112</v>
      </c>
      <c r="E43" s="514"/>
      <c r="F43" s="514"/>
      <c r="G43" s="514"/>
      <c r="H43" s="515"/>
    </row>
    <row r="44" spans="1:9" ht="33" customHeight="1" x14ac:dyDescent="0.35">
      <c r="A44" s="476" t="s">
        <v>276</v>
      </c>
      <c r="B44" s="507"/>
      <c r="C44" s="507"/>
      <c r="D44" s="504" t="s">
        <v>1594</v>
      </c>
      <c r="E44" s="506"/>
      <c r="F44" s="506"/>
      <c r="G44" s="506"/>
      <c r="H44" s="506"/>
      <c r="I44" s="11"/>
    </row>
    <row r="45" spans="1:9" s="177" customFormat="1" ht="17.649999999999999" customHeight="1" x14ac:dyDescent="0.35">
      <c r="A45" s="481" t="s">
        <v>366</v>
      </c>
      <c r="B45" s="481"/>
      <c r="C45" s="481"/>
      <c r="D45" s="481"/>
      <c r="E45" s="481"/>
      <c r="F45" s="481"/>
      <c r="G45" s="162">
        <v>20</v>
      </c>
      <c r="H45" s="163" t="s">
        <v>268</v>
      </c>
    </row>
    <row r="46" spans="1:9" ht="22.5" customHeight="1" x14ac:dyDescent="0.35">
      <c r="A46" s="508" t="s">
        <v>269</v>
      </c>
      <c r="B46" s="511" t="s">
        <v>1113</v>
      </c>
      <c r="C46" s="511"/>
      <c r="D46" s="511"/>
      <c r="E46" s="511"/>
      <c r="F46" s="511"/>
      <c r="G46" s="511"/>
      <c r="H46" s="482"/>
    </row>
    <row r="47" spans="1:9" ht="17.25" customHeight="1" x14ac:dyDescent="0.35">
      <c r="A47" s="509"/>
      <c r="B47" s="479" t="s">
        <v>1114</v>
      </c>
      <c r="C47" s="499"/>
      <c r="D47" s="499"/>
      <c r="E47" s="499"/>
      <c r="F47" s="499"/>
      <c r="G47" s="499"/>
      <c r="H47" s="499"/>
    </row>
    <row r="48" spans="1:9" ht="24.75" customHeight="1" x14ac:dyDescent="0.35">
      <c r="A48" s="509"/>
      <c r="B48" s="479" t="s">
        <v>1115</v>
      </c>
      <c r="C48" s="499"/>
      <c r="D48" s="499"/>
      <c r="E48" s="499"/>
      <c r="F48" s="499"/>
      <c r="G48" s="499"/>
      <c r="H48" s="499"/>
    </row>
    <row r="49" spans="1:10" ht="24" customHeight="1" x14ac:dyDescent="0.35">
      <c r="A49" s="509"/>
      <c r="B49" s="479" t="s">
        <v>1116</v>
      </c>
      <c r="C49" s="499"/>
      <c r="D49" s="499"/>
      <c r="E49" s="499"/>
      <c r="F49" s="499"/>
      <c r="G49" s="499"/>
      <c r="H49" s="499"/>
    </row>
    <row r="50" spans="1:10" ht="17.25" customHeight="1" x14ac:dyDescent="0.35">
      <c r="A50" s="509"/>
      <c r="B50" s="479" t="s">
        <v>1117</v>
      </c>
      <c r="C50" s="499"/>
      <c r="D50" s="499"/>
      <c r="E50" s="499"/>
      <c r="F50" s="499"/>
      <c r="G50" s="499"/>
      <c r="H50" s="499"/>
    </row>
    <row r="51" spans="1:10" ht="17.25" customHeight="1" x14ac:dyDescent="0.35">
      <c r="A51" s="509"/>
      <c r="B51" s="479" t="s">
        <v>1118</v>
      </c>
      <c r="C51" s="499"/>
      <c r="D51" s="499"/>
      <c r="E51" s="499"/>
      <c r="F51" s="499"/>
      <c r="G51" s="499"/>
      <c r="H51" s="499"/>
    </row>
    <row r="52" spans="1:10" ht="17.25" customHeight="1" x14ac:dyDescent="0.35">
      <c r="A52" s="510"/>
      <c r="B52" s="479" t="s">
        <v>1119</v>
      </c>
      <c r="C52" s="499"/>
      <c r="D52" s="499"/>
      <c r="E52" s="499"/>
      <c r="F52" s="499"/>
      <c r="G52" s="499"/>
      <c r="H52" s="499"/>
    </row>
    <row r="53" spans="1:10" ht="18" customHeight="1" x14ac:dyDescent="0.35">
      <c r="A53" s="516" t="s">
        <v>274</v>
      </c>
      <c r="B53" s="513"/>
      <c r="C53" s="513"/>
      <c r="D53" s="514" t="s">
        <v>1498</v>
      </c>
      <c r="E53" s="514"/>
      <c r="F53" s="514"/>
      <c r="G53" s="514"/>
      <c r="H53" s="515"/>
    </row>
    <row r="54" spans="1:10" ht="45" customHeight="1" x14ac:dyDescent="0.35">
      <c r="A54" s="476" t="s">
        <v>276</v>
      </c>
      <c r="B54" s="507"/>
      <c r="C54" s="507"/>
      <c r="D54" s="479" t="s">
        <v>1595</v>
      </c>
      <c r="E54" s="499"/>
      <c r="F54" s="499"/>
      <c r="G54" s="499"/>
      <c r="H54" s="499"/>
      <c r="I54" s="196"/>
    </row>
    <row r="55" spans="1:10" ht="10.15" customHeight="1" x14ac:dyDescent="0.35"/>
    <row r="56" spans="1:10" ht="15" customHeight="1" x14ac:dyDescent="0.35">
      <c r="A56" s="159" t="s">
        <v>284</v>
      </c>
    </row>
    <row r="57" spans="1:10" ht="27" customHeight="1" x14ac:dyDescent="0.35">
      <c r="A57" s="473" t="s">
        <v>285</v>
      </c>
      <c r="B57" s="478"/>
      <c r="C57" s="504" t="s">
        <v>1493</v>
      </c>
      <c r="D57" s="506"/>
      <c r="E57" s="506"/>
      <c r="F57" s="506"/>
      <c r="G57" s="506"/>
      <c r="H57" s="506"/>
      <c r="J57" s="164"/>
    </row>
    <row r="58" spans="1:10" ht="30" customHeight="1" x14ac:dyDescent="0.35">
      <c r="A58" s="473"/>
      <c r="B58" s="478"/>
      <c r="C58" s="345" t="s">
        <v>1494</v>
      </c>
      <c r="D58" s="345"/>
      <c r="E58" s="345"/>
      <c r="F58" s="345"/>
      <c r="G58" s="345"/>
      <c r="H58" s="504"/>
    </row>
    <row r="59" spans="1:10" ht="33.75" customHeight="1" x14ac:dyDescent="0.35">
      <c r="A59" s="473"/>
      <c r="B59" s="478"/>
      <c r="C59" s="345" t="s">
        <v>1495</v>
      </c>
      <c r="D59" s="345"/>
      <c r="E59" s="345"/>
      <c r="F59" s="345"/>
      <c r="G59" s="345"/>
      <c r="H59" s="504"/>
    </row>
    <row r="60" spans="1:10" ht="33.75" customHeight="1" x14ac:dyDescent="0.35">
      <c r="A60" s="500" t="s">
        <v>288</v>
      </c>
      <c r="B60" s="501"/>
      <c r="C60" s="345" t="s">
        <v>1496</v>
      </c>
      <c r="D60" s="345"/>
      <c r="E60" s="345"/>
      <c r="F60" s="345"/>
      <c r="G60" s="345"/>
      <c r="H60" s="504"/>
    </row>
    <row r="61" spans="1:10" ht="31.5" customHeight="1" x14ac:dyDescent="0.35">
      <c r="A61" s="502"/>
      <c r="B61" s="503"/>
      <c r="C61" s="345" t="s">
        <v>1120</v>
      </c>
      <c r="D61" s="345"/>
      <c r="E61" s="345"/>
      <c r="F61" s="345"/>
      <c r="G61" s="345"/>
      <c r="H61" s="504"/>
    </row>
    <row r="62" spans="1:10" ht="10.15" customHeight="1" x14ac:dyDescent="0.35"/>
    <row r="63" spans="1:10" ht="15" customHeight="1" x14ac:dyDescent="0.35">
      <c r="A63" s="177" t="s">
        <v>290</v>
      </c>
      <c r="B63" s="179"/>
      <c r="C63" s="179"/>
      <c r="D63" s="179"/>
      <c r="E63" s="179"/>
      <c r="F63" s="179"/>
    </row>
    <row r="64" spans="1:10" ht="17" x14ac:dyDescent="0.35">
      <c r="A64" s="505" t="s">
        <v>291</v>
      </c>
      <c r="B64" s="505"/>
      <c r="C64" s="505"/>
      <c r="D64" s="505"/>
      <c r="E64" s="505"/>
      <c r="F64" s="505"/>
      <c r="G64" s="180">
        <v>4</v>
      </c>
      <c r="H64" s="181" t="s">
        <v>339</v>
      </c>
    </row>
    <row r="65" spans="1:12" ht="17" x14ac:dyDescent="0.35">
      <c r="A65" s="505" t="s">
        <v>293</v>
      </c>
      <c r="B65" s="505"/>
      <c r="C65" s="505"/>
      <c r="D65" s="505"/>
      <c r="E65" s="505"/>
      <c r="F65" s="505"/>
      <c r="G65" s="180">
        <v>0</v>
      </c>
      <c r="H65" s="181" t="s">
        <v>339</v>
      </c>
    </row>
    <row r="66" spans="1:12" x14ac:dyDescent="0.35">
      <c r="A66" s="156"/>
      <c r="B66" s="156"/>
      <c r="C66" s="156"/>
      <c r="D66" s="156"/>
      <c r="E66" s="156"/>
      <c r="F66" s="156"/>
      <c r="G66" s="182"/>
      <c r="H66" s="181"/>
    </row>
    <row r="67" spans="1:12" x14ac:dyDescent="0.35">
      <c r="A67" s="480" t="s">
        <v>294</v>
      </c>
      <c r="B67" s="480"/>
      <c r="C67" s="480"/>
      <c r="D67" s="480"/>
      <c r="E67" s="480"/>
      <c r="F67" s="480"/>
      <c r="G67" s="183"/>
      <c r="H67" s="184"/>
    </row>
    <row r="68" spans="1:12" ht="17.649999999999999" customHeight="1" x14ac:dyDescent="0.35">
      <c r="A68" s="472" t="s">
        <v>295</v>
      </c>
      <c r="B68" s="472"/>
      <c r="C68" s="472"/>
      <c r="D68" s="472"/>
      <c r="E68" s="167">
        <f>SUM(E69:E74)</f>
        <v>45</v>
      </c>
      <c r="F68" s="167" t="s">
        <v>268</v>
      </c>
      <c r="G68" s="172">
        <f>E68/25</f>
        <v>1.8</v>
      </c>
      <c r="H68" s="181" t="s">
        <v>339</v>
      </c>
    </row>
    <row r="69" spans="1:12" ht="17.649999999999999" customHeight="1" x14ac:dyDescent="0.35">
      <c r="A69" s="158" t="s">
        <v>144</v>
      </c>
      <c r="B69" s="473" t="s">
        <v>146</v>
      </c>
      <c r="C69" s="473"/>
      <c r="D69" s="473"/>
      <c r="E69" s="167">
        <v>15</v>
      </c>
      <c r="F69" s="167" t="s">
        <v>268</v>
      </c>
      <c r="G69" s="173"/>
      <c r="H69" s="174"/>
    </row>
    <row r="70" spans="1:12" ht="17.649999999999999" customHeight="1" x14ac:dyDescent="0.35">
      <c r="B70" s="473" t="s">
        <v>296</v>
      </c>
      <c r="C70" s="473"/>
      <c r="D70" s="473"/>
      <c r="E70" s="167">
        <v>20</v>
      </c>
      <c r="F70" s="167" t="s">
        <v>268</v>
      </c>
      <c r="G70" s="185"/>
      <c r="H70" s="186"/>
    </row>
    <row r="71" spans="1:12" ht="17.649999999999999" customHeight="1" x14ac:dyDescent="0.35">
      <c r="B71" s="473" t="s">
        <v>297</v>
      </c>
      <c r="C71" s="473"/>
      <c r="D71" s="473"/>
      <c r="E71" s="167">
        <v>4</v>
      </c>
      <c r="F71" s="167" t="s">
        <v>268</v>
      </c>
      <c r="G71" s="185"/>
      <c r="H71" s="186"/>
      <c r="J71" s="175"/>
      <c r="K71" s="164"/>
      <c r="L71" s="164"/>
    </row>
    <row r="72" spans="1:12" ht="17.649999999999999" customHeight="1" x14ac:dyDescent="0.35">
      <c r="B72" s="473" t="s">
        <v>298</v>
      </c>
      <c r="C72" s="473"/>
      <c r="D72" s="473"/>
      <c r="E72" s="167" t="s">
        <v>168</v>
      </c>
      <c r="F72" s="167" t="s">
        <v>268</v>
      </c>
      <c r="G72" s="185"/>
      <c r="H72" s="186"/>
    </row>
    <row r="73" spans="1:12" ht="17.649999999999999" customHeight="1" x14ac:dyDescent="0.35">
      <c r="B73" s="473" t="s">
        <v>299</v>
      </c>
      <c r="C73" s="473"/>
      <c r="D73" s="473"/>
      <c r="E73" s="167" t="s">
        <v>168</v>
      </c>
      <c r="F73" s="167" t="s">
        <v>268</v>
      </c>
      <c r="G73" s="185"/>
      <c r="H73" s="186"/>
    </row>
    <row r="74" spans="1:12" ht="17.649999999999999" customHeight="1" x14ac:dyDescent="0.35">
      <c r="B74" s="473" t="s">
        <v>300</v>
      </c>
      <c r="C74" s="473"/>
      <c r="D74" s="473"/>
      <c r="E74" s="167">
        <v>6</v>
      </c>
      <c r="F74" s="167" t="s">
        <v>268</v>
      </c>
      <c r="G74" s="173"/>
      <c r="H74" s="174"/>
    </row>
    <row r="75" spans="1:12" ht="31.15" customHeight="1" x14ac:dyDescent="0.35">
      <c r="A75" s="472" t="s">
        <v>301</v>
      </c>
      <c r="B75" s="472"/>
      <c r="C75" s="472"/>
      <c r="D75" s="472"/>
      <c r="E75" s="167" t="s">
        <v>168</v>
      </c>
      <c r="F75" s="167" t="s">
        <v>268</v>
      </c>
      <c r="G75" s="172" t="s">
        <v>168</v>
      </c>
      <c r="H75" s="181" t="s">
        <v>339</v>
      </c>
    </row>
    <row r="76" spans="1:12" ht="17.649999999999999" customHeight="1" x14ac:dyDescent="0.35">
      <c r="A76" s="473" t="s">
        <v>302</v>
      </c>
      <c r="B76" s="473"/>
      <c r="C76" s="473"/>
      <c r="D76" s="473"/>
      <c r="E76" s="167">
        <f>G76*25</f>
        <v>55.000000000000007</v>
      </c>
      <c r="F76" s="167" t="s">
        <v>268</v>
      </c>
      <c r="G76" s="172">
        <f>D6-G68</f>
        <v>2.2000000000000002</v>
      </c>
      <c r="H76" s="181" t="s">
        <v>339</v>
      </c>
    </row>
    <row r="77" spans="1:12" ht="10.15" customHeight="1" x14ac:dyDescent="0.35"/>
    <row r="78" spans="1:12" x14ac:dyDescent="0.35">
      <c r="A78" s="8" t="s">
        <v>303</v>
      </c>
      <c r="B78" s="8"/>
      <c r="C78" s="8"/>
      <c r="D78" s="8"/>
      <c r="E78" s="8"/>
      <c r="F78" s="77"/>
      <c r="G78" s="77"/>
      <c r="H78" s="77"/>
      <c r="I78" s="77"/>
      <c r="J78" s="77"/>
    </row>
    <row r="79" spans="1:12" x14ac:dyDescent="0.35">
      <c r="A79" s="471" t="s">
        <v>1605</v>
      </c>
      <c r="B79" s="471"/>
      <c r="C79" s="471"/>
      <c r="D79" s="471"/>
      <c r="E79" s="471"/>
      <c r="F79" s="230"/>
      <c r="G79" s="230"/>
      <c r="H79" s="230"/>
      <c r="I79" s="230"/>
      <c r="J79" s="230"/>
    </row>
    <row r="80" spans="1:12" x14ac:dyDescent="0.35">
      <c r="A80" s="230"/>
      <c r="B80" s="230"/>
      <c r="C80" s="230"/>
      <c r="D80" s="230"/>
      <c r="E80" s="230"/>
      <c r="F80" s="230"/>
      <c r="G80" s="230"/>
      <c r="H80" s="230"/>
      <c r="I80" s="230"/>
      <c r="J80" s="230"/>
    </row>
    <row r="81" spans="1:10" x14ac:dyDescent="0.35">
      <c r="A81" s="230"/>
      <c r="B81" s="230"/>
      <c r="C81" s="230"/>
      <c r="D81" s="230"/>
      <c r="E81" s="230"/>
      <c r="F81" s="230"/>
      <c r="G81" s="230"/>
      <c r="H81" s="230"/>
      <c r="I81" s="230"/>
      <c r="J81" s="230"/>
    </row>
    <row r="82" spans="1:10" x14ac:dyDescent="0.35">
      <c r="A82" s="77"/>
      <c r="B82" s="77"/>
      <c r="C82" s="77"/>
      <c r="D82" s="77"/>
      <c r="E82" s="77"/>
      <c r="F82" s="77"/>
      <c r="G82" s="77"/>
      <c r="H82" s="77"/>
      <c r="I82" s="77"/>
      <c r="J82" s="77"/>
    </row>
  </sheetData>
  <mergeCells count="82">
    <mergeCell ref="A79:E79"/>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2"/>
    <mergeCell ref="B35:H35"/>
    <mergeCell ref="B36:H36"/>
    <mergeCell ref="B37:H37"/>
    <mergeCell ref="B38:H38"/>
    <mergeCell ref="B39:H39"/>
    <mergeCell ref="B40:H40"/>
    <mergeCell ref="B41:H41"/>
    <mergeCell ref="B42:H42"/>
    <mergeCell ref="A43:C43"/>
    <mergeCell ref="D43:H43"/>
    <mergeCell ref="A44:C44"/>
    <mergeCell ref="A45:F45"/>
    <mergeCell ref="A46:A52"/>
    <mergeCell ref="B46:H46"/>
    <mergeCell ref="B47:H47"/>
    <mergeCell ref="B48:H48"/>
    <mergeCell ref="B49:H49"/>
    <mergeCell ref="B50:H50"/>
    <mergeCell ref="B51:H51"/>
    <mergeCell ref="B52:H52"/>
    <mergeCell ref="A67:F67"/>
    <mergeCell ref="A53:C53"/>
    <mergeCell ref="D53:H53"/>
    <mergeCell ref="A54:C54"/>
    <mergeCell ref="A57:B59"/>
    <mergeCell ref="C57:H57"/>
    <mergeCell ref="C58:H58"/>
    <mergeCell ref="C59:H59"/>
    <mergeCell ref="B74:D74"/>
    <mergeCell ref="A75:D75"/>
    <mergeCell ref="A76:D76"/>
    <mergeCell ref="D44:H44"/>
    <mergeCell ref="D54:H54"/>
    <mergeCell ref="A68:D68"/>
    <mergeCell ref="B69:D69"/>
    <mergeCell ref="B70:D70"/>
    <mergeCell ref="B71:D71"/>
    <mergeCell ref="B72:D72"/>
    <mergeCell ref="B73:D73"/>
    <mergeCell ref="A60:B61"/>
    <mergeCell ref="C60:H60"/>
    <mergeCell ref="C61:H61"/>
    <mergeCell ref="A64:F64"/>
    <mergeCell ref="A65:F6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85"/>
  <sheetViews>
    <sheetView topLeftCell="A10" workbookViewId="0">
      <selection activeCell="C20" sqref="C20:H20"/>
    </sheetView>
  </sheetViews>
  <sheetFormatPr defaultColWidth="8.81640625" defaultRowHeight="14" x14ac:dyDescent="0.35"/>
  <cols>
    <col min="1" max="1" width="9.453125" style="176" customWidth="1"/>
    <col min="2" max="2" width="11.54296875" style="176" customWidth="1"/>
    <col min="3" max="3" width="5.54296875" style="176" customWidth="1"/>
    <col min="4" max="4" width="21.54296875" style="176" customWidth="1"/>
    <col min="5" max="5" width="9.453125" style="176" customWidth="1"/>
    <col min="6" max="6" width="8.54296875" style="176" customWidth="1"/>
    <col min="7" max="7" width="12.54296875" style="176" customWidth="1"/>
    <col min="8" max="8" width="9.54296875" style="176" customWidth="1"/>
    <col min="9" max="9" width="2.54296875" style="176" customWidth="1"/>
    <col min="10" max="16384" width="8.81640625" style="176"/>
  </cols>
  <sheetData>
    <row r="1" spans="1:9" ht="10.4" customHeight="1" x14ac:dyDescent="0.35"/>
    <row r="2" spans="1:9" s="177" customFormat="1" x14ac:dyDescent="0.35">
      <c r="A2" s="526" t="s">
        <v>237</v>
      </c>
      <c r="B2" s="526"/>
      <c r="C2" s="526"/>
      <c r="D2" s="526"/>
      <c r="E2" s="526"/>
      <c r="F2" s="526"/>
      <c r="G2" s="526"/>
      <c r="H2" s="526"/>
      <c r="I2" s="526"/>
    </row>
    <row r="3" spans="1:9" ht="10.4" customHeight="1" x14ac:dyDescent="0.35"/>
    <row r="4" spans="1:9" ht="15" customHeight="1" x14ac:dyDescent="0.35">
      <c r="A4" s="159" t="s">
        <v>238</v>
      </c>
    </row>
    <row r="5" spans="1:9" s="160" customFormat="1" ht="17.899999999999999" customHeight="1" x14ac:dyDescent="0.35">
      <c r="A5" s="497" t="s">
        <v>200</v>
      </c>
      <c r="B5" s="497"/>
      <c r="C5" s="497"/>
      <c r="D5" s="497"/>
      <c r="E5" s="497"/>
      <c r="F5" s="497"/>
      <c r="G5" s="497"/>
      <c r="H5" s="497"/>
    </row>
    <row r="6" spans="1:9" ht="17.899999999999999" customHeight="1" x14ac:dyDescent="0.35">
      <c r="A6" s="478" t="s">
        <v>142</v>
      </c>
      <c r="B6" s="522"/>
      <c r="C6" s="522"/>
      <c r="D6" s="521">
        <v>4</v>
      </c>
      <c r="E6" s="521"/>
      <c r="F6" s="521"/>
      <c r="G6" s="521"/>
      <c r="H6" s="490"/>
    </row>
    <row r="7" spans="1:9" ht="19.75" customHeight="1" x14ac:dyDescent="0.35">
      <c r="A7" s="478" t="s">
        <v>141</v>
      </c>
      <c r="B7" s="522"/>
      <c r="C7" s="522"/>
      <c r="D7" s="527" t="s">
        <v>847</v>
      </c>
      <c r="E7" s="527"/>
      <c r="F7" s="527"/>
      <c r="G7" s="527"/>
      <c r="H7" s="528"/>
    </row>
    <row r="8" spans="1:9" ht="17.899999999999999" customHeight="1" x14ac:dyDescent="0.35">
      <c r="A8" s="478" t="s">
        <v>145</v>
      </c>
      <c r="B8" s="522"/>
      <c r="C8" s="522"/>
      <c r="D8" s="514" t="s">
        <v>306</v>
      </c>
      <c r="E8" s="514"/>
      <c r="F8" s="514"/>
      <c r="G8" s="514"/>
      <c r="H8" s="515"/>
    </row>
    <row r="9" spans="1:9" ht="17.899999999999999" customHeight="1" x14ac:dyDescent="0.35">
      <c r="A9" s="478" t="s">
        <v>241</v>
      </c>
      <c r="B9" s="522"/>
      <c r="C9" s="522"/>
      <c r="D9" s="514" t="s">
        <v>1576</v>
      </c>
      <c r="E9" s="514"/>
      <c r="F9" s="514"/>
      <c r="G9" s="514"/>
      <c r="H9" s="515"/>
    </row>
    <row r="10" spans="1:9" ht="10.4" customHeight="1" x14ac:dyDescent="0.35"/>
    <row r="11" spans="1:9" ht="15" customHeight="1" x14ac:dyDescent="0.35">
      <c r="A11" s="493" t="s">
        <v>3</v>
      </c>
      <c r="B11" s="493"/>
      <c r="C11" s="493"/>
      <c r="D11" s="493"/>
      <c r="E11" s="493"/>
      <c r="F11" s="493"/>
      <c r="G11" s="493"/>
      <c r="H11" s="493"/>
    </row>
    <row r="12" spans="1:9" s="160" customFormat="1" ht="17.899999999999999" customHeight="1" x14ac:dyDescent="0.35">
      <c r="A12" s="495" t="s">
        <v>954</v>
      </c>
      <c r="B12" s="495"/>
      <c r="C12" s="495"/>
      <c r="D12" s="495"/>
      <c r="E12" s="495"/>
      <c r="F12" s="495"/>
      <c r="G12" s="495"/>
      <c r="H12" s="495"/>
    </row>
    <row r="13" spans="1:9" ht="17.899999999999999" customHeight="1" x14ac:dyDescent="0.35">
      <c r="A13" s="478" t="s">
        <v>9</v>
      </c>
      <c r="B13" s="522"/>
      <c r="C13" s="522"/>
      <c r="D13" s="522"/>
      <c r="E13" s="521" t="s">
        <v>10</v>
      </c>
      <c r="F13" s="521"/>
      <c r="G13" s="521"/>
      <c r="H13" s="490"/>
    </row>
    <row r="14" spans="1:9" ht="17.899999999999999" customHeight="1" x14ac:dyDescent="0.35">
      <c r="A14" s="478" t="s">
        <v>243</v>
      </c>
      <c r="B14" s="522"/>
      <c r="C14" s="522"/>
      <c r="D14" s="522"/>
      <c r="E14" s="521" t="s">
        <v>244</v>
      </c>
      <c r="F14" s="521"/>
      <c r="G14" s="521"/>
      <c r="H14" s="490"/>
    </row>
    <row r="15" spans="1:9" ht="17.899999999999999" customHeight="1" x14ac:dyDescent="0.35">
      <c r="A15" s="478" t="s">
        <v>245</v>
      </c>
      <c r="B15" s="522"/>
      <c r="C15" s="522"/>
      <c r="D15" s="522"/>
      <c r="E15" s="523" t="s">
        <v>1049</v>
      </c>
      <c r="F15" s="523"/>
      <c r="G15" s="523"/>
      <c r="H15" s="524"/>
    </row>
    <row r="16" spans="1:9" ht="17.899999999999999" customHeight="1" x14ac:dyDescent="0.35">
      <c r="A16" s="478" t="s">
        <v>15</v>
      </c>
      <c r="B16" s="522"/>
      <c r="C16" s="522"/>
      <c r="D16" s="522"/>
      <c r="E16" s="521" t="s">
        <v>16</v>
      </c>
      <c r="F16" s="521"/>
      <c r="G16" s="521"/>
      <c r="H16" s="490"/>
    </row>
    <row r="17" spans="1:11" ht="10.4" customHeight="1" x14ac:dyDescent="0.35"/>
    <row r="18" spans="1:11" ht="15" customHeight="1" x14ac:dyDescent="0.35">
      <c r="A18" s="493" t="s">
        <v>247</v>
      </c>
      <c r="B18" s="493"/>
      <c r="C18" s="493"/>
      <c r="D18" s="493"/>
      <c r="E18" s="493"/>
      <c r="F18" s="493"/>
      <c r="G18" s="493"/>
      <c r="H18" s="493"/>
    </row>
    <row r="19" spans="1:11" ht="31.4" customHeight="1" x14ac:dyDescent="0.35">
      <c r="A19" s="472" t="s">
        <v>248</v>
      </c>
      <c r="B19" s="472"/>
      <c r="C19" s="525" t="s">
        <v>1121</v>
      </c>
      <c r="D19" s="525"/>
      <c r="E19" s="525"/>
      <c r="F19" s="525"/>
      <c r="G19" s="525"/>
      <c r="H19" s="494"/>
    </row>
    <row r="20" spans="1:11" ht="10.4" customHeight="1" x14ac:dyDescent="0.35"/>
    <row r="21" spans="1:11" ht="15" customHeight="1" x14ac:dyDescent="0.35">
      <c r="A21" s="485" t="s">
        <v>250</v>
      </c>
      <c r="B21" s="485"/>
      <c r="C21" s="485"/>
      <c r="D21" s="485"/>
    </row>
    <row r="22" spans="1:11" x14ac:dyDescent="0.35">
      <c r="A22" s="486" t="s">
        <v>30</v>
      </c>
      <c r="B22" s="487" t="s">
        <v>31</v>
      </c>
      <c r="C22" s="487"/>
      <c r="D22" s="487"/>
      <c r="E22" s="487"/>
      <c r="F22" s="487"/>
      <c r="G22" s="487" t="s">
        <v>251</v>
      </c>
      <c r="H22" s="488"/>
    </row>
    <row r="23" spans="1:11" ht="27" customHeight="1" x14ac:dyDescent="0.35">
      <c r="A23" s="486"/>
      <c r="B23" s="487"/>
      <c r="C23" s="487"/>
      <c r="D23" s="487"/>
      <c r="E23" s="487"/>
      <c r="F23" s="487"/>
      <c r="G23" s="127" t="s">
        <v>252</v>
      </c>
      <c r="H23" s="161" t="s">
        <v>34</v>
      </c>
    </row>
    <row r="24" spans="1:11" ht="17.899999999999999" customHeight="1" x14ac:dyDescent="0.35">
      <c r="A24" s="486" t="s">
        <v>35</v>
      </c>
      <c r="B24" s="487"/>
      <c r="C24" s="487"/>
      <c r="D24" s="487"/>
      <c r="E24" s="487"/>
      <c r="F24" s="487"/>
      <c r="G24" s="487"/>
      <c r="H24" s="488"/>
    </row>
    <row r="25" spans="1:11" ht="27" customHeight="1" x14ac:dyDescent="0.35">
      <c r="A25" s="211" t="s">
        <v>1122</v>
      </c>
      <c r="B25" s="512" t="s">
        <v>1123</v>
      </c>
      <c r="C25" s="512"/>
      <c r="D25" s="512"/>
      <c r="E25" s="512"/>
      <c r="F25" s="512"/>
      <c r="G25" s="32" t="s">
        <v>492</v>
      </c>
      <c r="H25" s="190" t="s">
        <v>39</v>
      </c>
      <c r="J25" s="188"/>
      <c r="K25" s="188"/>
    </row>
    <row r="26" spans="1:11" ht="40.4" customHeight="1" x14ac:dyDescent="0.35">
      <c r="A26" s="211" t="s">
        <v>1124</v>
      </c>
      <c r="B26" s="479" t="s">
        <v>1125</v>
      </c>
      <c r="C26" s="499"/>
      <c r="D26" s="499"/>
      <c r="E26" s="499"/>
      <c r="F26" s="520"/>
      <c r="G26" s="32" t="s">
        <v>56</v>
      </c>
      <c r="H26" s="190" t="s">
        <v>39</v>
      </c>
      <c r="J26" s="188"/>
      <c r="K26" s="188"/>
    </row>
    <row r="27" spans="1:11" ht="17.899999999999999" customHeight="1" x14ac:dyDescent="0.35">
      <c r="A27" s="486" t="s">
        <v>125</v>
      </c>
      <c r="B27" s="487"/>
      <c r="C27" s="487"/>
      <c r="D27" s="487"/>
      <c r="E27" s="487"/>
      <c r="F27" s="487"/>
      <c r="G27" s="487"/>
      <c r="H27" s="488"/>
    </row>
    <row r="28" spans="1:11" ht="28.5" customHeight="1" x14ac:dyDescent="0.35">
      <c r="A28" s="211" t="s">
        <v>1126</v>
      </c>
      <c r="B28" s="512" t="s">
        <v>1127</v>
      </c>
      <c r="C28" s="512"/>
      <c r="D28" s="512"/>
      <c r="E28" s="512"/>
      <c r="F28" s="512"/>
      <c r="G28" s="32" t="s">
        <v>779</v>
      </c>
      <c r="H28" s="190" t="s">
        <v>39</v>
      </c>
    </row>
    <row r="29" spans="1:11" ht="28.5" customHeight="1" x14ac:dyDescent="0.35">
      <c r="A29" s="211" t="s">
        <v>1128</v>
      </c>
      <c r="B29" s="512" t="s">
        <v>1129</v>
      </c>
      <c r="C29" s="512"/>
      <c r="D29" s="512"/>
      <c r="E29" s="512"/>
      <c r="F29" s="512"/>
      <c r="G29" s="32" t="s">
        <v>1102</v>
      </c>
      <c r="H29" s="190" t="s">
        <v>39</v>
      </c>
    </row>
    <row r="30" spans="1:11" ht="17.899999999999999" customHeight="1" x14ac:dyDescent="0.35">
      <c r="A30" s="486" t="s">
        <v>261</v>
      </c>
      <c r="B30" s="487"/>
      <c r="C30" s="487"/>
      <c r="D30" s="487"/>
      <c r="E30" s="487"/>
      <c r="F30" s="487"/>
      <c r="G30" s="487"/>
      <c r="H30" s="488"/>
    </row>
    <row r="31" spans="1:11" ht="29.25" customHeight="1" x14ac:dyDescent="0.35">
      <c r="A31" s="211" t="s">
        <v>1130</v>
      </c>
      <c r="B31" s="555" t="s">
        <v>1504</v>
      </c>
      <c r="C31" s="555"/>
      <c r="D31" s="555"/>
      <c r="E31" s="555"/>
      <c r="F31" s="555"/>
      <c r="G31" s="32" t="s">
        <v>104</v>
      </c>
      <c r="H31" s="190" t="s">
        <v>39</v>
      </c>
    </row>
    <row r="32" spans="1:11" ht="29.25" customHeight="1" x14ac:dyDescent="0.35">
      <c r="A32" s="211" t="s">
        <v>1131</v>
      </c>
      <c r="B32" s="635" t="s">
        <v>1505</v>
      </c>
      <c r="C32" s="636"/>
      <c r="D32" s="636"/>
      <c r="E32" s="636"/>
      <c r="F32" s="637"/>
      <c r="G32" s="32" t="s">
        <v>112</v>
      </c>
      <c r="H32" s="190" t="s">
        <v>39</v>
      </c>
    </row>
    <row r="33" spans="1:9" ht="10.4" customHeight="1" x14ac:dyDescent="0.35"/>
    <row r="34" spans="1:9" ht="15" customHeight="1" x14ac:dyDescent="0.35">
      <c r="A34" s="159" t="s">
        <v>266</v>
      </c>
    </row>
    <row r="35" spans="1:9" s="177" customFormat="1" ht="17.899999999999999" customHeight="1" x14ac:dyDescent="0.35">
      <c r="A35" s="481" t="s">
        <v>267</v>
      </c>
      <c r="B35" s="481"/>
      <c r="C35" s="481"/>
      <c r="D35" s="481"/>
      <c r="E35" s="481"/>
      <c r="F35" s="481"/>
      <c r="G35" s="162">
        <v>15</v>
      </c>
      <c r="H35" s="163" t="s">
        <v>268</v>
      </c>
    </row>
    <row r="36" spans="1:9" ht="25" customHeight="1" x14ac:dyDescent="0.35">
      <c r="A36" s="508" t="s">
        <v>269</v>
      </c>
      <c r="B36" s="512" t="s">
        <v>1132</v>
      </c>
      <c r="C36" s="512"/>
      <c r="D36" s="512"/>
      <c r="E36" s="512"/>
      <c r="F36" s="512"/>
      <c r="G36" s="512"/>
      <c r="H36" s="479"/>
    </row>
    <row r="37" spans="1:9" ht="18" customHeight="1" x14ac:dyDescent="0.35">
      <c r="A37" s="509"/>
      <c r="B37" s="512" t="s">
        <v>1133</v>
      </c>
      <c r="C37" s="512"/>
      <c r="D37" s="512"/>
      <c r="E37" s="512"/>
      <c r="F37" s="512"/>
      <c r="G37" s="512"/>
      <c r="H37" s="479"/>
    </row>
    <row r="38" spans="1:9" ht="19.399999999999999" customHeight="1" x14ac:dyDescent="0.35">
      <c r="A38" s="509"/>
      <c r="B38" s="479" t="s">
        <v>1134</v>
      </c>
      <c r="C38" s="499"/>
      <c r="D38" s="499"/>
      <c r="E38" s="499"/>
      <c r="F38" s="499"/>
      <c r="G38" s="499"/>
      <c r="H38" s="499"/>
    </row>
    <row r="39" spans="1:9" ht="37.4" customHeight="1" x14ac:dyDescent="0.35">
      <c r="A39" s="509"/>
      <c r="B39" s="512" t="s">
        <v>1135</v>
      </c>
      <c r="C39" s="512"/>
      <c r="D39" s="512"/>
      <c r="E39" s="512"/>
      <c r="F39" s="512"/>
      <c r="G39" s="512"/>
      <c r="H39" s="479"/>
    </row>
    <row r="40" spans="1:9" ht="25" customHeight="1" x14ac:dyDescent="0.35">
      <c r="A40" s="509"/>
      <c r="B40" s="512" t="s">
        <v>1136</v>
      </c>
      <c r="C40" s="512"/>
      <c r="D40" s="512"/>
      <c r="E40" s="512"/>
      <c r="F40" s="512"/>
      <c r="G40" s="512"/>
      <c r="H40" s="479"/>
    </row>
    <row r="41" spans="1:9" ht="40.75" customHeight="1" x14ac:dyDescent="0.35">
      <c r="A41" s="509"/>
      <c r="B41" s="512" t="s">
        <v>1137</v>
      </c>
      <c r="C41" s="512"/>
      <c r="D41" s="512"/>
      <c r="E41" s="512"/>
      <c r="F41" s="512"/>
      <c r="G41" s="512"/>
      <c r="H41" s="479"/>
    </row>
    <row r="42" spans="1:9" ht="41.5" customHeight="1" x14ac:dyDescent="0.35">
      <c r="A42" s="509"/>
      <c r="B42" s="479" t="s">
        <v>1138</v>
      </c>
      <c r="C42" s="499"/>
      <c r="D42" s="499"/>
      <c r="E42" s="499"/>
      <c r="F42" s="499"/>
      <c r="G42" s="499"/>
      <c r="H42" s="499"/>
    </row>
    <row r="43" spans="1:9" ht="25" customHeight="1" x14ac:dyDescent="0.35">
      <c r="A43" s="510"/>
      <c r="B43" s="512" t="s">
        <v>1139</v>
      </c>
      <c r="C43" s="512"/>
      <c r="D43" s="512"/>
      <c r="E43" s="512"/>
      <c r="F43" s="512"/>
      <c r="G43" s="512"/>
      <c r="H43" s="479"/>
    </row>
    <row r="44" spans="1:9" x14ac:dyDescent="0.35">
      <c r="A44" s="516" t="s">
        <v>274</v>
      </c>
      <c r="B44" s="513"/>
      <c r="C44" s="513"/>
      <c r="D44" s="514" t="s">
        <v>1140</v>
      </c>
      <c r="E44" s="514"/>
      <c r="F44" s="514"/>
      <c r="G44" s="514"/>
      <c r="H44" s="515"/>
    </row>
    <row r="45" spans="1:9" ht="32.25" customHeight="1" x14ac:dyDescent="0.35">
      <c r="A45" s="476" t="s">
        <v>276</v>
      </c>
      <c r="B45" s="507"/>
      <c r="C45" s="507"/>
      <c r="D45" s="504" t="s">
        <v>1577</v>
      </c>
      <c r="E45" s="506"/>
      <c r="F45" s="506"/>
      <c r="G45" s="506"/>
      <c r="H45" s="506"/>
      <c r="I45" s="11"/>
    </row>
    <row r="46" spans="1:9" s="177" customFormat="1" ht="17.899999999999999" customHeight="1" x14ac:dyDescent="0.35">
      <c r="A46" s="481" t="s">
        <v>366</v>
      </c>
      <c r="B46" s="481"/>
      <c r="C46" s="481"/>
      <c r="D46" s="481"/>
      <c r="E46" s="481"/>
      <c r="F46" s="481"/>
      <c r="G46" s="162">
        <v>20</v>
      </c>
      <c r="H46" s="163" t="s">
        <v>268</v>
      </c>
    </row>
    <row r="47" spans="1:9" ht="17.25" customHeight="1" x14ac:dyDescent="0.35">
      <c r="A47" s="508" t="s">
        <v>269</v>
      </c>
      <c r="B47" s="511" t="s">
        <v>1141</v>
      </c>
      <c r="C47" s="511"/>
      <c r="D47" s="511"/>
      <c r="E47" s="511"/>
      <c r="F47" s="511"/>
      <c r="G47" s="511"/>
      <c r="H47" s="482"/>
    </row>
    <row r="48" spans="1:9" ht="17.25" customHeight="1" x14ac:dyDescent="0.35">
      <c r="A48" s="509"/>
      <c r="B48" s="479" t="s">
        <v>1142</v>
      </c>
      <c r="C48" s="499"/>
      <c r="D48" s="499"/>
      <c r="E48" s="499"/>
      <c r="F48" s="499"/>
      <c r="G48" s="499"/>
      <c r="H48" s="499"/>
    </row>
    <row r="49" spans="1:10" ht="17.25" customHeight="1" x14ac:dyDescent="0.35">
      <c r="A49" s="509"/>
      <c r="B49" s="479" t="s">
        <v>1143</v>
      </c>
      <c r="C49" s="499"/>
      <c r="D49" s="499"/>
      <c r="E49" s="499"/>
      <c r="F49" s="499"/>
      <c r="G49" s="499"/>
      <c r="H49" s="499"/>
    </row>
    <row r="50" spans="1:10" ht="17.25" customHeight="1" x14ac:dyDescent="0.35">
      <c r="A50" s="509"/>
      <c r="B50" s="479" t="s">
        <v>1144</v>
      </c>
      <c r="C50" s="499"/>
      <c r="D50" s="499"/>
      <c r="E50" s="499"/>
      <c r="F50" s="499"/>
      <c r="G50" s="499"/>
      <c r="H50" s="499"/>
    </row>
    <row r="51" spans="1:10" ht="17.25" customHeight="1" x14ac:dyDescent="0.35">
      <c r="A51" s="509"/>
      <c r="B51" s="479" t="s">
        <v>1145</v>
      </c>
      <c r="C51" s="499"/>
      <c r="D51" s="499"/>
      <c r="E51" s="499"/>
      <c r="F51" s="499"/>
      <c r="G51" s="499"/>
      <c r="H51" s="499"/>
    </row>
    <row r="52" spans="1:10" ht="17.25" customHeight="1" x14ac:dyDescent="0.35">
      <c r="A52" s="509"/>
      <c r="B52" s="479" t="s">
        <v>1146</v>
      </c>
      <c r="C52" s="499"/>
      <c r="D52" s="499"/>
      <c r="E52" s="499"/>
      <c r="F52" s="499"/>
      <c r="G52" s="499"/>
      <c r="H52" s="499"/>
    </row>
    <row r="53" spans="1:10" ht="17.25" customHeight="1" x14ac:dyDescent="0.35">
      <c r="A53" s="509"/>
      <c r="B53" s="479" t="s">
        <v>1147</v>
      </c>
      <c r="C53" s="499"/>
      <c r="D53" s="499"/>
      <c r="E53" s="499"/>
      <c r="F53" s="499"/>
      <c r="G53" s="499"/>
      <c r="H53" s="499"/>
    </row>
    <row r="54" spans="1:10" ht="17.25" customHeight="1" x14ac:dyDescent="0.35">
      <c r="A54" s="509"/>
      <c r="B54" s="479" t="s">
        <v>1148</v>
      </c>
      <c r="C54" s="499"/>
      <c r="D54" s="499"/>
      <c r="E54" s="499"/>
      <c r="F54" s="499"/>
      <c r="G54" s="499"/>
      <c r="H54" s="499"/>
    </row>
    <row r="55" spans="1:10" ht="17.25" customHeight="1" x14ac:dyDescent="0.35">
      <c r="A55" s="510"/>
      <c r="B55" s="479" t="s">
        <v>1149</v>
      </c>
      <c r="C55" s="499"/>
      <c r="D55" s="499"/>
      <c r="E55" s="499"/>
      <c r="F55" s="499"/>
      <c r="G55" s="499"/>
      <c r="H55" s="499"/>
    </row>
    <row r="56" spans="1:10" ht="21.65" customHeight="1" x14ac:dyDescent="0.35">
      <c r="A56" s="516" t="s">
        <v>274</v>
      </c>
      <c r="B56" s="513"/>
      <c r="C56" s="513"/>
      <c r="D56" s="514" t="s">
        <v>1150</v>
      </c>
      <c r="E56" s="514"/>
      <c r="F56" s="514"/>
      <c r="G56" s="514"/>
      <c r="H56" s="515"/>
    </row>
    <row r="57" spans="1:10" ht="45" customHeight="1" x14ac:dyDescent="0.35">
      <c r="A57" s="476" t="s">
        <v>276</v>
      </c>
      <c r="B57" s="507"/>
      <c r="C57" s="507"/>
      <c r="D57" s="479" t="s">
        <v>1578</v>
      </c>
      <c r="E57" s="499"/>
      <c r="F57" s="499"/>
      <c r="G57" s="499"/>
      <c r="H57" s="499"/>
      <c r="I57" s="196"/>
    </row>
    <row r="58" spans="1:10" ht="10.4" customHeight="1" x14ac:dyDescent="0.35"/>
    <row r="59" spans="1:10" ht="15" customHeight="1" x14ac:dyDescent="0.35">
      <c r="A59" s="159" t="s">
        <v>284</v>
      </c>
    </row>
    <row r="60" spans="1:10" ht="27" customHeight="1" x14ac:dyDescent="0.35">
      <c r="A60" s="473" t="s">
        <v>285</v>
      </c>
      <c r="B60" s="478"/>
      <c r="C60" s="504" t="s">
        <v>1499</v>
      </c>
      <c r="D60" s="506"/>
      <c r="E60" s="506"/>
      <c r="F60" s="506"/>
      <c r="G60" s="506"/>
      <c r="H60" s="506"/>
      <c r="J60" s="164"/>
    </row>
    <row r="61" spans="1:10" ht="18" customHeight="1" x14ac:dyDescent="0.35">
      <c r="A61" s="473"/>
      <c r="B61" s="478"/>
      <c r="C61" s="345" t="s">
        <v>1500</v>
      </c>
      <c r="D61" s="345"/>
      <c r="E61" s="345"/>
      <c r="F61" s="345"/>
      <c r="G61" s="345"/>
      <c r="H61" s="504"/>
    </row>
    <row r="62" spans="1:10" ht="26.5" customHeight="1" x14ac:dyDescent="0.35">
      <c r="A62" s="473"/>
      <c r="B62" s="478"/>
      <c r="C62" s="345" t="s">
        <v>1501</v>
      </c>
      <c r="D62" s="345"/>
      <c r="E62" s="345"/>
      <c r="F62" s="345"/>
      <c r="G62" s="345"/>
      <c r="H62" s="504"/>
    </row>
    <row r="63" spans="1:10" ht="18.5" customHeight="1" x14ac:dyDescent="0.35">
      <c r="A63" s="500" t="s">
        <v>288</v>
      </c>
      <c r="B63" s="501"/>
      <c r="C63" s="345" t="s">
        <v>1502</v>
      </c>
      <c r="D63" s="345"/>
      <c r="E63" s="345"/>
      <c r="F63" s="345"/>
      <c r="G63" s="345"/>
      <c r="H63" s="504"/>
    </row>
    <row r="64" spans="1:10" ht="15.5" customHeight="1" x14ac:dyDescent="0.35">
      <c r="A64" s="502"/>
      <c r="B64" s="503"/>
      <c r="C64" s="345" t="s">
        <v>1503</v>
      </c>
      <c r="D64" s="345"/>
      <c r="E64" s="345"/>
      <c r="F64" s="345"/>
      <c r="G64" s="345"/>
      <c r="H64" s="504"/>
    </row>
    <row r="65" spans="1:12" ht="10.4" customHeight="1" x14ac:dyDescent="0.35"/>
    <row r="66" spans="1:12" ht="15" customHeight="1" x14ac:dyDescent="0.35">
      <c r="A66" s="177" t="s">
        <v>290</v>
      </c>
      <c r="B66" s="179"/>
      <c r="C66" s="179"/>
      <c r="D66" s="179"/>
      <c r="E66" s="179"/>
      <c r="F66" s="179"/>
    </row>
    <row r="67" spans="1:12" ht="17" x14ac:dyDescent="0.35">
      <c r="A67" s="505" t="s">
        <v>291</v>
      </c>
      <c r="B67" s="505"/>
      <c r="C67" s="505"/>
      <c r="D67" s="505"/>
      <c r="E67" s="505"/>
      <c r="F67" s="505"/>
      <c r="G67" s="180">
        <v>4</v>
      </c>
      <c r="H67" s="181" t="s">
        <v>339</v>
      </c>
    </row>
    <row r="68" spans="1:12" ht="17" x14ac:dyDescent="0.35">
      <c r="A68" s="505" t="s">
        <v>293</v>
      </c>
      <c r="B68" s="505"/>
      <c r="C68" s="505"/>
      <c r="D68" s="505"/>
      <c r="E68" s="505"/>
      <c r="F68" s="505"/>
      <c r="G68" s="180">
        <v>0</v>
      </c>
      <c r="H68" s="181" t="s">
        <v>339</v>
      </c>
    </row>
    <row r="69" spans="1:12" x14ac:dyDescent="0.35">
      <c r="A69" s="156"/>
      <c r="B69" s="156"/>
      <c r="C69" s="156"/>
      <c r="D69" s="156"/>
      <c r="E69" s="156"/>
      <c r="F69" s="156"/>
      <c r="G69" s="182"/>
      <c r="H69" s="181"/>
    </row>
    <row r="70" spans="1:12" x14ac:dyDescent="0.35">
      <c r="A70" s="480" t="s">
        <v>294</v>
      </c>
      <c r="B70" s="480"/>
      <c r="C70" s="480"/>
      <c r="D70" s="480"/>
      <c r="E70" s="480"/>
      <c r="F70" s="480"/>
      <c r="G70" s="183"/>
      <c r="H70" s="184"/>
    </row>
    <row r="71" spans="1:12" ht="17.899999999999999" customHeight="1" x14ac:dyDescent="0.35">
      <c r="A71" s="472" t="s">
        <v>295</v>
      </c>
      <c r="B71" s="472"/>
      <c r="C71" s="472"/>
      <c r="D71" s="472"/>
      <c r="E71" s="167">
        <f>SUM(E72:E77)</f>
        <v>45</v>
      </c>
      <c r="F71" s="167" t="s">
        <v>268</v>
      </c>
      <c r="G71" s="172">
        <f>E71/25</f>
        <v>1.8</v>
      </c>
      <c r="H71" s="181" t="s">
        <v>339</v>
      </c>
    </row>
    <row r="72" spans="1:12" ht="17.899999999999999" customHeight="1" x14ac:dyDescent="0.35">
      <c r="A72" s="158" t="s">
        <v>144</v>
      </c>
      <c r="B72" s="473" t="s">
        <v>146</v>
      </c>
      <c r="C72" s="473"/>
      <c r="D72" s="473"/>
      <c r="E72" s="167">
        <v>15</v>
      </c>
      <c r="F72" s="167" t="s">
        <v>268</v>
      </c>
      <c r="G72" s="173"/>
      <c r="H72" s="174"/>
    </row>
    <row r="73" spans="1:12" ht="17.899999999999999" customHeight="1" x14ac:dyDescent="0.35">
      <c r="B73" s="473" t="s">
        <v>296</v>
      </c>
      <c r="C73" s="473"/>
      <c r="D73" s="473"/>
      <c r="E73" s="167">
        <v>20</v>
      </c>
      <c r="F73" s="167" t="s">
        <v>268</v>
      </c>
      <c r="G73" s="185"/>
      <c r="H73" s="186"/>
    </row>
    <row r="74" spans="1:12" ht="17.899999999999999" customHeight="1" x14ac:dyDescent="0.35">
      <c r="B74" s="473" t="s">
        <v>297</v>
      </c>
      <c r="C74" s="473"/>
      <c r="D74" s="473"/>
      <c r="E74" s="167">
        <v>4</v>
      </c>
      <c r="F74" s="167" t="s">
        <v>268</v>
      </c>
      <c r="G74" s="185"/>
      <c r="H74" s="186"/>
      <c r="J74" s="175"/>
      <c r="K74" s="164"/>
      <c r="L74" s="164"/>
    </row>
    <row r="75" spans="1:12" ht="17.899999999999999" customHeight="1" x14ac:dyDescent="0.35">
      <c r="B75" s="473" t="s">
        <v>298</v>
      </c>
      <c r="C75" s="473"/>
      <c r="D75" s="473"/>
      <c r="E75" s="167" t="s">
        <v>168</v>
      </c>
      <c r="F75" s="167" t="s">
        <v>268</v>
      </c>
      <c r="G75" s="185"/>
      <c r="H75" s="186"/>
    </row>
    <row r="76" spans="1:12" ht="17.899999999999999" customHeight="1" x14ac:dyDescent="0.35">
      <c r="B76" s="473" t="s">
        <v>299</v>
      </c>
      <c r="C76" s="473"/>
      <c r="D76" s="473"/>
      <c r="E76" s="167" t="s">
        <v>168</v>
      </c>
      <c r="F76" s="167" t="s">
        <v>268</v>
      </c>
      <c r="G76" s="185"/>
      <c r="H76" s="186"/>
    </row>
    <row r="77" spans="1:12" ht="17.899999999999999" customHeight="1" x14ac:dyDescent="0.35">
      <c r="B77" s="473" t="s">
        <v>300</v>
      </c>
      <c r="C77" s="473"/>
      <c r="D77" s="473"/>
      <c r="E77" s="167">
        <v>6</v>
      </c>
      <c r="F77" s="167" t="s">
        <v>268</v>
      </c>
      <c r="G77" s="173"/>
      <c r="H77" s="174"/>
    </row>
    <row r="78" spans="1:12" ht="31.4" customHeight="1" x14ac:dyDescent="0.35">
      <c r="A78" s="472" t="s">
        <v>301</v>
      </c>
      <c r="B78" s="472"/>
      <c r="C78" s="472"/>
      <c r="D78" s="472"/>
      <c r="E78" s="167" t="s">
        <v>168</v>
      </c>
      <c r="F78" s="167" t="s">
        <v>268</v>
      </c>
      <c r="G78" s="172" t="s">
        <v>168</v>
      </c>
      <c r="H78" s="181" t="s">
        <v>339</v>
      </c>
    </row>
    <row r="79" spans="1:12" ht="17.899999999999999" customHeight="1" x14ac:dyDescent="0.35">
      <c r="A79" s="473" t="s">
        <v>302</v>
      </c>
      <c r="B79" s="473"/>
      <c r="C79" s="473"/>
      <c r="D79" s="473"/>
      <c r="E79" s="167">
        <f>G79*25</f>
        <v>55.000000000000007</v>
      </c>
      <c r="F79" s="167" t="s">
        <v>268</v>
      </c>
      <c r="G79" s="172">
        <f>D6-G71</f>
        <v>2.2000000000000002</v>
      </c>
      <c r="H79" s="181" t="s">
        <v>339</v>
      </c>
    </row>
    <row r="80" spans="1:12" ht="10.4" customHeight="1" x14ac:dyDescent="0.35"/>
    <row r="81" spans="1:10" x14ac:dyDescent="0.35">
      <c r="A81" s="8" t="s">
        <v>303</v>
      </c>
      <c r="B81" s="8"/>
      <c r="C81" s="8"/>
      <c r="D81" s="8"/>
      <c r="E81" s="8"/>
      <c r="F81" s="77"/>
      <c r="G81" s="77"/>
      <c r="H81" s="77"/>
      <c r="I81" s="77"/>
      <c r="J81" s="77"/>
    </row>
    <row r="82" spans="1:10" ht="14" customHeight="1" x14ac:dyDescent="0.35">
      <c r="A82" s="471" t="s">
        <v>1605</v>
      </c>
      <c r="B82" s="471"/>
      <c r="C82" s="471"/>
      <c r="D82" s="471"/>
      <c r="E82" s="471"/>
      <c r="F82" s="230"/>
      <c r="G82" s="230"/>
      <c r="H82" s="230"/>
      <c r="I82" s="230"/>
      <c r="J82" s="230"/>
    </row>
    <row r="83" spans="1:10" x14ac:dyDescent="0.35">
      <c r="A83" s="230"/>
      <c r="B83" s="230"/>
      <c r="C83" s="230"/>
      <c r="D83" s="230"/>
      <c r="E83" s="230"/>
      <c r="F83" s="230"/>
      <c r="G83" s="230"/>
      <c r="H83" s="230"/>
      <c r="I83" s="230"/>
      <c r="J83" s="230"/>
    </row>
    <row r="84" spans="1:10" x14ac:dyDescent="0.35">
      <c r="A84" s="230"/>
      <c r="B84" s="230"/>
      <c r="C84" s="230"/>
      <c r="D84" s="230"/>
      <c r="E84" s="230"/>
      <c r="F84" s="230"/>
      <c r="G84" s="230"/>
      <c r="H84" s="230"/>
      <c r="I84" s="230"/>
      <c r="J84" s="230"/>
    </row>
    <row r="85" spans="1:10" x14ac:dyDescent="0.35">
      <c r="A85" s="77"/>
      <c r="B85" s="77"/>
      <c r="C85" s="77"/>
      <c r="D85" s="77"/>
      <c r="E85" s="77"/>
      <c r="F85" s="77"/>
      <c r="G85" s="77"/>
      <c r="H85" s="77"/>
      <c r="I85" s="77"/>
      <c r="J85" s="77"/>
    </row>
  </sheetData>
  <mergeCells count="85">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B31:F31"/>
    <mergeCell ref="A21:D21"/>
    <mergeCell ref="A22:A23"/>
    <mergeCell ref="B22:F23"/>
    <mergeCell ref="G22:H22"/>
    <mergeCell ref="A24:H24"/>
    <mergeCell ref="B25:F25"/>
    <mergeCell ref="B26:F26"/>
    <mergeCell ref="A27:H27"/>
    <mergeCell ref="B28:F28"/>
    <mergeCell ref="B29:F29"/>
    <mergeCell ref="A30:H30"/>
    <mergeCell ref="A46:F46"/>
    <mergeCell ref="B32:F32"/>
    <mergeCell ref="A35:F35"/>
    <mergeCell ref="A36:A43"/>
    <mergeCell ref="B36:H36"/>
    <mergeCell ref="B37:H37"/>
    <mergeCell ref="B38:H38"/>
    <mergeCell ref="B39:H39"/>
    <mergeCell ref="B40:H40"/>
    <mergeCell ref="B41:H41"/>
    <mergeCell ref="B42:H42"/>
    <mergeCell ref="B43:H43"/>
    <mergeCell ref="A44:C44"/>
    <mergeCell ref="D44:H44"/>
    <mergeCell ref="A45:C45"/>
    <mergeCell ref="D45:H45"/>
    <mergeCell ref="A47:A55"/>
    <mergeCell ref="B47:H47"/>
    <mergeCell ref="B48:H48"/>
    <mergeCell ref="B49:H49"/>
    <mergeCell ref="B50:H50"/>
    <mergeCell ref="B51:H51"/>
    <mergeCell ref="B52:H52"/>
    <mergeCell ref="B53:H53"/>
    <mergeCell ref="B54:H54"/>
    <mergeCell ref="B55:H55"/>
    <mergeCell ref="A71:D71"/>
    <mergeCell ref="B72:D72"/>
    <mergeCell ref="B73:D73"/>
    <mergeCell ref="B74:D74"/>
    <mergeCell ref="B75:D75"/>
    <mergeCell ref="B76:D76"/>
    <mergeCell ref="B77:D77"/>
    <mergeCell ref="A78:D78"/>
    <mergeCell ref="A79:D79"/>
    <mergeCell ref="A82:E82"/>
    <mergeCell ref="A70:F70"/>
    <mergeCell ref="A56:C56"/>
    <mergeCell ref="D56:H56"/>
    <mergeCell ref="A57:C57"/>
    <mergeCell ref="A60:B62"/>
    <mergeCell ref="C60:H60"/>
    <mergeCell ref="C61:H61"/>
    <mergeCell ref="C62:H62"/>
    <mergeCell ref="A63:B64"/>
    <mergeCell ref="C63:H63"/>
    <mergeCell ref="C64:H64"/>
    <mergeCell ref="A67:F67"/>
    <mergeCell ref="A68:F68"/>
    <mergeCell ref="D57:H5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73"/>
  <sheetViews>
    <sheetView topLeftCell="A13"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201</v>
      </c>
      <c r="B5" s="497"/>
      <c r="C5" s="497"/>
      <c r="D5" s="497"/>
      <c r="E5" s="497"/>
      <c r="F5" s="497"/>
      <c r="G5" s="497"/>
      <c r="H5" s="497"/>
    </row>
    <row r="6" spans="1:9" ht="17.64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240</v>
      </c>
      <c r="E8" s="514"/>
      <c r="F8" s="514"/>
      <c r="G8" s="514"/>
      <c r="H8" s="515"/>
    </row>
    <row r="9" spans="1:9" ht="17.649999999999999" customHeight="1" x14ac:dyDescent="0.35">
      <c r="A9" s="478" t="s">
        <v>241</v>
      </c>
      <c r="B9" s="522"/>
      <c r="C9" s="522"/>
      <c r="D9" s="514" t="s">
        <v>307</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17" ht="10.15" customHeight="1" x14ac:dyDescent="0.35"/>
    <row r="18" spans="1:17" ht="15" customHeight="1" x14ac:dyDescent="0.35">
      <c r="A18" s="493" t="s">
        <v>247</v>
      </c>
      <c r="B18" s="493"/>
      <c r="C18" s="493"/>
      <c r="D18" s="493"/>
      <c r="E18" s="493"/>
      <c r="F18" s="493"/>
      <c r="G18" s="493"/>
      <c r="H18" s="493"/>
    </row>
    <row r="19" spans="1:17" ht="31.15" customHeight="1" x14ac:dyDescent="0.35">
      <c r="A19" s="472" t="s">
        <v>248</v>
      </c>
      <c r="B19" s="472"/>
      <c r="C19" s="525" t="s">
        <v>1151</v>
      </c>
      <c r="D19" s="525"/>
      <c r="E19" s="525"/>
      <c r="F19" s="525"/>
      <c r="G19" s="525"/>
      <c r="H19" s="494"/>
    </row>
    <row r="20" spans="1:17" ht="10.15" customHeight="1" x14ac:dyDescent="0.35"/>
    <row r="21" spans="1:17" ht="15" customHeight="1" x14ac:dyDescent="0.35">
      <c r="A21" s="485" t="s">
        <v>250</v>
      </c>
      <c r="B21" s="485"/>
      <c r="C21" s="485"/>
      <c r="D21" s="485"/>
    </row>
    <row r="22" spans="1:17" x14ac:dyDescent="0.35">
      <c r="A22" s="486" t="s">
        <v>30</v>
      </c>
      <c r="B22" s="487" t="s">
        <v>31</v>
      </c>
      <c r="C22" s="487"/>
      <c r="D22" s="487"/>
      <c r="E22" s="487"/>
      <c r="F22" s="487"/>
      <c r="G22" s="487" t="s">
        <v>251</v>
      </c>
      <c r="H22" s="488"/>
    </row>
    <row r="23" spans="1:17" ht="27" customHeight="1" x14ac:dyDescent="0.35">
      <c r="A23" s="486"/>
      <c r="B23" s="487"/>
      <c r="C23" s="487"/>
      <c r="D23" s="487"/>
      <c r="E23" s="487"/>
      <c r="F23" s="487"/>
      <c r="G23" s="211" t="s">
        <v>252</v>
      </c>
      <c r="H23" s="212" t="s">
        <v>34</v>
      </c>
    </row>
    <row r="24" spans="1:17" ht="17.649999999999999" customHeight="1" x14ac:dyDescent="0.35">
      <c r="A24" s="486" t="s">
        <v>35</v>
      </c>
      <c r="B24" s="487"/>
      <c r="C24" s="487"/>
      <c r="D24" s="487"/>
      <c r="E24" s="487"/>
      <c r="F24" s="487"/>
      <c r="G24" s="487"/>
      <c r="H24" s="488"/>
    </row>
    <row r="25" spans="1:17" ht="32.25" customHeight="1" x14ac:dyDescent="0.35">
      <c r="A25" s="211" t="s">
        <v>1152</v>
      </c>
      <c r="B25" s="512" t="s">
        <v>1153</v>
      </c>
      <c r="C25" s="512"/>
      <c r="D25" s="512"/>
      <c r="E25" s="512"/>
      <c r="F25" s="512"/>
      <c r="G25" s="211" t="s">
        <v>1154</v>
      </c>
      <c r="H25" s="212" t="s">
        <v>39</v>
      </c>
    </row>
    <row r="26" spans="1:17" ht="33" customHeight="1" x14ac:dyDescent="0.35">
      <c r="A26" s="211" t="s">
        <v>1155</v>
      </c>
      <c r="B26" s="561" t="s">
        <v>1156</v>
      </c>
      <c r="C26" s="562"/>
      <c r="D26" s="562"/>
      <c r="E26" s="562"/>
      <c r="F26" s="638"/>
      <c r="G26" s="32" t="s">
        <v>58</v>
      </c>
      <c r="H26" s="190" t="s">
        <v>39</v>
      </c>
    </row>
    <row r="27" spans="1:17" ht="17.649999999999999" customHeight="1" x14ac:dyDescent="0.35">
      <c r="A27" s="486" t="s">
        <v>125</v>
      </c>
      <c r="B27" s="487"/>
      <c r="C27" s="487"/>
      <c r="D27" s="487"/>
      <c r="E27" s="487"/>
      <c r="F27" s="487"/>
      <c r="G27" s="487"/>
      <c r="H27" s="488"/>
    </row>
    <row r="28" spans="1:17" ht="28.5" customHeight="1" x14ac:dyDescent="0.35">
      <c r="A28" s="211" t="s">
        <v>1157</v>
      </c>
      <c r="B28" s="512" t="s">
        <v>1158</v>
      </c>
      <c r="C28" s="512"/>
      <c r="D28" s="512"/>
      <c r="E28" s="512"/>
      <c r="F28" s="512"/>
      <c r="G28" s="32" t="s">
        <v>745</v>
      </c>
      <c r="H28" s="190" t="s">
        <v>39</v>
      </c>
    </row>
    <row r="29" spans="1:17" ht="17.649999999999999" customHeight="1" x14ac:dyDescent="0.35">
      <c r="A29" s="486" t="s">
        <v>261</v>
      </c>
      <c r="B29" s="487"/>
      <c r="C29" s="487"/>
      <c r="D29" s="487"/>
      <c r="E29" s="487"/>
      <c r="F29" s="487"/>
      <c r="G29" s="487"/>
      <c r="H29" s="488"/>
    </row>
    <row r="30" spans="1:17" ht="44.25" customHeight="1" x14ac:dyDescent="0.35">
      <c r="A30" s="211" t="s">
        <v>1159</v>
      </c>
      <c r="B30" s="512" t="s">
        <v>1160</v>
      </c>
      <c r="C30" s="512"/>
      <c r="D30" s="512"/>
      <c r="E30" s="512"/>
      <c r="F30" s="512"/>
      <c r="G30" s="32" t="s">
        <v>748</v>
      </c>
      <c r="H30" s="190" t="s">
        <v>39</v>
      </c>
      <c r="K30" s="196"/>
      <c r="L30" s="8"/>
      <c r="M30" s="8"/>
      <c r="N30" s="8"/>
      <c r="O30" s="8"/>
      <c r="P30" s="8"/>
      <c r="Q30" s="8"/>
    </row>
    <row r="31" spans="1:17" ht="10.15" customHeight="1" x14ac:dyDescent="0.35">
      <c r="K31" s="8"/>
      <c r="L31" s="8"/>
      <c r="M31" s="8"/>
      <c r="N31" s="8"/>
      <c r="O31" s="8"/>
      <c r="P31" s="8"/>
      <c r="Q31" s="8"/>
    </row>
    <row r="32" spans="1:17" ht="15" customHeight="1" x14ac:dyDescent="0.35">
      <c r="A32" s="159" t="s">
        <v>266</v>
      </c>
      <c r="K32" s="8"/>
      <c r="L32" s="8"/>
      <c r="M32" s="8"/>
      <c r="N32" s="8"/>
      <c r="O32" s="8"/>
      <c r="P32" s="8"/>
      <c r="Q32" s="8"/>
    </row>
    <row r="33" spans="1:17" s="177" customFormat="1" ht="17.649999999999999" customHeight="1" x14ac:dyDescent="0.35">
      <c r="A33" s="481" t="s">
        <v>267</v>
      </c>
      <c r="B33" s="481"/>
      <c r="C33" s="481"/>
      <c r="D33" s="481"/>
      <c r="E33" s="481"/>
      <c r="F33" s="481"/>
      <c r="G33" s="162">
        <v>15</v>
      </c>
      <c r="H33" s="163" t="s">
        <v>268</v>
      </c>
      <c r="K33" s="8"/>
      <c r="L33" s="8"/>
      <c r="M33" s="8"/>
      <c r="N33" s="8"/>
      <c r="O33" s="8"/>
      <c r="P33" s="8"/>
      <c r="Q33" s="8"/>
    </row>
    <row r="34" spans="1:17" ht="17.25" customHeight="1" x14ac:dyDescent="0.35">
      <c r="A34" s="508" t="s">
        <v>269</v>
      </c>
      <c r="B34" s="308" t="s">
        <v>1161</v>
      </c>
      <c r="C34" s="309"/>
      <c r="D34" s="309"/>
      <c r="E34" s="309"/>
      <c r="F34" s="309"/>
      <c r="G34" s="309"/>
      <c r="H34" s="309"/>
      <c r="K34" s="8"/>
      <c r="L34" s="8"/>
      <c r="M34" s="8"/>
      <c r="N34" s="8"/>
      <c r="O34" s="8"/>
      <c r="P34" s="8"/>
      <c r="Q34" s="8"/>
    </row>
    <row r="35" spans="1:17" ht="17.25" customHeight="1" x14ac:dyDescent="0.35">
      <c r="A35" s="509"/>
      <c r="B35" s="541" t="s">
        <v>1162</v>
      </c>
      <c r="C35" s="542"/>
      <c r="D35" s="542"/>
      <c r="E35" s="542"/>
      <c r="F35" s="542"/>
      <c r="G35" s="542"/>
      <c r="H35" s="542"/>
      <c r="K35" s="8"/>
      <c r="L35" s="8"/>
      <c r="M35" s="8"/>
      <c r="N35" s="8"/>
      <c r="O35" s="8"/>
      <c r="P35" s="8"/>
      <c r="Q35" s="8"/>
    </row>
    <row r="36" spans="1:17" ht="17.25" customHeight="1" x14ac:dyDescent="0.35">
      <c r="A36" s="509"/>
      <c r="B36" s="640" t="s">
        <v>1163</v>
      </c>
      <c r="C36" s="641"/>
      <c r="D36" s="641"/>
      <c r="E36" s="641"/>
      <c r="F36" s="641"/>
      <c r="G36" s="641"/>
      <c r="H36" s="641"/>
    </row>
    <row r="37" spans="1:17" ht="17.25" customHeight="1" x14ac:dyDescent="0.35">
      <c r="A37" s="509"/>
      <c r="B37" s="541" t="s">
        <v>1164</v>
      </c>
      <c r="C37" s="542"/>
      <c r="D37" s="542"/>
      <c r="E37" s="542"/>
      <c r="F37" s="542"/>
      <c r="G37" s="542"/>
      <c r="H37" s="542"/>
    </row>
    <row r="38" spans="1:17" ht="17.25" customHeight="1" x14ac:dyDescent="0.35">
      <c r="A38" s="509"/>
      <c r="B38" s="541" t="s">
        <v>1165</v>
      </c>
      <c r="C38" s="542"/>
      <c r="D38" s="542"/>
      <c r="E38" s="542"/>
      <c r="F38" s="542"/>
      <c r="G38" s="542"/>
      <c r="H38" s="542"/>
    </row>
    <row r="39" spans="1:17" ht="17.25" customHeight="1" x14ac:dyDescent="0.35">
      <c r="A39" s="510"/>
      <c r="B39" s="541" t="s">
        <v>1166</v>
      </c>
      <c r="C39" s="542"/>
      <c r="D39" s="542"/>
      <c r="E39" s="542"/>
      <c r="F39" s="542"/>
      <c r="G39" s="542"/>
      <c r="H39" s="542"/>
    </row>
    <row r="40" spans="1:17" ht="14.15" customHeight="1" x14ac:dyDescent="0.35">
      <c r="A40" s="516" t="s">
        <v>274</v>
      </c>
      <c r="B40" s="513"/>
      <c r="C40" s="513"/>
      <c r="D40" s="514" t="s">
        <v>1543</v>
      </c>
      <c r="E40" s="514"/>
      <c r="F40" s="514"/>
      <c r="G40" s="514"/>
      <c r="H40" s="515"/>
      <c r="K40" s="196"/>
      <c r="L40" s="196"/>
      <c r="M40" s="196"/>
      <c r="N40" s="196"/>
      <c r="O40" s="196"/>
      <c r="P40" s="196"/>
      <c r="Q40" s="196"/>
    </row>
    <row r="41" spans="1:17" ht="35.25" customHeight="1" x14ac:dyDescent="0.35">
      <c r="A41" s="476" t="s">
        <v>276</v>
      </c>
      <c r="B41" s="507"/>
      <c r="C41" s="507"/>
      <c r="D41" s="642" t="s">
        <v>1167</v>
      </c>
      <c r="E41" s="643"/>
      <c r="F41" s="643"/>
      <c r="G41" s="643"/>
      <c r="H41" s="643"/>
      <c r="I41" s="11"/>
      <c r="K41" s="196"/>
      <c r="L41" s="196"/>
      <c r="M41" s="196"/>
      <c r="N41" s="196"/>
      <c r="O41" s="196"/>
      <c r="P41" s="196"/>
      <c r="Q41" s="196"/>
    </row>
    <row r="42" spans="1:17" s="177" customFormat="1" ht="17.649999999999999" customHeight="1" x14ac:dyDescent="0.35">
      <c r="A42" s="481" t="s">
        <v>584</v>
      </c>
      <c r="B42" s="481"/>
      <c r="C42" s="481"/>
      <c r="D42" s="481"/>
      <c r="E42" s="481"/>
      <c r="F42" s="481"/>
      <c r="G42" s="162">
        <v>20</v>
      </c>
      <c r="H42" s="163" t="s">
        <v>268</v>
      </c>
      <c r="K42" s="196"/>
      <c r="L42" s="196"/>
      <c r="M42" s="196"/>
      <c r="N42" s="196"/>
      <c r="O42" s="196"/>
      <c r="P42" s="196"/>
      <c r="Q42" s="196"/>
    </row>
    <row r="43" spans="1:17" ht="28.5" customHeight="1" x14ac:dyDescent="0.35">
      <c r="A43" s="508" t="s">
        <v>269</v>
      </c>
      <c r="B43" s="479" t="s">
        <v>1168</v>
      </c>
      <c r="C43" s="499"/>
      <c r="D43" s="499"/>
      <c r="E43" s="499"/>
      <c r="F43" s="499"/>
      <c r="G43" s="499"/>
      <c r="H43" s="499"/>
    </row>
    <row r="44" spans="1:17" ht="26.5" customHeight="1" x14ac:dyDescent="0.35">
      <c r="A44" s="510"/>
      <c r="B44" s="483" t="s">
        <v>1169</v>
      </c>
      <c r="C44" s="618"/>
      <c r="D44" s="618"/>
      <c r="E44" s="618"/>
      <c r="F44" s="618"/>
      <c r="G44" s="618"/>
      <c r="H44" s="618"/>
    </row>
    <row r="45" spans="1:17" x14ac:dyDescent="0.35">
      <c r="A45" s="516" t="s">
        <v>274</v>
      </c>
      <c r="B45" s="513"/>
      <c r="C45" s="513"/>
      <c r="D45" s="514" t="s">
        <v>1542</v>
      </c>
      <c r="E45" s="514"/>
      <c r="F45" s="514"/>
      <c r="G45" s="514"/>
      <c r="H45" s="515"/>
    </row>
    <row r="46" spans="1:17" ht="39.75" customHeight="1" x14ac:dyDescent="0.35">
      <c r="A46" s="476" t="s">
        <v>276</v>
      </c>
      <c r="B46" s="507"/>
      <c r="C46" s="498"/>
      <c r="D46" s="639" t="s">
        <v>1170</v>
      </c>
      <c r="E46" s="532"/>
      <c r="F46" s="532"/>
      <c r="G46" s="532"/>
      <c r="H46" s="532"/>
      <c r="I46" s="196"/>
    </row>
    <row r="47" spans="1:17" ht="10.15" customHeight="1" x14ac:dyDescent="0.35"/>
    <row r="48" spans="1:17" ht="15" customHeight="1" x14ac:dyDescent="0.35">
      <c r="A48" s="159" t="s">
        <v>284</v>
      </c>
      <c r="K48" s="221" t="s">
        <v>1171</v>
      </c>
      <c r="L48" s="221"/>
      <c r="M48" s="221"/>
      <c r="N48" s="221"/>
      <c r="O48" s="221"/>
      <c r="P48" s="221"/>
    </row>
    <row r="49" spans="1:16" ht="36" customHeight="1" x14ac:dyDescent="0.35">
      <c r="A49" s="473" t="s">
        <v>285</v>
      </c>
      <c r="B49" s="478"/>
      <c r="C49" s="504" t="s">
        <v>1506</v>
      </c>
      <c r="D49" s="506"/>
      <c r="E49" s="506"/>
      <c r="F49" s="506"/>
      <c r="G49" s="506"/>
      <c r="H49" s="506"/>
      <c r="J49" s="164"/>
      <c r="K49" s="221"/>
      <c r="L49" s="221"/>
      <c r="M49" s="221"/>
      <c r="N49" s="221"/>
      <c r="O49" s="221"/>
      <c r="P49" s="221"/>
    </row>
    <row r="50" spans="1:16" ht="21" customHeight="1" x14ac:dyDescent="0.35">
      <c r="A50" s="473"/>
      <c r="B50" s="478"/>
      <c r="C50" s="613" t="s">
        <v>1507</v>
      </c>
      <c r="D50" s="350"/>
      <c r="E50" s="350"/>
      <c r="F50" s="350"/>
      <c r="G50" s="350"/>
      <c r="H50" s="350"/>
      <c r="K50" s="221"/>
      <c r="L50" s="221"/>
      <c r="M50" s="221"/>
      <c r="N50" s="221"/>
      <c r="O50" s="221"/>
      <c r="P50" s="221"/>
    </row>
    <row r="51" spans="1:16" ht="26.25" customHeight="1" x14ac:dyDescent="0.35">
      <c r="A51" s="500" t="s">
        <v>288</v>
      </c>
      <c r="B51" s="501"/>
      <c r="C51" s="604" t="s">
        <v>1508</v>
      </c>
      <c r="D51" s="348"/>
      <c r="E51" s="348"/>
      <c r="F51" s="348"/>
      <c r="G51" s="348"/>
      <c r="H51" s="348"/>
    </row>
    <row r="52" spans="1:16" ht="11.25" customHeight="1" x14ac:dyDescent="0.35">
      <c r="A52" s="502"/>
      <c r="B52" s="503"/>
      <c r="C52" s="644"/>
      <c r="D52" s="352"/>
      <c r="E52" s="352"/>
      <c r="F52" s="352"/>
      <c r="G52" s="352"/>
      <c r="H52" s="352"/>
    </row>
    <row r="53" spans="1:16" ht="10.15" customHeight="1" x14ac:dyDescent="0.35"/>
    <row r="54" spans="1:16" ht="15" customHeight="1" x14ac:dyDescent="0.35">
      <c r="A54" s="177" t="s">
        <v>290</v>
      </c>
      <c r="B54" s="179"/>
      <c r="C54" s="179"/>
      <c r="D54" s="179"/>
      <c r="E54" s="179"/>
      <c r="F54" s="179"/>
    </row>
    <row r="55" spans="1:16" ht="17" x14ac:dyDescent="0.35">
      <c r="A55" s="505" t="s">
        <v>291</v>
      </c>
      <c r="B55" s="505"/>
      <c r="C55" s="505"/>
      <c r="D55" s="505"/>
      <c r="E55" s="505"/>
      <c r="F55" s="505"/>
      <c r="G55" s="180">
        <v>4</v>
      </c>
      <c r="H55" s="181" t="s">
        <v>339</v>
      </c>
    </row>
    <row r="56" spans="1:16" ht="17" x14ac:dyDescent="0.35">
      <c r="A56" s="505" t="s">
        <v>293</v>
      </c>
      <c r="B56" s="505"/>
      <c r="C56" s="505"/>
      <c r="D56" s="505"/>
      <c r="E56" s="505"/>
      <c r="F56" s="505"/>
      <c r="G56" s="180">
        <v>0</v>
      </c>
      <c r="H56" s="181" t="s">
        <v>339</v>
      </c>
    </row>
    <row r="57" spans="1:16" x14ac:dyDescent="0.35">
      <c r="A57" s="156"/>
      <c r="B57" s="156"/>
      <c r="C57" s="156"/>
      <c r="D57" s="156"/>
      <c r="E57" s="156"/>
      <c r="F57" s="156"/>
      <c r="G57" s="182"/>
      <c r="H57" s="181"/>
    </row>
    <row r="58" spans="1:16" x14ac:dyDescent="0.35">
      <c r="A58" s="480" t="s">
        <v>294</v>
      </c>
      <c r="B58" s="480"/>
      <c r="C58" s="480"/>
      <c r="D58" s="480"/>
      <c r="E58" s="480"/>
      <c r="F58" s="480"/>
      <c r="G58" s="183"/>
      <c r="H58" s="184"/>
    </row>
    <row r="59" spans="1:16" ht="17.649999999999999" customHeight="1" x14ac:dyDescent="0.35">
      <c r="A59" s="472" t="s">
        <v>295</v>
      </c>
      <c r="B59" s="472"/>
      <c r="C59" s="472"/>
      <c r="D59" s="472"/>
      <c r="E59" s="167">
        <f>SUM(E60:E65)</f>
        <v>43</v>
      </c>
      <c r="F59" s="167" t="s">
        <v>268</v>
      </c>
      <c r="G59" s="172">
        <f>E59/25</f>
        <v>1.72</v>
      </c>
      <c r="H59" s="181" t="s">
        <v>339</v>
      </c>
    </row>
    <row r="60" spans="1:16" ht="17.649999999999999" customHeight="1" x14ac:dyDescent="0.35">
      <c r="A60" s="158" t="s">
        <v>144</v>
      </c>
      <c r="B60" s="473" t="s">
        <v>146</v>
      </c>
      <c r="C60" s="473"/>
      <c r="D60" s="473"/>
      <c r="E60" s="167">
        <v>15</v>
      </c>
      <c r="F60" s="167" t="s">
        <v>268</v>
      </c>
      <c r="G60" s="173"/>
      <c r="H60" s="174"/>
    </row>
    <row r="61" spans="1:16" ht="17.649999999999999" customHeight="1" x14ac:dyDescent="0.35">
      <c r="B61" s="473" t="s">
        <v>296</v>
      </c>
      <c r="C61" s="473"/>
      <c r="D61" s="473"/>
      <c r="E61" s="167">
        <v>20</v>
      </c>
      <c r="F61" s="167" t="s">
        <v>268</v>
      </c>
      <c r="G61" s="185"/>
      <c r="H61" s="186"/>
    </row>
    <row r="62" spans="1:16" ht="17.649999999999999" customHeight="1" x14ac:dyDescent="0.35">
      <c r="B62" s="473" t="s">
        <v>297</v>
      </c>
      <c r="C62" s="473"/>
      <c r="D62" s="473"/>
      <c r="E62" s="167">
        <v>4</v>
      </c>
      <c r="F62" s="167" t="s">
        <v>268</v>
      </c>
      <c r="G62" s="185"/>
      <c r="H62" s="186"/>
      <c r="J62" s="175"/>
      <c r="K62" s="164"/>
      <c r="L62" s="164"/>
    </row>
    <row r="63" spans="1:16" ht="17.649999999999999" customHeight="1" x14ac:dyDescent="0.35">
      <c r="B63" s="473" t="s">
        <v>298</v>
      </c>
      <c r="C63" s="473"/>
      <c r="D63" s="473"/>
      <c r="E63" s="167" t="s">
        <v>168</v>
      </c>
      <c r="F63" s="167" t="s">
        <v>268</v>
      </c>
      <c r="G63" s="185"/>
      <c r="H63" s="186"/>
    </row>
    <row r="64" spans="1:16" ht="17.649999999999999" customHeight="1" x14ac:dyDescent="0.35">
      <c r="B64" s="473" t="s">
        <v>299</v>
      </c>
      <c r="C64" s="473"/>
      <c r="D64" s="473"/>
      <c r="E64" s="167" t="s">
        <v>168</v>
      </c>
      <c r="F64" s="167" t="s">
        <v>268</v>
      </c>
      <c r="G64" s="185"/>
      <c r="H64" s="186"/>
    </row>
    <row r="65" spans="1:10" ht="17.649999999999999" customHeight="1" x14ac:dyDescent="0.35">
      <c r="B65" s="473" t="s">
        <v>300</v>
      </c>
      <c r="C65" s="473"/>
      <c r="D65" s="473"/>
      <c r="E65" s="167">
        <v>4</v>
      </c>
      <c r="F65" s="167" t="s">
        <v>268</v>
      </c>
      <c r="G65" s="173"/>
      <c r="H65" s="174"/>
    </row>
    <row r="66" spans="1:10" ht="31.15" customHeight="1" x14ac:dyDescent="0.35">
      <c r="A66" s="472" t="s">
        <v>301</v>
      </c>
      <c r="B66" s="472"/>
      <c r="C66" s="472"/>
      <c r="D66" s="472"/>
      <c r="E66" s="167" t="s">
        <v>168</v>
      </c>
      <c r="F66" s="167" t="s">
        <v>268</v>
      </c>
      <c r="G66" s="172" t="s">
        <v>168</v>
      </c>
      <c r="H66" s="181" t="s">
        <v>339</v>
      </c>
    </row>
    <row r="67" spans="1:10" ht="17.649999999999999" customHeight="1" x14ac:dyDescent="0.35">
      <c r="A67" s="473" t="s">
        <v>302</v>
      </c>
      <c r="B67" s="473"/>
      <c r="C67" s="473"/>
      <c r="D67" s="473"/>
      <c r="E67" s="167">
        <f>G67*25</f>
        <v>57.000000000000007</v>
      </c>
      <c r="F67" s="167" t="s">
        <v>268</v>
      </c>
      <c r="G67" s="172">
        <f>D6-G59</f>
        <v>2.2800000000000002</v>
      </c>
      <c r="H67" s="181" t="s">
        <v>339</v>
      </c>
    </row>
    <row r="68" spans="1:10" ht="10.15" customHeight="1" x14ac:dyDescent="0.35"/>
    <row r="69" spans="1:10" x14ac:dyDescent="0.35">
      <c r="A69" s="8" t="s">
        <v>303</v>
      </c>
      <c r="B69" s="8"/>
      <c r="C69" s="8"/>
      <c r="D69" s="8"/>
      <c r="E69" s="8"/>
      <c r="F69" s="77"/>
      <c r="G69" s="77"/>
      <c r="H69" s="77"/>
      <c r="I69" s="77"/>
      <c r="J69" s="77"/>
    </row>
    <row r="70" spans="1:10" x14ac:dyDescent="0.35">
      <c r="A70" s="471" t="s">
        <v>1605</v>
      </c>
      <c r="B70" s="471"/>
      <c r="C70" s="471"/>
      <c r="D70" s="471"/>
      <c r="E70" s="471"/>
      <c r="F70" s="230"/>
      <c r="G70" s="230"/>
      <c r="H70" s="230"/>
      <c r="I70" s="230"/>
      <c r="J70" s="230"/>
    </row>
    <row r="71" spans="1:10" x14ac:dyDescent="0.35">
      <c r="A71" s="230"/>
      <c r="B71" s="230"/>
      <c r="C71" s="230"/>
      <c r="D71" s="230"/>
      <c r="E71" s="230"/>
      <c r="F71" s="230"/>
      <c r="G71" s="230"/>
      <c r="H71" s="230"/>
      <c r="I71" s="230"/>
      <c r="J71" s="230"/>
    </row>
    <row r="72" spans="1:10" x14ac:dyDescent="0.35">
      <c r="A72" s="230"/>
      <c r="B72" s="230"/>
      <c r="C72" s="230"/>
      <c r="D72" s="230"/>
      <c r="E72" s="230"/>
      <c r="F72" s="230"/>
      <c r="G72" s="230"/>
      <c r="H72" s="230"/>
      <c r="I72" s="230"/>
      <c r="J72" s="230"/>
    </row>
    <row r="73" spans="1:10" x14ac:dyDescent="0.35">
      <c r="A73" s="77"/>
      <c r="B73" s="77"/>
      <c r="C73" s="77"/>
      <c r="D73" s="77"/>
      <c r="E73" s="77"/>
      <c r="F73" s="77"/>
      <c r="G73" s="77"/>
      <c r="H73" s="77"/>
      <c r="I73" s="77"/>
      <c r="J73" s="77"/>
    </row>
  </sheetData>
  <mergeCells count="71">
    <mergeCell ref="B65:D65"/>
    <mergeCell ref="A66:D66"/>
    <mergeCell ref="A67:D67"/>
    <mergeCell ref="A59:D59"/>
    <mergeCell ref="B60:D60"/>
    <mergeCell ref="B61:D61"/>
    <mergeCell ref="B62:D62"/>
    <mergeCell ref="B63:D63"/>
    <mergeCell ref="B64:D64"/>
    <mergeCell ref="A70:E70"/>
    <mergeCell ref="A58:F58"/>
    <mergeCell ref="A42:F42"/>
    <mergeCell ref="A43:A44"/>
    <mergeCell ref="A45:C45"/>
    <mergeCell ref="D45:H45"/>
    <mergeCell ref="A46:C46"/>
    <mergeCell ref="B43:H43"/>
    <mergeCell ref="B44:H44"/>
    <mergeCell ref="A49:B50"/>
    <mergeCell ref="A51:B52"/>
    <mergeCell ref="C51:H52"/>
    <mergeCell ref="A55:F55"/>
    <mergeCell ref="C49:H49"/>
    <mergeCell ref="C50:H50"/>
    <mergeCell ref="A56:F56"/>
    <mergeCell ref="D46:H46"/>
    <mergeCell ref="A34:A39"/>
    <mergeCell ref="A40:C40"/>
    <mergeCell ref="D40:H40"/>
    <mergeCell ref="A41:C41"/>
    <mergeCell ref="B36:H36"/>
    <mergeCell ref="B38:H38"/>
    <mergeCell ref="B35:H35"/>
    <mergeCell ref="B37:H37"/>
    <mergeCell ref="B39:H39"/>
    <mergeCell ref="D41:H41"/>
    <mergeCell ref="A18:H18"/>
    <mergeCell ref="A19:B19"/>
    <mergeCell ref="C19:H19"/>
    <mergeCell ref="A33:F33"/>
    <mergeCell ref="A21:D21"/>
    <mergeCell ref="A22:A23"/>
    <mergeCell ref="B22:F23"/>
    <mergeCell ref="G22:H22"/>
    <mergeCell ref="A24:H24"/>
    <mergeCell ref="B25:F25"/>
    <mergeCell ref="B26:F26"/>
    <mergeCell ref="A27:H27"/>
    <mergeCell ref="B28:F28"/>
    <mergeCell ref="A29:H29"/>
    <mergeCell ref="B30:F30"/>
    <mergeCell ref="A14:D14"/>
    <mergeCell ref="E14:H14"/>
    <mergeCell ref="A15:D15"/>
    <mergeCell ref="E15:H15"/>
    <mergeCell ref="A16:D16"/>
    <mergeCell ref="E16:H16"/>
    <mergeCell ref="A13:D13"/>
    <mergeCell ref="E13:H13"/>
    <mergeCell ref="A12:H12"/>
    <mergeCell ref="A2:I2"/>
    <mergeCell ref="A5:H5"/>
    <mergeCell ref="A6:C6"/>
    <mergeCell ref="D6:H6"/>
    <mergeCell ref="A7:C7"/>
    <mergeCell ref="D7:H7"/>
    <mergeCell ref="A8:C8"/>
    <mergeCell ref="D8:H8"/>
    <mergeCell ref="A9:C9"/>
    <mergeCell ref="D9:H9"/>
    <mergeCell ref="A11:H1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75"/>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202</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1172</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443</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29.25" customHeight="1" x14ac:dyDescent="0.35">
      <c r="A25" s="225" t="s">
        <v>1173</v>
      </c>
      <c r="B25" s="512" t="s">
        <v>1174</v>
      </c>
      <c r="C25" s="512"/>
      <c r="D25" s="512"/>
      <c r="E25" s="512"/>
      <c r="F25" s="512"/>
      <c r="G25" s="32" t="s">
        <v>48</v>
      </c>
      <c r="H25" s="190" t="s">
        <v>39</v>
      </c>
    </row>
    <row r="26" spans="1:8" ht="29.25" customHeight="1" x14ac:dyDescent="0.35">
      <c r="A26" s="211" t="s">
        <v>1175</v>
      </c>
      <c r="B26" s="512" t="s">
        <v>1176</v>
      </c>
      <c r="C26" s="512"/>
      <c r="D26" s="512"/>
      <c r="E26" s="512"/>
      <c r="F26" s="512"/>
      <c r="G26" s="75" t="s">
        <v>58</v>
      </c>
      <c r="H26" s="190" t="s">
        <v>39</v>
      </c>
    </row>
    <row r="27" spans="1:8" ht="17.649999999999999" customHeight="1" x14ac:dyDescent="0.35">
      <c r="A27" s="486" t="s">
        <v>125</v>
      </c>
      <c r="B27" s="487"/>
      <c r="C27" s="487"/>
      <c r="D27" s="487"/>
      <c r="E27" s="487"/>
      <c r="F27" s="487"/>
      <c r="G27" s="487"/>
      <c r="H27" s="488"/>
    </row>
    <row r="28" spans="1:8" ht="28.5" customHeight="1" x14ac:dyDescent="0.35">
      <c r="A28" s="211" t="s">
        <v>1177</v>
      </c>
      <c r="B28" s="512" t="s">
        <v>1178</v>
      </c>
      <c r="C28" s="512"/>
      <c r="D28" s="512"/>
      <c r="E28" s="512"/>
      <c r="F28" s="512"/>
      <c r="G28" s="32" t="s">
        <v>86</v>
      </c>
      <c r="H28" s="190" t="s">
        <v>39</v>
      </c>
    </row>
    <row r="29" spans="1:8" ht="28.5" customHeight="1" x14ac:dyDescent="0.35">
      <c r="A29" s="211" t="s">
        <v>1179</v>
      </c>
      <c r="B29" s="512" t="s">
        <v>1180</v>
      </c>
      <c r="C29" s="512"/>
      <c r="D29" s="512"/>
      <c r="E29" s="512"/>
      <c r="F29" s="512"/>
      <c r="G29" s="32" t="s">
        <v>97</v>
      </c>
      <c r="H29" s="190" t="s">
        <v>39</v>
      </c>
    </row>
    <row r="30" spans="1:8" ht="17.649999999999999" customHeight="1" x14ac:dyDescent="0.35">
      <c r="A30" s="486" t="s">
        <v>261</v>
      </c>
      <c r="B30" s="487"/>
      <c r="C30" s="487"/>
      <c r="D30" s="487"/>
      <c r="E30" s="487"/>
      <c r="F30" s="487"/>
      <c r="G30" s="487"/>
      <c r="H30" s="488"/>
    </row>
    <row r="31" spans="1:8" ht="29.25" customHeight="1" x14ac:dyDescent="0.35">
      <c r="A31" s="211" t="s">
        <v>1181</v>
      </c>
      <c r="B31" s="512" t="s">
        <v>1182</v>
      </c>
      <c r="C31" s="512"/>
      <c r="D31" s="512"/>
      <c r="E31" s="512"/>
      <c r="F31" s="512"/>
      <c r="G31" s="32" t="s">
        <v>104</v>
      </c>
      <c r="H31" s="190" t="s">
        <v>39</v>
      </c>
    </row>
    <row r="32" spans="1:8" ht="32.25" customHeight="1" x14ac:dyDescent="0.35">
      <c r="A32" s="211" t="s">
        <v>1183</v>
      </c>
      <c r="B32" s="512" t="s">
        <v>1184</v>
      </c>
      <c r="C32" s="512"/>
      <c r="D32" s="512"/>
      <c r="E32" s="512"/>
      <c r="F32" s="512"/>
      <c r="G32" s="32" t="s">
        <v>112</v>
      </c>
      <c r="H32" s="190" t="s">
        <v>39</v>
      </c>
    </row>
    <row r="33" spans="1:9" ht="10.15" customHeight="1" x14ac:dyDescent="0.35"/>
    <row r="34" spans="1:9" ht="15" customHeight="1" x14ac:dyDescent="0.35">
      <c r="A34" s="159" t="s">
        <v>266</v>
      </c>
    </row>
    <row r="35" spans="1:9" s="177" customFormat="1" ht="17.649999999999999" customHeight="1" x14ac:dyDescent="0.35">
      <c r="A35" s="481" t="s">
        <v>267</v>
      </c>
      <c r="B35" s="481"/>
      <c r="C35" s="481"/>
      <c r="D35" s="481"/>
      <c r="E35" s="481"/>
      <c r="F35" s="481"/>
      <c r="G35" s="162">
        <v>14</v>
      </c>
      <c r="H35" s="163" t="s">
        <v>268</v>
      </c>
    </row>
    <row r="36" spans="1:9" ht="17.25" customHeight="1" x14ac:dyDescent="0.35">
      <c r="A36" s="508" t="s">
        <v>269</v>
      </c>
      <c r="B36" s="519" t="s">
        <v>1185</v>
      </c>
      <c r="C36" s="544"/>
      <c r="D36" s="544"/>
      <c r="E36" s="544"/>
      <c r="F36" s="544"/>
      <c r="G36" s="544"/>
      <c r="H36" s="544"/>
    </row>
    <row r="37" spans="1:9" ht="17.25" customHeight="1" x14ac:dyDescent="0.35">
      <c r="A37" s="509"/>
      <c r="B37" s="479" t="s">
        <v>1186</v>
      </c>
      <c r="C37" s="499"/>
      <c r="D37" s="499"/>
      <c r="E37" s="499"/>
      <c r="F37" s="499"/>
      <c r="G37" s="499"/>
      <c r="H37" s="499"/>
    </row>
    <row r="38" spans="1:9" ht="17.25" customHeight="1" x14ac:dyDescent="0.35">
      <c r="A38" s="509"/>
      <c r="B38" s="479" t="s">
        <v>1187</v>
      </c>
      <c r="C38" s="499"/>
      <c r="D38" s="499"/>
      <c r="E38" s="499"/>
      <c r="F38" s="499"/>
      <c r="G38" s="499"/>
      <c r="H38" s="499"/>
    </row>
    <row r="39" spans="1:9" ht="17.25" customHeight="1" x14ac:dyDescent="0.35">
      <c r="A39" s="509"/>
      <c r="B39" s="479" t="s">
        <v>1188</v>
      </c>
      <c r="C39" s="499"/>
      <c r="D39" s="499"/>
      <c r="E39" s="499"/>
      <c r="F39" s="499"/>
      <c r="G39" s="499"/>
      <c r="H39" s="499"/>
    </row>
    <row r="40" spans="1:9" ht="17.25" customHeight="1" x14ac:dyDescent="0.35">
      <c r="A40" s="510"/>
      <c r="B40" s="479" t="s">
        <v>1189</v>
      </c>
      <c r="C40" s="499"/>
      <c r="D40" s="499"/>
      <c r="E40" s="499"/>
      <c r="F40" s="499"/>
      <c r="G40" s="499"/>
      <c r="H40" s="499"/>
    </row>
    <row r="41" spans="1:9" x14ac:dyDescent="0.35">
      <c r="A41" s="516" t="s">
        <v>274</v>
      </c>
      <c r="B41" s="513"/>
      <c r="C41" s="513"/>
      <c r="D41" s="514" t="s">
        <v>1190</v>
      </c>
      <c r="E41" s="514"/>
      <c r="F41" s="514"/>
      <c r="G41" s="514"/>
      <c r="H41" s="515"/>
    </row>
    <row r="42" spans="1:9" ht="39" customHeight="1" x14ac:dyDescent="0.35">
      <c r="A42" s="476" t="s">
        <v>276</v>
      </c>
      <c r="B42" s="507"/>
      <c r="C42" s="507"/>
      <c r="D42" s="504" t="s">
        <v>1579</v>
      </c>
      <c r="E42" s="506"/>
      <c r="F42" s="506"/>
      <c r="G42" s="506"/>
      <c r="H42" s="506"/>
      <c r="I42" s="196"/>
    </row>
    <row r="43" spans="1:9" s="177" customFormat="1" ht="17.649999999999999" customHeight="1" x14ac:dyDescent="0.35">
      <c r="A43" s="481" t="s">
        <v>405</v>
      </c>
      <c r="B43" s="481"/>
      <c r="C43" s="481"/>
      <c r="D43" s="481"/>
      <c r="E43" s="481"/>
      <c r="F43" s="481"/>
      <c r="G43" s="162">
        <v>20</v>
      </c>
      <c r="H43" s="163" t="s">
        <v>268</v>
      </c>
    </row>
    <row r="44" spans="1:9" ht="17.25" customHeight="1" x14ac:dyDescent="0.35">
      <c r="A44" s="508" t="s">
        <v>269</v>
      </c>
      <c r="B44" s="518" t="s">
        <v>1191</v>
      </c>
      <c r="C44" s="518"/>
      <c r="D44" s="518"/>
      <c r="E44" s="518"/>
      <c r="F44" s="518"/>
      <c r="G44" s="518"/>
      <c r="H44" s="519"/>
    </row>
    <row r="45" spans="1:9" ht="17.25" customHeight="1" x14ac:dyDescent="0.35">
      <c r="A45" s="509"/>
      <c r="B45" s="550" t="s">
        <v>1192</v>
      </c>
      <c r="C45" s="550"/>
      <c r="D45" s="550"/>
      <c r="E45" s="550"/>
      <c r="F45" s="550"/>
      <c r="G45" s="550"/>
      <c r="H45" s="541"/>
    </row>
    <row r="46" spans="1:9" ht="29.25" customHeight="1" x14ac:dyDescent="0.35">
      <c r="A46" s="510"/>
      <c r="B46" s="512" t="s">
        <v>1193</v>
      </c>
      <c r="C46" s="518"/>
      <c r="D46" s="518"/>
      <c r="E46" s="518"/>
      <c r="F46" s="518"/>
      <c r="G46" s="518"/>
      <c r="H46" s="519"/>
    </row>
    <row r="47" spans="1:9" x14ac:dyDescent="0.35">
      <c r="A47" s="516" t="s">
        <v>274</v>
      </c>
      <c r="B47" s="513"/>
      <c r="C47" s="513"/>
      <c r="D47" s="514" t="s">
        <v>1194</v>
      </c>
      <c r="E47" s="514"/>
      <c r="F47" s="514"/>
      <c r="G47" s="514"/>
      <c r="H47" s="515"/>
    </row>
    <row r="48" spans="1:9" ht="35.25" customHeight="1" x14ac:dyDescent="0.35">
      <c r="A48" s="476" t="s">
        <v>276</v>
      </c>
      <c r="B48" s="507"/>
      <c r="C48" s="507"/>
      <c r="D48" s="479" t="s">
        <v>1195</v>
      </c>
      <c r="E48" s="499"/>
      <c r="F48" s="499"/>
      <c r="G48" s="499"/>
      <c r="H48" s="499"/>
      <c r="I48" s="196"/>
    </row>
    <row r="49" spans="1:12" ht="10.15" customHeight="1" x14ac:dyDescent="0.35"/>
    <row r="50" spans="1:12" ht="15" customHeight="1" x14ac:dyDescent="0.35">
      <c r="A50" s="159" t="s">
        <v>284</v>
      </c>
    </row>
    <row r="51" spans="1:12" ht="27" customHeight="1" x14ac:dyDescent="0.35">
      <c r="A51" s="473" t="s">
        <v>285</v>
      </c>
      <c r="B51" s="478"/>
      <c r="C51" s="504" t="s">
        <v>1509</v>
      </c>
      <c r="D51" s="506"/>
      <c r="E51" s="506"/>
      <c r="F51" s="506"/>
      <c r="G51" s="506"/>
      <c r="H51" s="506"/>
      <c r="J51" s="164"/>
    </row>
    <row r="52" spans="1:12" ht="36" customHeight="1" x14ac:dyDescent="0.35">
      <c r="A52" s="473"/>
      <c r="B52" s="478"/>
      <c r="C52" s="345" t="s">
        <v>1510</v>
      </c>
      <c r="D52" s="345"/>
      <c r="E52" s="345"/>
      <c r="F52" s="345"/>
      <c r="G52" s="345"/>
      <c r="H52" s="504"/>
    </row>
    <row r="53" spans="1:12" ht="27" customHeight="1" x14ac:dyDescent="0.35">
      <c r="A53" s="473"/>
      <c r="B53" s="478"/>
      <c r="C53" s="345" t="s">
        <v>1511</v>
      </c>
      <c r="D53" s="345"/>
      <c r="E53" s="345"/>
      <c r="F53" s="345"/>
      <c r="G53" s="345"/>
      <c r="H53" s="504"/>
    </row>
    <row r="54" spans="1:12" ht="27" customHeight="1" x14ac:dyDescent="0.35">
      <c r="A54" s="473" t="s">
        <v>288</v>
      </c>
      <c r="B54" s="478"/>
      <c r="C54" s="345" t="s">
        <v>1512</v>
      </c>
      <c r="D54" s="345"/>
      <c r="E54" s="345"/>
      <c r="F54" s="345"/>
      <c r="G54" s="345"/>
      <c r="H54" s="504"/>
    </row>
    <row r="55" spans="1:12" ht="10.15" customHeight="1" x14ac:dyDescent="0.35"/>
    <row r="56" spans="1:12" ht="15" customHeight="1" x14ac:dyDescent="0.35">
      <c r="A56" s="177" t="s">
        <v>290</v>
      </c>
      <c r="B56" s="179"/>
      <c r="C56" s="179"/>
      <c r="D56" s="179"/>
      <c r="E56" s="179"/>
      <c r="F56" s="179"/>
    </row>
    <row r="57" spans="1:12" ht="17" x14ac:dyDescent="0.35">
      <c r="A57" s="505" t="s">
        <v>291</v>
      </c>
      <c r="B57" s="505"/>
      <c r="C57" s="505"/>
      <c r="D57" s="505"/>
      <c r="E57" s="505"/>
      <c r="F57" s="505"/>
      <c r="G57" s="180">
        <v>3</v>
      </c>
      <c r="H57" s="181" t="s">
        <v>339</v>
      </c>
    </row>
    <row r="58" spans="1:12" ht="17" x14ac:dyDescent="0.35">
      <c r="A58" s="505" t="s">
        <v>293</v>
      </c>
      <c r="B58" s="505"/>
      <c r="C58" s="505"/>
      <c r="D58" s="505"/>
      <c r="E58" s="505"/>
      <c r="F58" s="505"/>
      <c r="G58" s="180">
        <v>0</v>
      </c>
      <c r="H58" s="181" t="s">
        <v>339</v>
      </c>
    </row>
    <row r="59" spans="1:12" x14ac:dyDescent="0.35">
      <c r="A59" s="156"/>
      <c r="B59" s="156"/>
      <c r="C59" s="156"/>
      <c r="D59" s="156"/>
      <c r="E59" s="156"/>
      <c r="F59" s="156"/>
      <c r="G59" s="182"/>
      <c r="H59" s="181"/>
    </row>
    <row r="60" spans="1:12" x14ac:dyDescent="0.35">
      <c r="A60" s="480" t="s">
        <v>294</v>
      </c>
      <c r="B60" s="480"/>
      <c r="C60" s="480"/>
      <c r="D60" s="480"/>
      <c r="E60" s="480"/>
      <c r="F60" s="480"/>
      <c r="G60" s="183"/>
      <c r="H60" s="184"/>
    </row>
    <row r="61" spans="1:12" ht="17.649999999999999" customHeight="1" x14ac:dyDescent="0.35">
      <c r="A61" s="472" t="s">
        <v>295</v>
      </c>
      <c r="B61" s="472"/>
      <c r="C61" s="472"/>
      <c r="D61" s="472"/>
      <c r="E61" s="191">
        <f>SUM(E62:E67)</f>
        <v>41</v>
      </c>
      <c r="F61" s="167" t="s">
        <v>268</v>
      </c>
      <c r="G61" s="172">
        <f>E61/25</f>
        <v>1.64</v>
      </c>
      <c r="H61" s="181" t="s">
        <v>339</v>
      </c>
    </row>
    <row r="62" spans="1:12" ht="17.649999999999999" customHeight="1" x14ac:dyDescent="0.35">
      <c r="A62" s="158" t="s">
        <v>144</v>
      </c>
      <c r="B62" s="473" t="s">
        <v>146</v>
      </c>
      <c r="C62" s="473"/>
      <c r="D62" s="473"/>
      <c r="E62" s="191">
        <v>14</v>
      </c>
      <c r="F62" s="167" t="s">
        <v>268</v>
      </c>
      <c r="G62" s="173"/>
      <c r="H62" s="174"/>
    </row>
    <row r="63" spans="1:12" ht="17.649999999999999" customHeight="1" x14ac:dyDescent="0.35">
      <c r="B63" s="473" t="s">
        <v>296</v>
      </c>
      <c r="C63" s="473"/>
      <c r="D63" s="473"/>
      <c r="E63" s="191">
        <v>20</v>
      </c>
      <c r="F63" s="167" t="s">
        <v>268</v>
      </c>
      <c r="G63" s="185"/>
      <c r="H63" s="186"/>
    </row>
    <row r="64" spans="1:12" ht="17.649999999999999" customHeight="1" x14ac:dyDescent="0.35">
      <c r="B64" s="473" t="s">
        <v>297</v>
      </c>
      <c r="C64" s="473"/>
      <c r="D64" s="473"/>
      <c r="E64" s="191">
        <v>3</v>
      </c>
      <c r="F64" s="167" t="s">
        <v>268</v>
      </c>
      <c r="G64" s="185"/>
      <c r="H64" s="186"/>
      <c r="J64" s="175"/>
      <c r="K64" s="164"/>
      <c r="L64" s="164"/>
    </row>
    <row r="65" spans="1:10" ht="17.649999999999999" customHeight="1" x14ac:dyDescent="0.35">
      <c r="B65" s="473" t="s">
        <v>298</v>
      </c>
      <c r="C65" s="473"/>
      <c r="D65" s="473"/>
      <c r="E65" s="191" t="s">
        <v>168</v>
      </c>
      <c r="F65" s="167" t="s">
        <v>268</v>
      </c>
      <c r="G65" s="185"/>
      <c r="H65" s="186"/>
    </row>
    <row r="66" spans="1:10" ht="17.649999999999999" customHeight="1" x14ac:dyDescent="0.35">
      <c r="B66" s="473" t="s">
        <v>299</v>
      </c>
      <c r="C66" s="473"/>
      <c r="D66" s="473"/>
      <c r="E66" s="191" t="s">
        <v>168</v>
      </c>
      <c r="F66" s="167" t="s">
        <v>268</v>
      </c>
      <c r="G66" s="185"/>
      <c r="H66" s="186"/>
    </row>
    <row r="67" spans="1:10" ht="17.649999999999999" customHeight="1" x14ac:dyDescent="0.35">
      <c r="B67" s="473" t="s">
        <v>300</v>
      </c>
      <c r="C67" s="473"/>
      <c r="D67" s="473"/>
      <c r="E67" s="191">
        <v>4</v>
      </c>
      <c r="F67" s="167" t="s">
        <v>268</v>
      </c>
      <c r="G67" s="173"/>
      <c r="H67" s="174"/>
    </row>
    <row r="68" spans="1:10" ht="31.15" customHeight="1" x14ac:dyDescent="0.35">
      <c r="A68" s="472" t="s">
        <v>301</v>
      </c>
      <c r="B68" s="472"/>
      <c r="C68" s="472"/>
      <c r="D68" s="472"/>
      <c r="E68" s="167" t="s">
        <v>168</v>
      </c>
      <c r="F68" s="167" t="s">
        <v>268</v>
      </c>
      <c r="G68" s="172" t="s">
        <v>168</v>
      </c>
      <c r="H68" s="181" t="s">
        <v>339</v>
      </c>
    </row>
    <row r="69" spans="1:10" ht="17.649999999999999" customHeight="1" x14ac:dyDescent="0.35">
      <c r="A69" s="473" t="s">
        <v>302</v>
      </c>
      <c r="B69" s="473"/>
      <c r="C69" s="473"/>
      <c r="D69" s="473"/>
      <c r="E69" s="167">
        <f>G69*25</f>
        <v>34</v>
      </c>
      <c r="F69" s="167" t="s">
        <v>268</v>
      </c>
      <c r="G69" s="172">
        <f>D6-G61</f>
        <v>1.36</v>
      </c>
      <c r="H69" s="181" t="s">
        <v>339</v>
      </c>
    </row>
    <row r="70" spans="1:10" ht="10.15" customHeight="1" x14ac:dyDescent="0.35"/>
    <row r="71" spans="1:10" x14ac:dyDescent="0.35">
      <c r="A71" s="8" t="s">
        <v>303</v>
      </c>
      <c r="B71" s="8"/>
      <c r="C71" s="8"/>
      <c r="D71" s="8"/>
      <c r="E71" s="8"/>
      <c r="F71" s="77"/>
      <c r="G71" s="77"/>
      <c r="H71" s="77"/>
      <c r="I71" s="77"/>
      <c r="J71" s="77"/>
    </row>
    <row r="72" spans="1:10" ht="14" customHeight="1" x14ac:dyDescent="0.35">
      <c r="A72" s="471" t="s">
        <v>1605</v>
      </c>
      <c r="B72" s="471"/>
      <c r="C72" s="471"/>
      <c r="D72" s="471"/>
      <c r="E72" s="471"/>
      <c r="F72" s="230"/>
      <c r="G72" s="230"/>
      <c r="H72" s="230"/>
      <c r="I72" s="230"/>
      <c r="J72" s="230"/>
    </row>
    <row r="73" spans="1:10" x14ac:dyDescent="0.35">
      <c r="A73" s="230"/>
      <c r="B73" s="230"/>
      <c r="C73" s="230"/>
      <c r="D73" s="230"/>
      <c r="E73" s="230"/>
      <c r="F73" s="230"/>
      <c r="G73" s="230"/>
      <c r="H73" s="230"/>
      <c r="I73" s="230"/>
      <c r="J73" s="230"/>
    </row>
    <row r="74" spans="1:10" x14ac:dyDescent="0.35">
      <c r="A74" s="230"/>
      <c r="B74" s="230"/>
      <c r="C74" s="230"/>
      <c r="D74" s="230"/>
      <c r="E74" s="230"/>
      <c r="F74" s="230"/>
      <c r="G74" s="230"/>
      <c r="H74" s="230"/>
      <c r="I74" s="230"/>
      <c r="J74" s="230"/>
    </row>
    <row r="75" spans="1:10" x14ac:dyDescent="0.35">
      <c r="A75" s="77"/>
      <c r="B75" s="77"/>
      <c r="C75" s="77"/>
      <c r="D75" s="77"/>
      <c r="E75" s="77"/>
      <c r="F75" s="77"/>
      <c r="G75" s="77"/>
      <c r="H75" s="77"/>
      <c r="I75" s="77"/>
      <c r="J75" s="77"/>
    </row>
  </sheetData>
  <mergeCells count="75">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A30:H30"/>
    <mergeCell ref="B31:F31"/>
    <mergeCell ref="B32:F32"/>
    <mergeCell ref="A35:F35"/>
    <mergeCell ref="A21:D21"/>
    <mergeCell ref="A22:A23"/>
    <mergeCell ref="B22:F23"/>
    <mergeCell ref="G22:H22"/>
    <mergeCell ref="A24:H24"/>
    <mergeCell ref="B25:F25"/>
    <mergeCell ref="B26:F26"/>
    <mergeCell ref="A27:H27"/>
    <mergeCell ref="B28:F28"/>
    <mergeCell ref="B29:F29"/>
    <mergeCell ref="A43:F43"/>
    <mergeCell ref="A41:C41"/>
    <mergeCell ref="D41:H41"/>
    <mergeCell ref="A42:C42"/>
    <mergeCell ref="D42:H42"/>
    <mergeCell ref="A44:A46"/>
    <mergeCell ref="B44:H44"/>
    <mergeCell ref="B45:H45"/>
    <mergeCell ref="B46:H46"/>
    <mergeCell ref="D48:H48"/>
    <mergeCell ref="A47:C47"/>
    <mergeCell ref="D47:H47"/>
    <mergeCell ref="A48:C48"/>
    <mergeCell ref="C51:H51"/>
    <mergeCell ref="C52:H52"/>
    <mergeCell ref="C53:H53"/>
    <mergeCell ref="A68:D68"/>
    <mergeCell ref="C54:H54"/>
    <mergeCell ref="A57:F57"/>
    <mergeCell ref="A58:F58"/>
    <mergeCell ref="A60:F60"/>
    <mergeCell ref="A54:B54"/>
    <mergeCell ref="A72:E72"/>
    <mergeCell ref="B37:H37"/>
    <mergeCell ref="B36:H36"/>
    <mergeCell ref="A36:A40"/>
    <mergeCell ref="B40:H40"/>
    <mergeCell ref="B39:H39"/>
    <mergeCell ref="B38:H38"/>
    <mergeCell ref="A69:D69"/>
    <mergeCell ref="A61:D61"/>
    <mergeCell ref="B62:D62"/>
    <mergeCell ref="B63:D63"/>
    <mergeCell ref="B64:D64"/>
    <mergeCell ref="B65:D65"/>
    <mergeCell ref="B66:D66"/>
    <mergeCell ref="B67:D67"/>
    <mergeCell ref="A51:B5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62"/>
  <sheetViews>
    <sheetView tabSelected="1" topLeftCell="A22" workbookViewId="0">
      <selection activeCell="A58" sqref="A58:E59"/>
    </sheetView>
  </sheetViews>
  <sheetFormatPr defaultColWidth="9.453125" defaultRowHeight="14" x14ac:dyDescent="0.35"/>
  <cols>
    <col min="1" max="1" width="10.1796875" style="110" customWidth="1"/>
    <col min="2" max="2" width="12.7265625" style="110" customWidth="1"/>
    <col min="3" max="3" width="6.1796875" style="110" customWidth="1"/>
    <col min="4" max="4" width="22.453125" style="110" customWidth="1"/>
    <col min="5" max="5" width="10.1796875" style="110" customWidth="1"/>
    <col min="6" max="6" width="8.7265625" style="110" customWidth="1"/>
    <col min="7" max="7" width="13.54296875" style="110" customWidth="1"/>
    <col min="8" max="8" width="10.54296875" style="110" customWidth="1"/>
    <col min="9" max="16384" width="9.45312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497" t="s">
        <v>185</v>
      </c>
      <c r="B5" s="497"/>
      <c r="C5" s="497"/>
      <c r="D5" s="497"/>
      <c r="E5" s="497"/>
      <c r="F5" s="497"/>
      <c r="G5" s="497"/>
      <c r="H5" s="497"/>
    </row>
    <row r="6" spans="1:8" ht="17.5" customHeight="1" x14ac:dyDescent="0.35">
      <c r="A6" s="595" t="s">
        <v>142</v>
      </c>
      <c r="B6" s="521"/>
      <c r="C6" s="521"/>
      <c r="D6" s="521">
        <v>3</v>
      </c>
      <c r="E6" s="521"/>
      <c r="F6" s="521"/>
      <c r="G6" s="521"/>
      <c r="H6" s="490"/>
    </row>
    <row r="7" spans="1:8" ht="17.5" customHeight="1" x14ac:dyDescent="0.35">
      <c r="A7" s="595" t="s">
        <v>141</v>
      </c>
      <c r="B7" s="521"/>
      <c r="C7" s="521"/>
      <c r="D7" s="527" t="s">
        <v>847</v>
      </c>
      <c r="E7" s="527"/>
      <c r="F7" s="527"/>
      <c r="G7" s="527"/>
      <c r="H7" s="528"/>
    </row>
    <row r="8" spans="1:8" ht="17.5" customHeight="1" x14ac:dyDescent="0.35">
      <c r="A8" s="595" t="s">
        <v>145</v>
      </c>
      <c r="B8" s="521"/>
      <c r="C8" s="521"/>
      <c r="D8" s="514" t="s">
        <v>306</v>
      </c>
      <c r="E8" s="514"/>
      <c r="F8" s="514"/>
      <c r="G8" s="514"/>
      <c r="H8" s="515"/>
    </row>
    <row r="9" spans="1:8" ht="17.5" customHeight="1" x14ac:dyDescent="0.35">
      <c r="A9" s="595" t="s">
        <v>241</v>
      </c>
      <c r="B9" s="521"/>
      <c r="C9" s="521"/>
      <c r="D9" s="514" t="s">
        <v>307</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495" t="s">
        <v>954</v>
      </c>
      <c r="B12" s="495"/>
      <c r="C12" s="495"/>
      <c r="D12" s="495"/>
      <c r="E12" s="495"/>
      <c r="F12" s="495"/>
      <c r="G12" s="495"/>
      <c r="H12" s="495"/>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1049</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6.75"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57.75" customHeight="1" x14ac:dyDescent="0.35">
      <c r="A25" s="271" t="s">
        <v>955</v>
      </c>
      <c r="B25" s="345" t="s">
        <v>1196</v>
      </c>
      <c r="C25" s="345"/>
      <c r="D25" s="345"/>
      <c r="E25" s="345"/>
      <c r="F25" s="345"/>
      <c r="G25" s="220" t="s">
        <v>852</v>
      </c>
      <c r="H25" s="157" t="s">
        <v>61</v>
      </c>
    </row>
    <row r="26" spans="1:8" ht="17.899999999999999" customHeight="1" x14ac:dyDescent="0.35">
      <c r="A26" s="606" t="s">
        <v>125</v>
      </c>
      <c r="B26" s="607"/>
      <c r="C26" s="607"/>
      <c r="D26" s="607"/>
      <c r="E26" s="607"/>
      <c r="F26" s="607"/>
      <c r="G26" s="607"/>
      <c r="H26" s="608"/>
    </row>
    <row r="27" spans="1:8" ht="68.25" customHeight="1" x14ac:dyDescent="0.35">
      <c r="A27" s="271" t="s">
        <v>957</v>
      </c>
      <c r="B27" s="345" t="s">
        <v>1197</v>
      </c>
      <c r="C27" s="345"/>
      <c r="D27" s="345"/>
      <c r="E27" s="345"/>
      <c r="F27" s="345"/>
      <c r="G27" s="220" t="s">
        <v>959</v>
      </c>
      <c r="H27" s="157" t="s">
        <v>61</v>
      </c>
    </row>
    <row r="28" spans="1:8" ht="74.25" customHeight="1" x14ac:dyDescent="0.35">
      <c r="A28" s="271" t="s">
        <v>960</v>
      </c>
      <c r="B28" s="345" t="s">
        <v>961</v>
      </c>
      <c r="C28" s="345"/>
      <c r="D28" s="345"/>
      <c r="E28" s="345"/>
      <c r="F28" s="345"/>
      <c r="G28" s="220" t="s">
        <v>1198</v>
      </c>
      <c r="H28" s="157" t="s">
        <v>39</v>
      </c>
    </row>
    <row r="29" spans="1:8" ht="17.899999999999999" customHeight="1" x14ac:dyDescent="0.35">
      <c r="A29" s="606" t="s">
        <v>261</v>
      </c>
      <c r="B29" s="607"/>
      <c r="C29" s="607"/>
      <c r="D29" s="607"/>
      <c r="E29" s="607"/>
      <c r="F29" s="607"/>
      <c r="G29" s="607"/>
      <c r="H29" s="608"/>
    </row>
    <row r="30" spans="1:8" ht="38.25" customHeight="1" x14ac:dyDescent="0.35">
      <c r="A30" s="271" t="s">
        <v>963</v>
      </c>
      <c r="B30" s="619" t="s">
        <v>1513</v>
      </c>
      <c r="C30" s="619"/>
      <c r="D30" s="619"/>
      <c r="E30" s="619"/>
      <c r="F30" s="619"/>
      <c r="G30" s="220" t="s">
        <v>107</v>
      </c>
      <c r="H30" s="157" t="s">
        <v>39</v>
      </c>
    </row>
    <row r="31" spans="1:8" ht="10.4" customHeight="1" x14ac:dyDescent="0.35"/>
    <row r="32" spans="1:8" ht="15" customHeight="1" x14ac:dyDescent="0.35">
      <c r="A32" s="111" t="s">
        <v>266</v>
      </c>
    </row>
    <row r="33" spans="1:8" s="111" customFormat="1" ht="17.899999999999999" customHeight="1" x14ac:dyDescent="0.35">
      <c r="A33" s="605" t="s">
        <v>860</v>
      </c>
      <c r="B33" s="605"/>
      <c r="C33" s="605"/>
      <c r="D33" s="605"/>
      <c r="E33" s="605"/>
      <c r="F33" s="605"/>
      <c r="G33" s="118">
        <v>30</v>
      </c>
      <c r="H33" s="143" t="s">
        <v>268</v>
      </c>
    </row>
    <row r="34" spans="1:8" ht="20.149999999999999" customHeight="1" x14ac:dyDescent="0.35">
      <c r="A34" s="600" t="s">
        <v>269</v>
      </c>
      <c r="B34" s="482" t="s">
        <v>1072</v>
      </c>
      <c r="C34" s="565"/>
      <c r="D34" s="565"/>
      <c r="E34" s="565"/>
      <c r="F34" s="565"/>
      <c r="G34" s="565"/>
      <c r="H34" s="565"/>
    </row>
    <row r="35" spans="1:8" ht="20.149999999999999" customHeight="1" x14ac:dyDescent="0.35">
      <c r="A35" s="602"/>
      <c r="B35" s="479" t="s">
        <v>1073</v>
      </c>
      <c r="C35" s="499"/>
      <c r="D35" s="499"/>
      <c r="E35" s="499"/>
      <c r="F35" s="499"/>
      <c r="G35" s="499"/>
      <c r="H35" s="499"/>
    </row>
    <row r="36" spans="1:8" ht="24" customHeight="1" x14ac:dyDescent="0.35">
      <c r="A36" s="593" t="s">
        <v>274</v>
      </c>
      <c r="B36" s="514"/>
      <c r="C36" s="514"/>
      <c r="D36" s="514" t="s">
        <v>964</v>
      </c>
      <c r="E36" s="514"/>
      <c r="F36" s="514"/>
      <c r="G36" s="514"/>
      <c r="H36" s="515"/>
    </row>
    <row r="37" spans="1:8" ht="102" customHeight="1" x14ac:dyDescent="0.35">
      <c r="A37" s="594" t="s">
        <v>276</v>
      </c>
      <c r="B37" s="527"/>
      <c r="C37" s="527"/>
      <c r="D37" s="504" t="s">
        <v>1591</v>
      </c>
      <c r="E37" s="506"/>
      <c r="F37" s="506"/>
      <c r="G37" s="506"/>
      <c r="H37" s="506"/>
    </row>
    <row r="38" spans="1:8" ht="10.4" customHeight="1" x14ac:dyDescent="0.35"/>
    <row r="39" spans="1:8" ht="15" customHeight="1" x14ac:dyDescent="0.35">
      <c r="A39" s="111" t="s">
        <v>284</v>
      </c>
    </row>
    <row r="40" spans="1:8" ht="28.4" customHeight="1" x14ac:dyDescent="0.35">
      <c r="A40" s="591" t="s">
        <v>285</v>
      </c>
      <c r="B40" s="595"/>
      <c r="C40" s="504" t="s">
        <v>1199</v>
      </c>
      <c r="D40" s="506"/>
      <c r="E40" s="506"/>
      <c r="F40" s="506"/>
      <c r="G40" s="506"/>
      <c r="H40" s="506"/>
    </row>
    <row r="41" spans="1:8" ht="36.75" customHeight="1" x14ac:dyDescent="0.35">
      <c r="A41" s="591"/>
      <c r="B41" s="595"/>
      <c r="C41" s="345" t="s">
        <v>1200</v>
      </c>
      <c r="D41" s="345"/>
      <c r="E41" s="345"/>
      <c r="F41" s="345"/>
      <c r="G41" s="345"/>
      <c r="H41" s="504"/>
    </row>
    <row r="42" spans="1:8" ht="10.4" customHeight="1" x14ac:dyDescent="0.35"/>
    <row r="43" spans="1:8" ht="15" customHeight="1" x14ac:dyDescent="0.35">
      <c r="A43" s="111" t="s">
        <v>290</v>
      </c>
      <c r="B43" s="111"/>
      <c r="C43" s="111"/>
      <c r="D43" s="111"/>
      <c r="E43" s="111"/>
      <c r="F43" s="111"/>
    </row>
    <row r="44" spans="1:8" ht="17" x14ac:dyDescent="0.35">
      <c r="A44" s="591" t="s">
        <v>291</v>
      </c>
      <c r="B44" s="591"/>
      <c r="C44" s="591"/>
      <c r="D44" s="591"/>
      <c r="E44" s="591"/>
      <c r="F44" s="591"/>
      <c r="G44" s="115">
        <v>2</v>
      </c>
      <c r="H44" s="114" t="s">
        <v>809</v>
      </c>
    </row>
    <row r="45" spans="1:8" ht="17" x14ac:dyDescent="0.35">
      <c r="A45" s="591" t="s">
        <v>1074</v>
      </c>
      <c r="B45" s="591"/>
      <c r="C45" s="591"/>
      <c r="D45" s="591"/>
      <c r="E45" s="591"/>
      <c r="F45" s="591"/>
      <c r="G45" s="115">
        <v>1</v>
      </c>
      <c r="H45" s="114" t="s">
        <v>809</v>
      </c>
    </row>
    <row r="46" spans="1:8" x14ac:dyDescent="0.35">
      <c r="A46" s="141"/>
      <c r="B46" s="141"/>
      <c r="C46" s="141"/>
      <c r="D46" s="141"/>
      <c r="E46" s="141"/>
      <c r="F46" s="141"/>
      <c r="G46" s="116"/>
      <c r="H46" s="114"/>
    </row>
    <row r="47" spans="1:8" x14ac:dyDescent="0.35">
      <c r="A47" s="592" t="s">
        <v>294</v>
      </c>
      <c r="B47" s="592"/>
      <c r="C47" s="592"/>
      <c r="D47" s="592"/>
      <c r="E47" s="592"/>
      <c r="F47" s="592"/>
      <c r="G47" s="139"/>
      <c r="H47" s="116"/>
    </row>
    <row r="48" spans="1:8" ht="17.899999999999999" customHeight="1" x14ac:dyDescent="0.35">
      <c r="A48" s="367" t="s">
        <v>295</v>
      </c>
      <c r="B48" s="367"/>
      <c r="C48" s="367"/>
      <c r="D48" s="367"/>
      <c r="E48" s="114">
        <f>SUM(E49:E54)</f>
        <v>50</v>
      </c>
      <c r="F48" s="114" t="s">
        <v>268</v>
      </c>
      <c r="G48" s="107">
        <f>E48/25</f>
        <v>2</v>
      </c>
      <c r="H48" s="114" t="s">
        <v>809</v>
      </c>
    </row>
    <row r="49" spans="1:10" ht="17.899999999999999" customHeight="1" x14ac:dyDescent="0.35">
      <c r="A49" s="110" t="s">
        <v>144</v>
      </c>
      <c r="B49" s="591" t="s">
        <v>146</v>
      </c>
      <c r="C49" s="591"/>
      <c r="D49" s="591"/>
      <c r="E49" s="114" t="s">
        <v>168</v>
      </c>
      <c r="F49" s="114" t="s">
        <v>268</v>
      </c>
      <c r="G49" s="112"/>
      <c r="H49" s="122"/>
    </row>
    <row r="50" spans="1:10" ht="17.899999999999999" customHeight="1" x14ac:dyDescent="0.35">
      <c r="B50" s="591" t="s">
        <v>296</v>
      </c>
      <c r="C50" s="591"/>
      <c r="D50" s="591"/>
      <c r="E50" s="114">
        <v>30</v>
      </c>
      <c r="F50" s="114" t="s">
        <v>268</v>
      </c>
      <c r="G50" s="112"/>
      <c r="H50" s="122"/>
    </row>
    <row r="51" spans="1:10" ht="17.899999999999999" customHeight="1" x14ac:dyDescent="0.35">
      <c r="B51" s="591" t="s">
        <v>297</v>
      </c>
      <c r="C51" s="591"/>
      <c r="D51" s="591"/>
      <c r="E51" s="114">
        <v>10</v>
      </c>
      <c r="F51" s="114" t="s">
        <v>268</v>
      </c>
      <c r="G51" s="112"/>
      <c r="H51" s="122"/>
    </row>
    <row r="52" spans="1:10" ht="17.899999999999999" customHeight="1" x14ac:dyDescent="0.35">
      <c r="B52" s="591" t="s">
        <v>298</v>
      </c>
      <c r="C52" s="591"/>
      <c r="D52" s="591"/>
      <c r="E52" s="114">
        <v>10</v>
      </c>
      <c r="F52" s="114" t="s">
        <v>268</v>
      </c>
      <c r="G52" s="112"/>
      <c r="H52" s="122"/>
    </row>
    <row r="53" spans="1:10" ht="17.899999999999999" customHeight="1" x14ac:dyDescent="0.35">
      <c r="B53" s="591" t="s">
        <v>299</v>
      </c>
      <c r="C53" s="591"/>
      <c r="D53" s="591"/>
      <c r="E53" s="114" t="s">
        <v>168</v>
      </c>
      <c r="F53" s="114" t="s">
        <v>268</v>
      </c>
      <c r="G53" s="112"/>
      <c r="H53" s="122"/>
    </row>
    <row r="54" spans="1:10" ht="17.899999999999999" customHeight="1" x14ac:dyDescent="0.35">
      <c r="B54" s="591" t="s">
        <v>300</v>
      </c>
      <c r="C54" s="591"/>
      <c r="D54" s="591"/>
      <c r="E54" s="114" t="s">
        <v>168</v>
      </c>
      <c r="F54" s="114" t="s">
        <v>268</v>
      </c>
      <c r="G54" s="112"/>
      <c r="H54" s="122"/>
    </row>
    <row r="55" spans="1:10" ht="33.75" customHeight="1" x14ac:dyDescent="0.35">
      <c r="A55" s="367" t="s">
        <v>301</v>
      </c>
      <c r="B55" s="367"/>
      <c r="C55" s="367"/>
      <c r="D55" s="367"/>
      <c r="E55" s="114" t="s">
        <v>168</v>
      </c>
      <c r="F55" s="114" t="s">
        <v>268</v>
      </c>
      <c r="G55" s="107" t="s">
        <v>168</v>
      </c>
      <c r="H55" s="114" t="s">
        <v>809</v>
      </c>
    </row>
    <row r="56" spans="1:10" ht="17.899999999999999" customHeight="1" x14ac:dyDescent="0.35">
      <c r="A56" s="591" t="s">
        <v>302</v>
      </c>
      <c r="B56" s="591"/>
      <c r="C56" s="591"/>
      <c r="D56" s="591"/>
      <c r="E56" s="114">
        <f>G56*25</f>
        <v>25</v>
      </c>
      <c r="F56" s="114" t="s">
        <v>268</v>
      </c>
      <c r="G56" s="107">
        <f>D6-G48</f>
        <v>1</v>
      </c>
      <c r="H56" s="114" t="s">
        <v>809</v>
      </c>
    </row>
    <row r="58" spans="1:10" x14ac:dyDescent="0.35">
      <c r="A58" s="8" t="s">
        <v>303</v>
      </c>
      <c r="B58" s="8"/>
      <c r="C58" s="8"/>
      <c r="D58" s="8"/>
      <c r="E58" s="8"/>
      <c r="F58" s="77"/>
      <c r="G58" s="77"/>
      <c r="H58" s="77"/>
      <c r="I58" s="77"/>
      <c r="J58" s="77"/>
    </row>
    <row r="59" spans="1:10" x14ac:dyDescent="0.35">
      <c r="A59" s="471" t="s">
        <v>1605</v>
      </c>
      <c r="B59" s="471"/>
      <c r="C59" s="471"/>
      <c r="D59" s="471"/>
      <c r="E59" s="471"/>
      <c r="F59" s="230"/>
      <c r="G59" s="230"/>
      <c r="H59" s="230"/>
      <c r="I59" s="230"/>
      <c r="J59" s="230"/>
    </row>
    <row r="60" spans="1:10" x14ac:dyDescent="0.35">
      <c r="A60" s="230"/>
      <c r="B60" s="230"/>
      <c r="C60" s="230"/>
      <c r="D60" s="230"/>
      <c r="E60" s="230"/>
      <c r="F60" s="230"/>
      <c r="G60" s="230"/>
      <c r="H60" s="230"/>
      <c r="I60" s="230"/>
      <c r="J60" s="230"/>
    </row>
    <row r="61" spans="1:10" x14ac:dyDescent="0.35">
      <c r="A61" s="230"/>
      <c r="B61" s="230"/>
      <c r="C61" s="230"/>
      <c r="D61" s="230"/>
      <c r="E61" s="230"/>
      <c r="F61" s="230"/>
      <c r="G61" s="230"/>
      <c r="H61" s="230"/>
      <c r="I61" s="230"/>
      <c r="J61" s="230"/>
    </row>
    <row r="62" spans="1:10" x14ac:dyDescent="0.35">
      <c r="A62" s="120"/>
      <c r="B62" s="120"/>
      <c r="C62" s="120"/>
      <c r="D62" s="120"/>
      <c r="E62" s="120"/>
      <c r="F62" s="120"/>
      <c r="G62" s="120"/>
      <c r="H62" s="120"/>
    </row>
  </sheetData>
  <mergeCells count="58">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48:D48"/>
    <mergeCell ref="B49:D49"/>
    <mergeCell ref="B50:D50"/>
    <mergeCell ref="B51:D51"/>
    <mergeCell ref="B52:D52"/>
    <mergeCell ref="A44:F44"/>
    <mergeCell ref="A45:F45"/>
    <mergeCell ref="A47:F47"/>
    <mergeCell ref="A36:C36"/>
    <mergeCell ref="D36:H36"/>
    <mergeCell ref="A37:C37"/>
    <mergeCell ref="D37:H37"/>
    <mergeCell ref="A40:B41"/>
    <mergeCell ref="C40:H40"/>
    <mergeCell ref="C41:H41"/>
    <mergeCell ref="B54:D54"/>
    <mergeCell ref="A55:D55"/>
    <mergeCell ref="A56:D56"/>
    <mergeCell ref="B53:D53"/>
    <mergeCell ref="A59:E5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59"/>
  <sheetViews>
    <sheetView topLeftCell="A43" workbookViewId="0">
      <selection activeCell="B31" sqref="B31:F31"/>
    </sheetView>
  </sheetViews>
  <sheetFormatPr defaultColWidth="8.81640625" defaultRowHeight="14" x14ac:dyDescent="0.35"/>
  <cols>
    <col min="1" max="1" width="9.1796875" style="110" customWidth="1"/>
    <col min="2" max="2" width="11.81640625" style="110" customWidth="1"/>
    <col min="3" max="3" width="5.81640625" style="110" customWidth="1"/>
    <col min="4" max="4" width="21.81640625" style="110" customWidth="1"/>
    <col min="5" max="5" width="9.1796875" style="110" customWidth="1"/>
    <col min="6" max="6" width="11.81640625" style="110" customWidth="1"/>
    <col min="7" max="7" width="12.81640625" style="110" customWidth="1"/>
    <col min="8" max="8" width="9.81640625" style="110" customWidth="1"/>
    <col min="9" max="9" width="2.81640625" style="110" customWidth="1"/>
    <col min="10" max="16384" width="8.81640625" style="110"/>
  </cols>
  <sheetData>
    <row r="1" spans="1:9" ht="10.4" customHeight="1" x14ac:dyDescent="0.35"/>
    <row r="2" spans="1:9" s="111" customFormat="1" x14ac:dyDescent="0.35">
      <c r="A2" s="369" t="s">
        <v>237</v>
      </c>
      <c r="B2" s="369"/>
      <c r="C2" s="369"/>
      <c r="D2" s="369"/>
      <c r="E2" s="369"/>
      <c r="F2" s="369"/>
      <c r="G2" s="369"/>
      <c r="H2" s="369"/>
      <c r="I2" s="369"/>
    </row>
    <row r="3" spans="1:9" ht="10.4" customHeight="1" x14ac:dyDescent="0.35"/>
    <row r="4" spans="1:9" ht="15" customHeight="1" x14ac:dyDescent="0.35">
      <c r="A4" s="111" t="s">
        <v>238</v>
      </c>
    </row>
    <row r="5" spans="1:9" ht="17.899999999999999" customHeight="1" x14ac:dyDescent="0.35">
      <c r="A5" s="497" t="s">
        <v>197</v>
      </c>
      <c r="B5" s="497"/>
      <c r="C5" s="497"/>
      <c r="D5" s="497"/>
      <c r="E5" s="497"/>
      <c r="F5" s="497"/>
      <c r="G5" s="497"/>
      <c r="H5" s="497"/>
    </row>
    <row r="6" spans="1:9" ht="17.5" customHeight="1" x14ac:dyDescent="0.35">
      <c r="A6" s="595" t="s">
        <v>142</v>
      </c>
      <c r="B6" s="521"/>
      <c r="C6" s="521"/>
      <c r="D6" s="521">
        <v>7</v>
      </c>
      <c r="E6" s="521"/>
      <c r="F6" s="521"/>
      <c r="G6" s="521"/>
      <c r="H6" s="490"/>
    </row>
    <row r="7" spans="1:9" ht="17.5" customHeight="1" x14ac:dyDescent="0.35">
      <c r="A7" s="595" t="s">
        <v>141</v>
      </c>
      <c r="B7" s="521"/>
      <c r="C7" s="521"/>
      <c r="D7" s="527" t="s">
        <v>847</v>
      </c>
      <c r="E7" s="527"/>
      <c r="F7" s="527"/>
      <c r="G7" s="527"/>
      <c r="H7" s="528"/>
    </row>
    <row r="8" spans="1:9" ht="17.5" customHeight="1" x14ac:dyDescent="0.35">
      <c r="A8" s="595" t="s">
        <v>145</v>
      </c>
      <c r="B8" s="521"/>
      <c r="C8" s="521"/>
      <c r="D8" s="514" t="s">
        <v>1075</v>
      </c>
      <c r="E8" s="514"/>
      <c r="F8" s="514"/>
      <c r="G8" s="514"/>
      <c r="H8" s="515"/>
    </row>
    <row r="9" spans="1:9" ht="17.5" customHeight="1" x14ac:dyDescent="0.35">
      <c r="A9" s="595" t="s">
        <v>241</v>
      </c>
      <c r="B9" s="521"/>
      <c r="C9" s="521"/>
      <c r="D9" s="514" t="s">
        <v>1076</v>
      </c>
      <c r="E9" s="514"/>
      <c r="F9" s="514"/>
      <c r="G9" s="514"/>
      <c r="H9" s="515"/>
    </row>
    <row r="10" spans="1:9" ht="10.4" customHeight="1" x14ac:dyDescent="0.35"/>
    <row r="11" spans="1:9" ht="15" customHeight="1" x14ac:dyDescent="0.35">
      <c r="A11" s="495" t="s">
        <v>3</v>
      </c>
      <c r="B11" s="495"/>
      <c r="C11" s="495"/>
      <c r="D11" s="495"/>
      <c r="E11" s="495"/>
      <c r="F11" s="495"/>
      <c r="G11" s="495"/>
      <c r="H11" s="495"/>
    </row>
    <row r="12" spans="1:9" ht="17.899999999999999" customHeight="1" x14ac:dyDescent="0.35">
      <c r="A12" s="495" t="s">
        <v>954</v>
      </c>
      <c r="B12" s="634"/>
      <c r="C12" s="634"/>
      <c r="D12" s="634"/>
      <c r="E12" s="634"/>
      <c r="F12" s="634"/>
      <c r="G12" s="634"/>
      <c r="H12" s="634"/>
    </row>
    <row r="13" spans="1:9" ht="17.899999999999999" customHeight="1" x14ac:dyDescent="0.35">
      <c r="A13" s="595" t="s">
        <v>9</v>
      </c>
      <c r="B13" s="521"/>
      <c r="C13" s="521"/>
      <c r="D13" s="521"/>
      <c r="E13" s="521" t="s">
        <v>10</v>
      </c>
      <c r="F13" s="521"/>
      <c r="G13" s="521"/>
      <c r="H13" s="490"/>
    </row>
    <row r="14" spans="1:9" ht="17.899999999999999" customHeight="1" x14ac:dyDescent="0.35">
      <c r="A14" s="595" t="s">
        <v>243</v>
      </c>
      <c r="B14" s="521"/>
      <c r="C14" s="521"/>
      <c r="D14" s="521"/>
      <c r="E14" s="521" t="s">
        <v>244</v>
      </c>
      <c r="F14" s="521"/>
      <c r="G14" s="521"/>
      <c r="H14" s="490"/>
    </row>
    <row r="15" spans="1:9" ht="17.899999999999999" customHeight="1" x14ac:dyDescent="0.35">
      <c r="A15" s="595" t="s">
        <v>245</v>
      </c>
      <c r="B15" s="521"/>
      <c r="C15" s="521"/>
      <c r="D15" s="521"/>
      <c r="E15" s="523" t="s">
        <v>1049</v>
      </c>
      <c r="F15" s="523"/>
      <c r="G15" s="523"/>
      <c r="H15" s="524"/>
    </row>
    <row r="16" spans="1:9"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31.4" customHeight="1" x14ac:dyDescent="0.35">
      <c r="A19" s="367" t="s">
        <v>248</v>
      </c>
      <c r="B19" s="367"/>
      <c r="C19" s="588" t="s">
        <v>849</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1.2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43.5" customHeight="1" x14ac:dyDescent="0.35">
      <c r="A25" s="220" t="s">
        <v>1201</v>
      </c>
      <c r="B25" s="345" t="s">
        <v>1078</v>
      </c>
      <c r="C25" s="345"/>
      <c r="D25" s="345"/>
      <c r="E25" s="345"/>
      <c r="F25" s="345"/>
      <c r="G25" s="220" t="s">
        <v>56</v>
      </c>
      <c r="H25" s="157" t="s">
        <v>61</v>
      </c>
    </row>
    <row r="26" spans="1:8" ht="43.5" customHeight="1" x14ac:dyDescent="0.35">
      <c r="A26" s="220" t="s">
        <v>1203</v>
      </c>
      <c r="B26" s="504" t="s">
        <v>1080</v>
      </c>
      <c r="C26" s="506"/>
      <c r="D26" s="506"/>
      <c r="E26" s="506"/>
      <c r="F26" s="344"/>
      <c r="G26" s="220" t="s">
        <v>852</v>
      </c>
      <c r="H26" s="157" t="s">
        <v>61</v>
      </c>
    </row>
    <row r="27" spans="1:8" ht="17.899999999999999" customHeight="1" x14ac:dyDescent="0.35">
      <c r="A27" s="606" t="s">
        <v>125</v>
      </c>
      <c r="B27" s="607"/>
      <c r="C27" s="607"/>
      <c r="D27" s="607"/>
      <c r="E27" s="607"/>
      <c r="F27" s="607"/>
      <c r="G27" s="607"/>
      <c r="H27" s="608"/>
    </row>
    <row r="28" spans="1:8" ht="63.65" customHeight="1" x14ac:dyDescent="0.35">
      <c r="A28" s="220" t="s">
        <v>1204</v>
      </c>
      <c r="B28" s="345" t="s">
        <v>1082</v>
      </c>
      <c r="C28" s="345"/>
      <c r="D28" s="345"/>
      <c r="E28" s="345"/>
      <c r="F28" s="345"/>
      <c r="G28" s="220" t="s">
        <v>1083</v>
      </c>
      <c r="H28" s="157" t="s">
        <v>61</v>
      </c>
    </row>
    <row r="29" spans="1:8" ht="35.5" customHeight="1" x14ac:dyDescent="0.35">
      <c r="A29" s="220" t="s">
        <v>1206</v>
      </c>
      <c r="B29" s="345" t="s">
        <v>1085</v>
      </c>
      <c r="C29" s="345"/>
      <c r="D29" s="345"/>
      <c r="E29" s="345"/>
      <c r="F29" s="345"/>
      <c r="G29" s="220" t="s">
        <v>80</v>
      </c>
      <c r="H29" s="157" t="s">
        <v>61</v>
      </c>
    </row>
    <row r="30" spans="1:8" ht="17.899999999999999" customHeight="1" x14ac:dyDescent="0.35">
      <c r="A30" s="606" t="s">
        <v>261</v>
      </c>
      <c r="B30" s="607"/>
      <c r="C30" s="607"/>
      <c r="D30" s="607"/>
      <c r="E30" s="607"/>
      <c r="F30" s="607"/>
      <c r="G30" s="607"/>
      <c r="H30" s="608"/>
    </row>
    <row r="31" spans="1:8" ht="46" customHeight="1" x14ac:dyDescent="0.35">
      <c r="A31" s="220" t="s">
        <v>1207</v>
      </c>
      <c r="B31" s="345" t="s">
        <v>1087</v>
      </c>
      <c r="C31" s="345"/>
      <c r="D31" s="345"/>
      <c r="E31" s="345"/>
      <c r="F31" s="345"/>
      <c r="G31" s="220" t="s">
        <v>1088</v>
      </c>
      <c r="H31" s="157" t="s">
        <v>39</v>
      </c>
    </row>
    <row r="32" spans="1:8" ht="20.5" customHeight="1" x14ac:dyDescent="0.35"/>
    <row r="33" spans="1:9" ht="48" customHeight="1" x14ac:dyDescent="0.35">
      <c r="A33" s="594" t="s">
        <v>276</v>
      </c>
      <c r="B33" s="527"/>
      <c r="C33" s="527"/>
      <c r="D33" s="504" t="s">
        <v>1089</v>
      </c>
      <c r="E33" s="506"/>
      <c r="F33" s="506"/>
      <c r="G33" s="506"/>
      <c r="H33" s="506"/>
      <c r="I33" s="112"/>
    </row>
    <row r="34" spans="1:9" ht="10.4" customHeight="1" x14ac:dyDescent="0.35"/>
    <row r="35" spans="1:9" ht="10.4" customHeight="1" x14ac:dyDescent="0.35"/>
    <row r="36" spans="1:9" ht="15" customHeight="1" x14ac:dyDescent="0.35">
      <c r="A36" s="111" t="s">
        <v>290</v>
      </c>
      <c r="B36" s="111"/>
      <c r="C36" s="111"/>
      <c r="D36" s="111"/>
      <c r="E36" s="111"/>
      <c r="F36" s="111"/>
    </row>
    <row r="37" spans="1:9" ht="17" x14ac:dyDescent="0.35">
      <c r="A37" s="591" t="s">
        <v>291</v>
      </c>
      <c r="B37" s="591"/>
      <c r="C37" s="591"/>
      <c r="D37" s="591"/>
      <c r="E37" s="591"/>
      <c r="F37" s="591"/>
      <c r="G37" s="115">
        <v>6</v>
      </c>
      <c r="H37" s="114" t="s">
        <v>809</v>
      </c>
    </row>
    <row r="38" spans="1:9" ht="17" x14ac:dyDescent="0.35">
      <c r="A38" s="591" t="s">
        <v>293</v>
      </c>
      <c r="B38" s="591"/>
      <c r="C38" s="591"/>
      <c r="D38" s="591"/>
      <c r="E38" s="591"/>
      <c r="F38" s="591"/>
      <c r="G38" s="115">
        <v>1</v>
      </c>
      <c r="H38" s="114" t="s">
        <v>809</v>
      </c>
    </row>
    <row r="39" spans="1:9" x14ac:dyDescent="0.35">
      <c r="A39" s="141"/>
      <c r="B39" s="141"/>
      <c r="C39" s="141"/>
      <c r="D39" s="141"/>
      <c r="E39" s="141"/>
      <c r="F39" s="141"/>
      <c r="G39" s="116"/>
      <c r="H39" s="114"/>
    </row>
    <row r="40" spans="1:9" x14ac:dyDescent="0.35">
      <c r="A40" s="592" t="s">
        <v>294</v>
      </c>
      <c r="B40" s="592"/>
      <c r="C40" s="592"/>
      <c r="D40" s="592"/>
      <c r="E40" s="592"/>
      <c r="F40" s="592"/>
      <c r="G40" s="139"/>
      <c r="H40" s="116"/>
    </row>
    <row r="41" spans="1:9" ht="17.899999999999999" customHeight="1" x14ac:dyDescent="0.35">
      <c r="A41" s="367" t="s">
        <v>295</v>
      </c>
      <c r="B41" s="367"/>
      <c r="C41" s="367"/>
      <c r="D41" s="367"/>
      <c r="E41" s="114">
        <f>SUM(E42:E47)</f>
        <v>50</v>
      </c>
      <c r="F41" s="114" t="s">
        <v>268</v>
      </c>
      <c r="G41" s="107">
        <f>E41/25</f>
        <v>2</v>
      </c>
      <c r="H41" s="114" t="s">
        <v>809</v>
      </c>
    </row>
    <row r="42" spans="1:9" ht="17.899999999999999" customHeight="1" x14ac:dyDescent="0.35">
      <c r="A42" s="110" t="s">
        <v>144</v>
      </c>
      <c r="B42" s="591" t="s">
        <v>146</v>
      </c>
      <c r="C42" s="591"/>
      <c r="D42" s="591"/>
      <c r="E42" s="114" t="s">
        <v>168</v>
      </c>
      <c r="F42" s="114" t="s">
        <v>268</v>
      </c>
      <c r="G42" s="112"/>
      <c r="H42" s="122"/>
    </row>
    <row r="43" spans="1:9" ht="17.899999999999999" customHeight="1" x14ac:dyDescent="0.35">
      <c r="B43" s="591" t="s">
        <v>296</v>
      </c>
      <c r="C43" s="591"/>
      <c r="D43" s="591"/>
      <c r="E43" s="114" t="s">
        <v>168</v>
      </c>
      <c r="F43" s="114" t="s">
        <v>268</v>
      </c>
      <c r="G43" s="112"/>
      <c r="H43" s="122"/>
    </row>
    <row r="44" spans="1:9" ht="17.899999999999999" customHeight="1" x14ac:dyDescent="0.35">
      <c r="B44" s="591" t="s">
        <v>297</v>
      </c>
      <c r="C44" s="591"/>
      <c r="D44" s="591"/>
      <c r="E44" s="114">
        <v>25</v>
      </c>
      <c r="F44" s="114" t="s">
        <v>268</v>
      </c>
      <c r="G44" s="112"/>
      <c r="H44" s="122"/>
    </row>
    <row r="45" spans="1:9" ht="17.899999999999999" customHeight="1" x14ac:dyDescent="0.35">
      <c r="B45" s="591" t="s">
        <v>298</v>
      </c>
      <c r="C45" s="591"/>
      <c r="D45" s="591"/>
      <c r="E45" s="114">
        <v>25</v>
      </c>
      <c r="F45" s="114" t="s">
        <v>268</v>
      </c>
      <c r="G45" s="112"/>
      <c r="H45" s="122"/>
    </row>
    <row r="46" spans="1:9" ht="17.899999999999999" customHeight="1" x14ac:dyDescent="0.35">
      <c r="B46" s="591" t="s">
        <v>299</v>
      </c>
      <c r="C46" s="591"/>
      <c r="D46" s="591"/>
      <c r="E46" s="114" t="s">
        <v>168</v>
      </c>
      <c r="F46" s="114" t="s">
        <v>268</v>
      </c>
      <c r="G46" s="112"/>
      <c r="H46" s="122"/>
    </row>
    <row r="47" spans="1:9" ht="17.899999999999999" customHeight="1" x14ac:dyDescent="0.35">
      <c r="B47" s="591" t="s">
        <v>300</v>
      </c>
      <c r="C47" s="591"/>
      <c r="D47" s="591"/>
      <c r="E47" s="114" t="s">
        <v>168</v>
      </c>
      <c r="F47" s="114" t="s">
        <v>268</v>
      </c>
      <c r="G47" s="112"/>
      <c r="H47" s="122"/>
    </row>
    <row r="48" spans="1:9" ht="31.4" customHeight="1" x14ac:dyDescent="0.35">
      <c r="A48" s="367" t="s">
        <v>301</v>
      </c>
      <c r="B48" s="367"/>
      <c r="C48" s="367"/>
      <c r="D48" s="367"/>
      <c r="E48" s="114" t="s">
        <v>168</v>
      </c>
      <c r="F48" s="114" t="s">
        <v>268</v>
      </c>
      <c r="G48" s="107" t="s">
        <v>168</v>
      </c>
      <c r="H48" s="114" t="s">
        <v>809</v>
      </c>
    </row>
    <row r="49" spans="1:10" ht="17.899999999999999" customHeight="1" x14ac:dyDescent="0.35">
      <c r="A49" s="591" t="s">
        <v>302</v>
      </c>
      <c r="B49" s="591"/>
      <c r="C49" s="591"/>
      <c r="D49" s="591"/>
      <c r="E49" s="114">
        <f>G49*25</f>
        <v>125</v>
      </c>
      <c r="F49" s="114" t="s">
        <v>268</v>
      </c>
      <c r="G49" s="107">
        <f>D6-G41</f>
        <v>5</v>
      </c>
      <c r="H49" s="114" t="s">
        <v>809</v>
      </c>
    </row>
    <row r="50" spans="1:10" ht="10.4" customHeight="1" x14ac:dyDescent="0.35"/>
    <row r="51" spans="1:10" x14ac:dyDescent="0.35">
      <c r="A51" s="8" t="s">
        <v>303</v>
      </c>
      <c r="B51" s="8"/>
      <c r="C51" s="8"/>
      <c r="D51" s="8"/>
      <c r="E51" s="8"/>
      <c r="F51" s="77"/>
      <c r="G51" s="77"/>
      <c r="H51" s="77"/>
      <c r="I51" s="77"/>
      <c r="J51" s="77"/>
    </row>
    <row r="52" spans="1:10" ht="14" customHeight="1" x14ac:dyDescent="0.35">
      <c r="A52" s="471" t="s">
        <v>1605</v>
      </c>
      <c r="B52" s="471"/>
      <c r="C52" s="471"/>
      <c r="D52" s="471"/>
      <c r="E52" s="471"/>
      <c r="F52" s="230"/>
      <c r="G52" s="230"/>
      <c r="H52" s="230"/>
      <c r="I52" s="230"/>
      <c r="J52" s="230"/>
    </row>
    <row r="53" spans="1:10" x14ac:dyDescent="0.35">
      <c r="A53" s="230"/>
      <c r="B53" s="230"/>
      <c r="C53" s="230"/>
      <c r="D53" s="230"/>
      <c r="E53" s="230"/>
      <c r="F53" s="230"/>
      <c r="G53" s="230"/>
      <c r="H53" s="230"/>
      <c r="I53" s="230"/>
      <c r="J53" s="230"/>
    </row>
    <row r="54" spans="1:10" x14ac:dyDescent="0.35">
      <c r="A54" s="230"/>
      <c r="B54" s="230"/>
      <c r="C54" s="230"/>
      <c r="D54" s="230"/>
      <c r="E54" s="230"/>
      <c r="F54" s="230"/>
      <c r="G54" s="230"/>
      <c r="H54" s="230"/>
      <c r="I54" s="230"/>
      <c r="J54" s="230"/>
    </row>
    <row r="57" spans="1:10" x14ac:dyDescent="0.35">
      <c r="A57" s="610"/>
      <c r="B57" s="610"/>
      <c r="C57" s="610"/>
      <c r="D57" s="610"/>
      <c r="E57" s="610"/>
      <c r="F57" s="610"/>
      <c r="G57" s="610"/>
      <c r="H57" s="610"/>
      <c r="I57" s="610"/>
    </row>
    <row r="58" spans="1:10" x14ac:dyDescent="0.35">
      <c r="A58" s="610"/>
      <c r="B58" s="610"/>
      <c r="C58" s="610"/>
      <c r="D58" s="610"/>
      <c r="E58" s="610"/>
      <c r="F58" s="610"/>
      <c r="G58" s="610"/>
      <c r="H58" s="610"/>
      <c r="I58" s="610"/>
    </row>
    <row r="59" spans="1:10" x14ac:dyDescent="0.35">
      <c r="A59" s="610"/>
      <c r="B59" s="610"/>
      <c r="C59" s="610"/>
      <c r="D59" s="610"/>
      <c r="E59" s="610"/>
      <c r="F59" s="610"/>
      <c r="G59" s="610"/>
      <c r="H59" s="610"/>
      <c r="I59" s="610"/>
    </row>
  </sheetData>
  <mergeCells count="51">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6:F26"/>
    <mergeCell ref="A16:D16"/>
    <mergeCell ref="E16:H16"/>
    <mergeCell ref="A18:H18"/>
    <mergeCell ref="A19:B19"/>
    <mergeCell ref="C19:H19"/>
    <mergeCell ref="A21:D21"/>
    <mergeCell ref="A22:A23"/>
    <mergeCell ref="B22:F23"/>
    <mergeCell ref="G22:H22"/>
    <mergeCell ref="A24:H24"/>
    <mergeCell ref="B25:F25"/>
    <mergeCell ref="B43:D43"/>
    <mergeCell ref="A27:H27"/>
    <mergeCell ref="B28:F28"/>
    <mergeCell ref="B29:F29"/>
    <mergeCell ref="A30:H30"/>
    <mergeCell ref="B31:F31"/>
    <mergeCell ref="A33:C33"/>
    <mergeCell ref="D33:H33"/>
    <mergeCell ref="A37:F37"/>
    <mergeCell ref="A38:F38"/>
    <mergeCell ref="A40:F40"/>
    <mergeCell ref="A41:D41"/>
    <mergeCell ref="B42:D42"/>
    <mergeCell ref="A57:I59"/>
    <mergeCell ref="B44:D44"/>
    <mergeCell ref="B45:D45"/>
    <mergeCell ref="B46:D46"/>
    <mergeCell ref="B47:D47"/>
    <mergeCell ref="A48:D48"/>
    <mergeCell ref="A49:D49"/>
    <mergeCell ref="A52:E5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76"/>
  <sheetViews>
    <sheetView topLeftCell="A10"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10.4531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203</v>
      </c>
      <c r="B5" s="497"/>
      <c r="C5" s="497"/>
      <c r="D5" s="497"/>
      <c r="E5" s="497"/>
      <c r="F5" s="497"/>
      <c r="G5" s="497"/>
      <c r="H5" s="497"/>
    </row>
    <row r="6" spans="1:9" ht="17.64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33" customHeight="1" x14ac:dyDescent="0.35">
      <c r="A9" s="478" t="s">
        <v>241</v>
      </c>
      <c r="B9" s="522"/>
      <c r="C9" s="522"/>
      <c r="D9" s="527" t="s">
        <v>1208</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1209</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45.75" customHeight="1" x14ac:dyDescent="0.35">
      <c r="A25" s="211" t="s">
        <v>1210</v>
      </c>
      <c r="B25" s="620" t="s">
        <v>1211</v>
      </c>
      <c r="C25" s="620"/>
      <c r="D25" s="620"/>
      <c r="E25" s="620"/>
      <c r="F25" s="620"/>
      <c r="G25" s="32" t="s">
        <v>46</v>
      </c>
      <c r="H25" s="190" t="s">
        <v>39</v>
      </c>
    </row>
    <row r="26" spans="1:8" ht="29.25" customHeight="1" x14ac:dyDescent="0.35">
      <c r="A26" s="211" t="s">
        <v>1212</v>
      </c>
      <c r="B26" s="620" t="s">
        <v>1213</v>
      </c>
      <c r="C26" s="620"/>
      <c r="D26" s="620"/>
      <c r="E26" s="620"/>
      <c r="F26" s="620"/>
      <c r="G26" s="32" t="s">
        <v>54</v>
      </c>
      <c r="H26" s="190" t="s">
        <v>39</v>
      </c>
    </row>
    <row r="27" spans="1:8" ht="17.649999999999999" customHeight="1" x14ac:dyDescent="0.35">
      <c r="A27" s="486" t="s">
        <v>125</v>
      </c>
      <c r="B27" s="487"/>
      <c r="C27" s="487"/>
      <c r="D27" s="487"/>
      <c r="E27" s="487"/>
      <c r="F27" s="487"/>
      <c r="G27" s="487"/>
      <c r="H27" s="488"/>
    </row>
    <row r="28" spans="1:8" ht="47.25" customHeight="1" x14ac:dyDescent="0.35">
      <c r="A28" s="211" t="s">
        <v>1214</v>
      </c>
      <c r="B28" s="620" t="s">
        <v>1215</v>
      </c>
      <c r="C28" s="620"/>
      <c r="D28" s="620"/>
      <c r="E28" s="620"/>
      <c r="F28" s="620"/>
      <c r="G28" s="32" t="s">
        <v>70</v>
      </c>
      <c r="H28" s="190" t="s">
        <v>39</v>
      </c>
    </row>
    <row r="29" spans="1:8" ht="40.5" customHeight="1" x14ac:dyDescent="0.35">
      <c r="A29" s="211" t="s">
        <v>1216</v>
      </c>
      <c r="B29" s="620" t="s">
        <v>1217</v>
      </c>
      <c r="C29" s="620"/>
      <c r="D29" s="620"/>
      <c r="E29" s="620"/>
      <c r="F29" s="620"/>
      <c r="G29" s="32" t="s">
        <v>1218</v>
      </c>
      <c r="H29" s="190" t="s">
        <v>39</v>
      </c>
    </row>
    <row r="30" spans="1:8" ht="17.649999999999999" customHeight="1" x14ac:dyDescent="0.35">
      <c r="A30" s="486" t="s">
        <v>261</v>
      </c>
      <c r="B30" s="487"/>
      <c r="C30" s="487"/>
      <c r="D30" s="487"/>
      <c r="E30" s="487"/>
      <c r="F30" s="487"/>
      <c r="G30" s="487"/>
      <c r="H30" s="488"/>
    </row>
    <row r="31" spans="1:8" ht="43.5" customHeight="1" x14ac:dyDescent="0.35">
      <c r="A31" s="211" t="s">
        <v>1219</v>
      </c>
      <c r="B31" s="620" t="s">
        <v>1220</v>
      </c>
      <c r="C31" s="620"/>
      <c r="D31" s="620"/>
      <c r="E31" s="620"/>
      <c r="F31" s="620"/>
      <c r="G31" s="32" t="s">
        <v>748</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45" customHeight="1" x14ac:dyDescent="0.35">
      <c r="A35" s="508" t="s">
        <v>269</v>
      </c>
      <c r="B35" s="625" t="s">
        <v>1221</v>
      </c>
      <c r="C35" s="625"/>
      <c r="D35" s="625"/>
      <c r="E35" s="625"/>
      <c r="F35" s="625"/>
      <c r="G35" s="625"/>
      <c r="H35" s="477"/>
    </row>
    <row r="36" spans="1:9" ht="50.25" customHeight="1" x14ac:dyDescent="0.35">
      <c r="A36" s="509"/>
      <c r="B36" s="625" t="s">
        <v>1222</v>
      </c>
      <c r="C36" s="625"/>
      <c r="D36" s="625"/>
      <c r="E36" s="625"/>
      <c r="F36" s="625"/>
      <c r="G36" s="625"/>
      <c r="H36" s="477"/>
    </row>
    <row r="37" spans="1:9" ht="45.75" customHeight="1" x14ac:dyDescent="0.35">
      <c r="A37" s="509"/>
      <c r="B37" s="625" t="s">
        <v>1223</v>
      </c>
      <c r="C37" s="625"/>
      <c r="D37" s="625"/>
      <c r="E37" s="625"/>
      <c r="F37" s="625"/>
      <c r="G37" s="625"/>
      <c r="H37" s="477"/>
    </row>
    <row r="38" spans="1:9" ht="45.75" customHeight="1" x14ac:dyDescent="0.35">
      <c r="A38" s="510"/>
      <c r="B38" s="625" t="s">
        <v>1224</v>
      </c>
      <c r="C38" s="625"/>
      <c r="D38" s="625"/>
      <c r="E38" s="625"/>
      <c r="F38" s="625"/>
      <c r="G38" s="625"/>
      <c r="H38" s="477"/>
    </row>
    <row r="39" spans="1:9" ht="19.5" customHeight="1" x14ac:dyDescent="0.35">
      <c r="A39" s="516" t="s">
        <v>274</v>
      </c>
      <c r="B39" s="513"/>
      <c r="C39" s="513"/>
      <c r="D39" s="514" t="s">
        <v>1225</v>
      </c>
      <c r="E39" s="514"/>
      <c r="F39" s="514"/>
      <c r="G39" s="514"/>
      <c r="H39" s="515"/>
    </row>
    <row r="40" spans="1:9" ht="33.75" customHeight="1" x14ac:dyDescent="0.35">
      <c r="A40" s="476" t="s">
        <v>276</v>
      </c>
      <c r="B40" s="507"/>
      <c r="C40" s="507"/>
      <c r="D40" s="479" t="s">
        <v>1226</v>
      </c>
      <c r="E40" s="499"/>
      <c r="F40" s="499"/>
      <c r="G40" s="499"/>
      <c r="H40" s="499"/>
      <c r="I40" s="196"/>
    </row>
    <row r="41" spans="1:9" s="177" customFormat="1" ht="17.649999999999999" customHeight="1" x14ac:dyDescent="0.35">
      <c r="A41" s="481" t="s">
        <v>405</v>
      </c>
      <c r="B41" s="481"/>
      <c r="C41" s="481"/>
      <c r="D41" s="481"/>
      <c r="E41" s="481"/>
      <c r="F41" s="481"/>
      <c r="G41" s="192">
        <v>20</v>
      </c>
      <c r="H41" s="163" t="s">
        <v>268</v>
      </c>
    </row>
    <row r="42" spans="1:9" ht="45" customHeight="1" x14ac:dyDescent="0.35">
      <c r="A42" s="508" t="s">
        <v>269</v>
      </c>
      <c r="B42" s="512" t="s">
        <v>1227</v>
      </c>
      <c r="C42" s="512"/>
      <c r="D42" s="512"/>
      <c r="E42" s="512"/>
      <c r="F42" s="512"/>
      <c r="G42" s="512"/>
      <c r="H42" s="479"/>
    </row>
    <row r="43" spans="1:9" ht="43.5" customHeight="1" x14ac:dyDescent="0.35">
      <c r="A43" s="509"/>
      <c r="B43" s="529" t="s">
        <v>1228</v>
      </c>
      <c r="C43" s="529"/>
      <c r="D43" s="529"/>
      <c r="E43" s="529"/>
      <c r="F43" s="529"/>
      <c r="G43" s="529"/>
      <c r="H43" s="561"/>
    </row>
    <row r="44" spans="1:9" ht="46.5" customHeight="1" x14ac:dyDescent="0.35">
      <c r="A44" s="509"/>
      <c r="B44" s="512" t="s">
        <v>1229</v>
      </c>
      <c r="C44" s="512"/>
      <c r="D44" s="512"/>
      <c r="E44" s="512"/>
      <c r="F44" s="512"/>
      <c r="G44" s="512"/>
      <c r="H44" s="479"/>
    </row>
    <row r="45" spans="1:9" ht="45" customHeight="1" x14ac:dyDescent="0.35">
      <c r="A45" s="509"/>
      <c r="B45" s="512" t="s">
        <v>1230</v>
      </c>
      <c r="C45" s="512"/>
      <c r="D45" s="512"/>
      <c r="E45" s="512"/>
      <c r="F45" s="512"/>
      <c r="G45" s="512"/>
      <c r="H45" s="479"/>
    </row>
    <row r="46" spans="1:9" ht="29.25" customHeight="1" x14ac:dyDescent="0.35">
      <c r="A46" s="517"/>
      <c r="B46" s="546" t="s">
        <v>1231</v>
      </c>
      <c r="C46" s="546"/>
      <c r="D46" s="546"/>
      <c r="E46" s="546"/>
      <c r="F46" s="546"/>
      <c r="G46" s="546"/>
      <c r="H46" s="483"/>
    </row>
    <row r="47" spans="1:9" x14ac:dyDescent="0.35">
      <c r="A47" s="474" t="s">
        <v>274</v>
      </c>
      <c r="B47" s="513"/>
      <c r="C47" s="513"/>
      <c r="D47" s="514" t="s">
        <v>1544</v>
      </c>
      <c r="E47" s="514"/>
      <c r="F47" s="514"/>
      <c r="G47" s="514"/>
      <c r="H47" s="515"/>
    </row>
    <row r="48" spans="1:9" ht="42.65" customHeight="1" x14ac:dyDescent="0.35">
      <c r="A48" s="476" t="s">
        <v>276</v>
      </c>
      <c r="B48" s="507"/>
      <c r="C48" s="507"/>
      <c r="D48" s="479" t="s">
        <v>1232</v>
      </c>
      <c r="E48" s="499"/>
      <c r="F48" s="499"/>
      <c r="G48" s="499"/>
      <c r="H48" s="499"/>
      <c r="I48" s="196"/>
    </row>
    <row r="49" spans="1:10" ht="10.15" customHeight="1" x14ac:dyDescent="0.35"/>
    <row r="50" spans="1:10" ht="15" customHeight="1" x14ac:dyDescent="0.35">
      <c r="A50" s="159" t="s">
        <v>284</v>
      </c>
    </row>
    <row r="51" spans="1:10" ht="33.75" customHeight="1" x14ac:dyDescent="0.35">
      <c r="A51" s="473" t="s">
        <v>285</v>
      </c>
      <c r="B51" s="478"/>
      <c r="C51" s="504" t="s">
        <v>1233</v>
      </c>
      <c r="D51" s="506"/>
      <c r="E51" s="506"/>
      <c r="F51" s="506"/>
      <c r="G51" s="506"/>
      <c r="H51" s="506"/>
      <c r="J51" s="164"/>
    </row>
    <row r="52" spans="1:10" ht="33.75" customHeight="1" x14ac:dyDescent="0.35">
      <c r="A52" s="473"/>
      <c r="B52" s="478"/>
      <c r="C52" s="345" t="s">
        <v>1234</v>
      </c>
      <c r="D52" s="345"/>
      <c r="E52" s="345"/>
      <c r="F52" s="345"/>
      <c r="G52" s="345"/>
      <c r="H52" s="504"/>
    </row>
    <row r="53" spans="1:10" ht="48" customHeight="1" x14ac:dyDescent="0.35">
      <c r="A53" s="473"/>
      <c r="B53" s="478"/>
      <c r="C53" s="345" t="s">
        <v>1514</v>
      </c>
      <c r="D53" s="345"/>
      <c r="E53" s="345"/>
      <c r="F53" s="345"/>
      <c r="G53" s="345"/>
      <c r="H53" s="504"/>
    </row>
    <row r="54" spans="1:10" ht="51" customHeight="1" x14ac:dyDescent="0.35">
      <c r="A54" s="500" t="s">
        <v>288</v>
      </c>
      <c r="B54" s="501"/>
      <c r="C54" s="345" t="s">
        <v>1515</v>
      </c>
      <c r="D54" s="345"/>
      <c r="E54" s="345"/>
      <c r="F54" s="345"/>
      <c r="G54" s="345"/>
      <c r="H54" s="504"/>
    </row>
    <row r="55" spans="1:10" ht="46.5" customHeight="1" x14ac:dyDescent="0.35">
      <c r="A55" s="502"/>
      <c r="B55" s="503"/>
      <c r="C55" s="345" t="s">
        <v>1516</v>
      </c>
      <c r="D55" s="345"/>
      <c r="E55" s="345"/>
      <c r="F55" s="345"/>
      <c r="G55" s="345"/>
      <c r="H55" s="504"/>
    </row>
    <row r="56" spans="1:10" ht="10.15" customHeight="1" x14ac:dyDescent="0.35"/>
    <row r="57" spans="1:10" ht="15" customHeight="1" x14ac:dyDescent="0.35">
      <c r="A57" s="177" t="s">
        <v>290</v>
      </c>
      <c r="B57" s="179"/>
      <c r="C57" s="179"/>
      <c r="D57" s="179"/>
      <c r="E57" s="179"/>
      <c r="F57" s="179"/>
    </row>
    <row r="58" spans="1:10" ht="17" x14ac:dyDescent="0.35">
      <c r="A58" s="505" t="s">
        <v>291</v>
      </c>
      <c r="B58" s="505"/>
      <c r="C58" s="505"/>
      <c r="D58" s="505"/>
      <c r="E58" s="505"/>
      <c r="F58" s="505"/>
      <c r="G58" s="180">
        <v>4</v>
      </c>
      <c r="H58" s="181" t="s">
        <v>339</v>
      </c>
    </row>
    <row r="59" spans="1:10" ht="17" x14ac:dyDescent="0.35">
      <c r="A59" s="505" t="s">
        <v>293</v>
      </c>
      <c r="B59" s="505"/>
      <c r="C59" s="505"/>
      <c r="D59" s="505"/>
      <c r="E59" s="505"/>
      <c r="F59" s="505"/>
      <c r="G59" s="180">
        <v>0</v>
      </c>
      <c r="H59" s="181" t="s">
        <v>339</v>
      </c>
    </row>
    <row r="60" spans="1:10" x14ac:dyDescent="0.35">
      <c r="A60" s="156"/>
      <c r="B60" s="156"/>
      <c r="C60" s="156"/>
      <c r="D60" s="156"/>
      <c r="E60" s="156"/>
      <c r="F60" s="156"/>
      <c r="G60" s="182"/>
      <c r="H60" s="181"/>
    </row>
    <row r="61" spans="1:10" x14ac:dyDescent="0.35">
      <c r="A61" s="480" t="s">
        <v>294</v>
      </c>
      <c r="B61" s="480"/>
      <c r="C61" s="480"/>
      <c r="D61" s="480"/>
      <c r="E61" s="480"/>
      <c r="F61" s="480"/>
      <c r="G61" s="183"/>
      <c r="H61" s="184"/>
    </row>
    <row r="62" spans="1:10" ht="17.649999999999999" customHeight="1" x14ac:dyDescent="0.35">
      <c r="A62" s="472" t="s">
        <v>295</v>
      </c>
      <c r="B62" s="472"/>
      <c r="C62" s="472"/>
      <c r="D62" s="472"/>
      <c r="E62" s="167">
        <f>SUM(E63:E68)</f>
        <v>39</v>
      </c>
      <c r="F62" s="167" t="s">
        <v>268</v>
      </c>
      <c r="G62" s="172">
        <f>E62/25</f>
        <v>1.56</v>
      </c>
      <c r="H62" s="181" t="s">
        <v>339</v>
      </c>
    </row>
    <row r="63" spans="1:10" ht="17.649999999999999" customHeight="1" x14ac:dyDescent="0.35">
      <c r="A63" s="158" t="s">
        <v>144</v>
      </c>
      <c r="B63" s="473" t="s">
        <v>146</v>
      </c>
      <c r="C63" s="473"/>
      <c r="D63" s="473"/>
      <c r="E63" s="167">
        <v>15</v>
      </c>
      <c r="F63" s="167" t="s">
        <v>268</v>
      </c>
      <c r="G63" s="173"/>
      <c r="H63" s="174"/>
    </row>
    <row r="64" spans="1:10" ht="17.649999999999999" customHeight="1" x14ac:dyDescent="0.35">
      <c r="B64" s="473" t="s">
        <v>296</v>
      </c>
      <c r="C64" s="473"/>
      <c r="D64" s="473"/>
      <c r="E64" s="167">
        <v>20</v>
      </c>
      <c r="F64" s="167" t="s">
        <v>268</v>
      </c>
      <c r="G64" s="185"/>
      <c r="H64" s="186"/>
    </row>
    <row r="65" spans="1:12" ht="17.649999999999999" customHeight="1" x14ac:dyDescent="0.35">
      <c r="B65" s="473" t="s">
        <v>297</v>
      </c>
      <c r="C65" s="473"/>
      <c r="D65" s="473"/>
      <c r="E65" s="167">
        <v>2</v>
      </c>
      <c r="F65" s="167" t="s">
        <v>268</v>
      </c>
      <c r="G65" s="185"/>
      <c r="H65" s="186"/>
      <c r="J65" s="175"/>
      <c r="K65" s="164"/>
      <c r="L65" s="164"/>
    </row>
    <row r="66" spans="1:12" ht="17.649999999999999" customHeight="1" x14ac:dyDescent="0.35">
      <c r="B66" s="473" t="s">
        <v>298</v>
      </c>
      <c r="C66" s="473"/>
      <c r="D66" s="473"/>
      <c r="E66" s="167" t="s">
        <v>168</v>
      </c>
      <c r="F66" s="167" t="s">
        <v>268</v>
      </c>
      <c r="G66" s="185"/>
      <c r="H66" s="186"/>
    </row>
    <row r="67" spans="1:12" ht="17.649999999999999" customHeight="1" x14ac:dyDescent="0.35">
      <c r="B67" s="473" t="s">
        <v>299</v>
      </c>
      <c r="C67" s="473"/>
      <c r="D67" s="473"/>
      <c r="E67" s="167" t="s">
        <v>168</v>
      </c>
      <c r="F67" s="167" t="s">
        <v>268</v>
      </c>
      <c r="G67" s="185"/>
      <c r="H67" s="186"/>
    </row>
    <row r="68" spans="1:12" ht="17.649999999999999" customHeight="1" x14ac:dyDescent="0.35">
      <c r="B68" s="473" t="s">
        <v>300</v>
      </c>
      <c r="C68" s="473"/>
      <c r="D68" s="473"/>
      <c r="E68" s="167">
        <v>2</v>
      </c>
      <c r="F68" s="167" t="s">
        <v>268</v>
      </c>
      <c r="G68" s="173"/>
      <c r="H68" s="174"/>
    </row>
    <row r="69" spans="1:12" ht="31.15" customHeight="1" x14ac:dyDescent="0.35">
      <c r="A69" s="472" t="s">
        <v>301</v>
      </c>
      <c r="B69" s="472"/>
      <c r="C69" s="472"/>
      <c r="D69" s="472"/>
      <c r="E69" s="167" t="s">
        <v>168</v>
      </c>
      <c r="F69" s="167" t="s">
        <v>268</v>
      </c>
      <c r="G69" s="172" t="s">
        <v>168</v>
      </c>
      <c r="H69" s="181" t="s">
        <v>339</v>
      </c>
    </row>
    <row r="70" spans="1:12" ht="17.649999999999999" customHeight="1" x14ac:dyDescent="0.35">
      <c r="A70" s="473" t="s">
        <v>302</v>
      </c>
      <c r="B70" s="473"/>
      <c r="C70" s="473"/>
      <c r="D70" s="473"/>
      <c r="E70" s="167">
        <f>G70*25</f>
        <v>61</v>
      </c>
      <c r="F70" s="167" t="s">
        <v>268</v>
      </c>
      <c r="G70" s="172">
        <f>D6-G62</f>
        <v>2.44</v>
      </c>
      <c r="H70" s="181" t="s">
        <v>339</v>
      </c>
    </row>
    <row r="71" spans="1:12" ht="10.15" customHeight="1" x14ac:dyDescent="0.35"/>
    <row r="72" spans="1:12" x14ac:dyDescent="0.35">
      <c r="A72" s="8" t="s">
        <v>303</v>
      </c>
      <c r="B72" s="8"/>
      <c r="C72" s="8"/>
      <c r="D72" s="8"/>
      <c r="E72" s="8"/>
      <c r="F72" s="77"/>
      <c r="G72" s="77"/>
      <c r="H72" s="77"/>
      <c r="I72" s="77"/>
      <c r="J72" s="77"/>
    </row>
    <row r="73" spans="1:12" x14ac:dyDescent="0.35">
      <c r="A73" s="471" t="s">
        <v>1605</v>
      </c>
      <c r="B73" s="471"/>
      <c r="C73" s="471"/>
      <c r="D73" s="471"/>
      <c r="E73" s="471"/>
      <c r="F73" s="230"/>
      <c r="G73" s="230"/>
      <c r="H73" s="230"/>
      <c r="I73" s="230"/>
      <c r="J73" s="230"/>
    </row>
    <row r="74" spans="1:12" x14ac:dyDescent="0.35">
      <c r="A74" s="230"/>
      <c r="B74" s="230"/>
      <c r="C74" s="230"/>
      <c r="D74" s="230"/>
      <c r="E74" s="230"/>
      <c r="F74" s="230"/>
      <c r="G74" s="230"/>
      <c r="H74" s="230"/>
      <c r="I74" s="230"/>
      <c r="J74" s="230"/>
    </row>
    <row r="75" spans="1:12" x14ac:dyDescent="0.35">
      <c r="A75" s="230"/>
      <c r="B75" s="230"/>
      <c r="C75" s="230"/>
      <c r="D75" s="230"/>
      <c r="E75" s="230"/>
      <c r="F75" s="230"/>
      <c r="G75" s="230"/>
      <c r="H75" s="230"/>
      <c r="I75" s="230"/>
      <c r="J75" s="230"/>
    </row>
    <row r="76" spans="1:12" x14ac:dyDescent="0.35">
      <c r="A76" s="77"/>
      <c r="B76" s="77"/>
      <c r="C76" s="77"/>
      <c r="D76" s="77"/>
      <c r="E76" s="77"/>
      <c r="F76" s="77"/>
      <c r="G76" s="77"/>
      <c r="H76" s="77"/>
      <c r="I76" s="77"/>
      <c r="J76" s="77"/>
    </row>
  </sheetData>
  <mergeCells count="76">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A30:H30"/>
    <mergeCell ref="A21:D21"/>
    <mergeCell ref="A22:A23"/>
    <mergeCell ref="B22:F23"/>
    <mergeCell ref="G22:H22"/>
    <mergeCell ref="A24:H24"/>
    <mergeCell ref="B25:F25"/>
    <mergeCell ref="B26:F26"/>
    <mergeCell ref="A27:H27"/>
    <mergeCell ref="B28:F28"/>
    <mergeCell ref="B29:F29"/>
    <mergeCell ref="B31:F31"/>
    <mergeCell ref="A34:F34"/>
    <mergeCell ref="A35:A38"/>
    <mergeCell ref="B35:H35"/>
    <mergeCell ref="B36:H36"/>
    <mergeCell ref="B37:H37"/>
    <mergeCell ref="B38:H38"/>
    <mergeCell ref="C51:H51"/>
    <mergeCell ref="C52:H52"/>
    <mergeCell ref="C53:H53"/>
    <mergeCell ref="A42:A46"/>
    <mergeCell ref="B42:H42"/>
    <mergeCell ref="B43:H43"/>
    <mergeCell ref="B44:H44"/>
    <mergeCell ref="B45:H45"/>
    <mergeCell ref="D48:H48"/>
    <mergeCell ref="B46:H46"/>
    <mergeCell ref="A47:C47"/>
    <mergeCell ref="D47:H47"/>
    <mergeCell ref="A48:C48"/>
    <mergeCell ref="A51:B53"/>
    <mergeCell ref="A39:C39"/>
    <mergeCell ref="D39:H39"/>
    <mergeCell ref="A40:C40"/>
    <mergeCell ref="A41:F41"/>
    <mergeCell ref="D40:H40"/>
    <mergeCell ref="C54:H54"/>
    <mergeCell ref="C55:H55"/>
    <mergeCell ref="A58:F58"/>
    <mergeCell ref="A59:F59"/>
    <mergeCell ref="A61:F61"/>
    <mergeCell ref="A54:B55"/>
    <mergeCell ref="A73:E73"/>
    <mergeCell ref="A70:D70"/>
    <mergeCell ref="A62:D62"/>
    <mergeCell ref="B63:D63"/>
    <mergeCell ref="B64:D64"/>
    <mergeCell ref="B65:D65"/>
    <mergeCell ref="B66:D66"/>
    <mergeCell ref="B67:D67"/>
    <mergeCell ref="B68:D68"/>
    <mergeCell ref="A69:D6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79"/>
  <sheetViews>
    <sheetView topLeftCell="A13"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1235</v>
      </c>
      <c r="B5" s="497"/>
      <c r="C5" s="497"/>
      <c r="D5" s="497"/>
      <c r="E5" s="497"/>
      <c r="F5" s="497"/>
      <c r="G5" s="497"/>
      <c r="H5" s="497"/>
    </row>
    <row r="6" spans="1:9" ht="17.64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240</v>
      </c>
      <c r="E8" s="514"/>
      <c r="F8" s="514"/>
      <c r="G8" s="514"/>
      <c r="H8" s="515"/>
    </row>
    <row r="9" spans="1:9" ht="31.5" customHeight="1" x14ac:dyDescent="0.35">
      <c r="A9" s="478" t="s">
        <v>241</v>
      </c>
      <c r="B9" s="522"/>
      <c r="C9" s="522"/>
      <c r="D9" s="527" t="s">
        <v>1545</v>
      </c>
      <c r="E9" s="527"/>
      <c r="F9" s="527"/>
      <c r="G9" s="527"/>
      <c r="H9" s="528"/>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1236</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42.75" customHeight="1" x14ac:dyDescent="0.35">
      <c r="A25" s="211" t="s">
        <v>1237</v>
      </c>
      <c r="B25" s="645" t="s">
        <v>1238</v>
      </c>
      <c r="C25" s="645"/>
      <c r="D25" s="645"/>
      <c r="E25" s="645"/>
      <c r="F25" s="645"/>
      <c r="G25" s="32" t="s">
        <v>46</v>
      </c>
      <c r="H25" s="190" t="s">
        <v>39</v>
      </c>
    </row>
    <row r="26" spans="1:8" ht="40.5" customHeight="1" x14ac:dyDescent="0.35">
      <c r="A26" s="211" t="s">
        <v>1239</v>
      </c>
      <c r="B26" s="645" t="s">
        <v>1240</v>
      </c>
      <c r="C26" s="645"/>
      <c r="D26" s="645"/>
      <c r="E26" s="645"/>
      <c r="F26" s="645"/>
      <c r="G26" s="32" t="s">
        <v>54</v>
      </c>
      <c r="H26" s="190" t="s">
        <v>39</v>
      </c>
    </row>
    <row r="27" spans="1:8" ht="17.649999999999999" customHeight="1" x14ac:dyDescent="0.35">
      <c r="A27" s="486" t="s">
        <v>125</v>
      </c>
      <c r="B27" s="487"/>
      <c r="C27" s="487"/>
      <c r="D27" s="487"/>
      <c r="E27" s="487"/>
      <c r="F27" s="487"/>
      <c r="G27" s="487"/>
      <c r="H27" s="488"/>
    </row>
    <row r="28" spans="1:8" ht="44.25" customHeight="1" x14ac:dyDescent="0.35">
      <c r="A28" s="211" t="s">
        <v>1241</v>
      </c>
      <c r="B28" s="620" t="s">
        <v>1242</v>
      </c>
      <c r="C28" s="620"/>
      <c r="D28" s="620"/>
      <c r="E28" s="620"/>
      <c r="F28" s="620"/>
      <c r="G28" s="32" t="s">
        <v>1243</v>
      </c>
      <c r="H28" s="190" t="s">
        <v>39</v>
      </c>
    </row>
    <row r="29" spans="1:8" ht="46.5" customHeight="1" x14ac:dyDescent="0.35">
      <c r="A29" s="211" t="s">
        <v>1244</v>
      </c>
      <c r="B29" s="646" t="s">
        <v>1245</v>
      </c>
      <c r="C29" s="647"/>
      <c r="D29" s="647"/>
      <c r="E29" s="647"/>
      <c r="F29" s="648"/>
      <c r="G29" s="32" t="s">
        <v>1246</v>
      </c>
      <c r="H29" s="190" t="s">
        <v>39</v>
      </c>
    </row>
    <row r="30" spans="1:8" ht="17.649999999999999" customHeight="1" x14ac:dyDescent="0.35">
      <c r="A30" s="486" t="s">
        <v>261</v>
      </c>
      <c r="B30" s="487"/>
      <c r="C30" s="487"/>
      <c r="D30" s="487"/>
      <c r="E30" s="487"/>
      <c r="F30" s="487"/>
      <c r="G30" s="487"/>
      <c r="H30" s="488"/>
    </row>
    <row r="31" spans="1:8" ht="45.75" customHeight="1" x14ac:dyDescent="0.35">
      <c r="A31" s="211" t="s">
        <v>1247</v>
      </c>
      <c r="B31" s="620" t="s">
        <v>1248</v>
      </c>
      <c r="C31" s="620"/>
      <c r="D31" s="620"/>
      <c r="E31" s="620"/>
      <c r="F31" s="620"/>
      <c r="G31" s="32" t="s">
        <v>748</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301" t="s">
        <v>268</v>
      </c>
    </row>
    <row r="35" spans="1:9" ht="28.5" customHeight="1" x14ac:dyDescent="0.35">
      <c r="A35" s="508" t="s">
        <v>269</v>
      </c>
      <c r="B35" s="512" t="s">
        <v>1249</v>
      </c>
      <c r="C35" s="518"/>
      <c r="D35" s="518"/>
      <c r="E35" s="518"/>
      <c r="F35" s="518"/>
      <c r="G35" s="518"/>
      <c r="H35" s="535"/>
    </row>
    <row r="36" spans="1:9" ht="26.25" customHeight="1" x14ac:dyDescent="0.35">
      <c r="A36" s="509"/>
      <c r="B36" s="512" t="s">
        <v>1250</v>
      </c>
      <c r="C36" s="512"/>
      <c r="D36" s="512"/>
      <c r="E36" s="512"/>
      <c r="F36" s="512"/>
      <c r="G36" s="512"/>
      <c r="H36" s="479"/>
    </row>
    <row r="37" spans="1:9" ht="29.25" customHeight="1" x14ac:dyDescent="0.35">
      <c r="A37" s="509"/>
      <c r="B37" s="512" t="s">
        <v>1251</v>
      </c>
      <c r="C37" s="512"/>
      <c r="D37" s="512"/>
      <c r="E37" s="512"/>
      <c r="F37" s="512"/>
      <c r="G37" s="512"/>
      <c r="H37" s="479"/>
    </row>
    <row r="38" spans="1:9" ht="17.25" customHeight="1" x14ac:dyDescent="0.35">
      <c r="A38" s="509"/>
      <c r="B38" s="512" t="s">
        <v>1252</v>
      </c>
      <c r="C38" s="512"/>
      <c r="D38" s="512"/>
      <c r="E38" s="512"/>
      <c r="F38" s="512"/>
      <c r="G38" s="512"/>
      <c r="H38" s="479"/>
    </row>
    <row r="39" spans="1:9" ht="25.5" customHeight="1" x14ac:dyDescent="0.35">
      <c r="A39" s="509"/>
      <c r="B39" s="512" t="s">
        <v>1253</v>
      </c>
      <c r="C39" s="512"/>
      <c r="D39" s="512"/>
      <c r="E39" s="512"/>
      <c r="F39" s="512"/>
      <c r="G39" s="512"/>
      <c r="H39" s="479"/>
    </row>
    <row r="40" spans="1:9" ht="28.5" customHeight="1" x14ac:dyDescent="0.35">
      <c r="A40" s="509"/>
      <c r="B40" s="512" t="s">
        <v>1254</v>
      </c>
      <c r="C40" s="512"/>
      <c r="D40" s="512"/>
      <c r="E40" s="512"/>
      <c r="F40" s="512"/>
      <c r="G40" s="512"/>
      <c r="H40" s="479"/>
    </row>
    <row r="41" spans="1:9" ht="17.25" customHeight="1" x14ac:dyDescent="0.35">
      <c r="A41" s="517"/>
      <c r="B41" s="512" t="s">
        <v>1255</v>
      </c>
      <c r="C41" s="512"/>
      <c r="D41" s="512"/>
      <c r="E41" s="512"/>
      <c r="F41" s="512"/>
      <c r="G41" s="512"/>
      <c r="H41" s="479"/>
    </row>
    <row r="42" spans="1:9" ht="20.5" customHeight="1" x14ac:dyDescent="0.35">
      <c r="A42" s="474" t="s">
        <v>274</v>
      </c>
      <c r="B42" s="513"/>
      <c r="C42" s="513"/>
      <c r="D42" s="514" t="s">
        <v>1256</v>
      </c>
      <c r="E42" s="514"/>
      <c r="F42" s="514"/>
      <c r="G42" s="514"/>
      <c r="H42" s="515"/>
    </row>
    <row r="43" spans="1:9" ht="52.5" customHeight="1" x14ac:dyDescent="0.35">
      <c r="A43" s="476" t="s">
        <v>276</v>
      </c>
      <c r="B43" s="507"/>
      <c r="C43" s="507"/>
      <c r="D43" s="479" t="s">
        <v>1580</v>
      </c>
      <c r="E43" s="499"/>
      <c r="F43" s="499"/>
      <c r="G43" s="499"/>
      <c r="H43" s="565"/>
      <c r="I43" s="196"/>
    </row>
    <row r="44" spans="1:9" s="177" customFormat="1" ht="17.649999999999999" customHeight="1" x14ac:dyDescent="0.35">
      <c r="A44" s="481" t="s">
        <v>366</v>
      </c>
      <c r="B44" s="481"/>
      <c r="C44" s="481"/>
      <c r="D44" s="481"/>
      <c r="E44" s="481"/>
      <c r="F44" s="481"/>
      <c r="G44" s="162">
        <v>20</v>
      </c>
      <c r="H44" s="312" t="s">
        <v>268</v>
      </c>
    </row>
    <row r="45" spans="1:9" ht="45" customHeight="1" x14ac:dyDescent="0.35">
      <c r="A45" s="508" t="s">
        <v>269</v>
      </c>
      <c r="B45" s="511" t="s">
        <v>1257</v>
      </c>
      <c r="C45" s="511"/>
      <c r="D45" s="511"/>
      <c r="E45" s="511"/>
      <c r="F45" s="511"/>
      <c r="G45" s="511"/>
      <c r="H45" s="539"/>
    </row>
    <row r="46" spans="1:9" ht="41.25" customHeight="1" x14ac:dyDescent="0.35">
      <c r="A46" s="509"/>
      <c r="B46" s="479" t="s">
        <v>1258</v>
      </c>
      <c r="C46" s="499"/>
      <c r="D46" s="499"/>
      <c r="E46" s="499"/>
      <c r="F46" s="499"/>
      <c r="G46" s="499"/>
      <c r="H46" s="499"/>
    </row>
    <row r="47" spans="1:9" ht="49.5" customHeight="1" x14ac:dyDescent="0.35">
      <c r="A47" s="509"/>
      <c r="B47" s="479" t="s">
        <v>1259</v>
      </c>
      <c r="C47" s="499"/>
      <c r="D47" s="499"/>
      <c r="E47" s="499"/>
      <c r="F47" s="499"/>
      <c r="G47" s="499"/>
      <c r="H47" s="499"/>
    </row>
    <row r="48" spans="1:9" ht="36" customHeight="1" x14ac:dyDescent="0.35">
      <c r="A48" s="509"/>
      <c r="B48" s="512" t="s">
        <v>1260</v>
      </c>
      <c r="C48" s="512"/>
      <c r="D48" s="512"/>
      <c r="E48" s="512"/>
      <c r="F48" s="512"/>
      <c r="G48" s="512"/>
      <c r="H48" s="479"/>
    </row>
    <row r="49" spans="1:10" ht="23.25" customHeight="1" x14ac:dyDescent="0.35">
      <c r="A49" s="510"/>
      <c r="B49" s="512" t="s">
        <v>1261</v>
      </c>
      <c r="C49" s="512"/>
      <c r="D49" s="512"/>
      <c r="E49" s="512"/>
      <c r="F49" s="512"/>
      <c r="G49" s="512"/>
      <c r="H49" s="479"/>
    </row>
    <row r="50" spans="1:10" x14ac:dyDescent="0.35">
      <c r="A50" s="516" t="s">
        <v>274</v>
      </c>
      <c r="B50" s="513"/>
      <c r="C50" s="513"/>
      <c r="D50" s="514" t="s">
        <v>1262</v>
      </c>
      <c r="E50" s="514"/>
      <c r="F50" s="514"/>
      <c r="G50" s="514"/>
      <c r="H50" s="515"/>
    </row>
    <row r="51" spans="1:10" ht="45" customHeight="1" x14ac:dyDescent="0.35">
      <c r="A51" s="476" t="s">
        <v>276</v>
      </c>
      <c r="B51" s="507"/>
      <c r="C51" s="507"/>
      <c r="D51" s="479" t="s">
        <v>1581</v>
      </c>
      <c r="E51" s="499"/>
      <c r="F51" s="499"/>
      <c r="G51" s="499"/>
      <c r="H51" s="499"/>
      <c r="I51" s="196"/>
    </row>
    <row r="52" spans="1:10" ht="10.15" customHeight="1" x14ac:dyDescent="0.35"/>
    <row r="53" spans="1:10" ht="15" customHeight="1" x14ac:dyDescent="0.35">
      <c r="A53" s="159" t="s">
        <v>284</v>
      </c>
    </row>
    <row r="54" spans="1:10" ht="39.75" customHeight="1" x14ac:dyDescent="0.35">
      <c r="A54" s="473" t="s">
        <v>285</v>
      </c>
      <c r="B54" s="478"/>
      <c r="C54" s="504" t="s">
        <v>1514</v>
      </c>
      <c r="D54" s="506"/>
      <c r="E54" s="506"/>
      <c r="F54" s="506"/>
      <c r="G54" s="506"/>
      <c r="H54" s="506"/>
      <c r="J54" s="164"/>
    </row>
    <row r="55" spans="1:10" ht="46.5" customHeight="1" x14ac:dyDescent="0.35">
      <c r="A55" s="473"/>
      <c r="B55" s="478"/>
      <c r="C55" s="345" t="s">
        <v>1517</v>
      </c>
      <c r="D55" s="345"/>
      <c r="E55" s="345"/>
      <c r="F55" s="345"/>
      <c r="G55" s="345"/>
      <c r="H55" s="504"/>
    </row>
    <row r="56" spans="1:10" ht="24.75" customHeight="1" x14ac:dyDescent="0.35">
      <c r="A56" s="473"/>
      <c r="B56" s="478"/>
      <c r="C56" s="345" t="s">
        <v>1518</v>
      </c>
      <c r="D56" s="345"/>
      <c r="E56" s="345"/>
      <c r="F56" s="345"/>
      <c r="G56" s="345"/>
      <c r="H56" s="504"/>
    </row>
    <row r="57" spans="1:10" ht="27.75" customHeight="1" x14ac:dyDescent="0.35">
      <c r="A57" s="500" t="s">
        <v>288</v>
      </c>
      <c r="B57" s="501"/>
      <c r="C57" s="345" t="s">
        <v>1519</v>
      </c>
      <c r="D57" s="345"/>
      <c r="E57" s="345"/>
      <c r="F57" s="345"/>
      <c r="G57" s="345"/>
      <c r="H57" s="504"/>
    </row>
    <row r="58" spans="1:10" ht="50.25" customHeight="1" x14ac:dyDescent="0.35">
      <c r="A58" s="502"/>
      <c r="B58" s="503"/>
      <c r="C58" s="345" t="s">
        <v>1520</v>
      </c>
      <c r="D58" s="345"/>
      <c r="E58" s="345"/>
      <c r="F58" s="345"/>
      <c r="G58" s="345"/>
      <c r="H58" s="504"/>
    </row>
    <row r="59" spans="1:10" ht="10.15" customHeight="1" x14ac:dyDescent="0.35"/>
    <row r="60" spans="1:10" ht="15" customHeight="1" x14ac:dyDescent="0.35">
      <c r="A60" s="177" t="s">
        <v>290</v>
      </c>
      <c r="B60" s="179"/>
      <c r="C60" s="179"/>
      <c r="D60" s="179"/>
      <c r="E60" s="179"/>
      <c r="F60" s="179"/>
    </row>
    <row r="61" spans="1:10" ht="17" x14ac:dyDescent="0.35">
      <c r="A61" s="505" t="s">
        <v>291</v>
      </c>
      <c r="B61" s="505"/>
      <c r="C61" s="505"/>
      <c r="D61" s="505"/>
      <c r="E61" s="505"/>
      <c r="F61" s="505"/>
      <c r="G61" s="180">
        <v>4</v>
      </c>
      <c r="H61" s="181" t="s">
        <v>339</v>
      </c>
    </row>
    <row r="62" spans="1:10" ht="17" x14ac:dyDescent="0.35">
      <c r="A62" s="505" t="s">
        <v>293</v>
      </c>
      <c r="B62" s="505"/>
      <c r="C62" s="505"/>
      <c r="D62" s="505"/>
      <c r="E62" s="505"/>
      <c r="F62" s="505"/>
      <c r="G62" s="180">
        <v>0</v>
      </c>
      <c r="H62" s="181" t="s">
        <v>339</v>
      </c>
    </row>
    <row r="63" spans="1:10" x14ac:dyDescent="0.35">
      <c r="A63" s="156"/>
      <c r="B63" s="156"/>
      <c r="C63" s="156"/>
      <c r="D63" s="156"/>
      <c r="E63" s="156"/>
      <c r="F63" s="156"/>
      <c r="G63" s="182"/>
      <c r="H63" s="181"/>
    </row>
    <row r="64" spans="1:10" x14ac:dyDescent="0.35">
      <c r="A64" s="480" t="s">
        <v>294</v>
      </c>
      <c r="B64" s="480"/>
      <c r="C64" s="480"/>
      <c r="D64" s="480"/>
      <c r="E64" s="480"/>
      <c r="F64" s="480"/>
      <c r="G64" s="183"/>
      <c r="H64" s="184"/>
    </row>
    <row r="65" spans="1:12" ht="17.649999999999999" customHeight="1" x14ac:dyDescent="0.35">
      <c r="A65" s="472" t="s">
        <v>295</v>
      </c>
      <c r="B65" s="472"/>
      <c r="C65" s="472"/>
      <c r="D65" s="472"/>
      <c r="E65" s="167">
        <f>SUM(E66:E71)</f>
        <v>39</v>
      </c>
      <c r="F65" s="167" t="s">
        <v>268</v>
      </c>
      <c r="G65" s="172">
        <f>E65/25</f>
        <v>1.56</v>
      </c>
      <c r="H65" s="181" t="s">
        <v>339</v>
      </c>
    </row>
    <row r="66" spans="1:12" ht="17.649999999999999" customHeight="1" x14ac:dyDescent="0.35">
      <c r="A66" s="158" t="s">
        <v>144</v>
      </c>
      <c r="B66" s="473" t="s">
        <v>146</v>
      </c>
      <c r="C66" s="473"/>
      <c r="D66" s="473"/>
      <c r="E66" s="167">
        <v>15</v>
      </c>
      <c r="F66" s="167" t="s">
        <v>268</v>
      </c>
      <c r="G66" s="173"/>
      <c r="H66" s="174"/>
    </row>
    <row r="67" spans="1:12" ht="17.649999999999999" customHeight="1" x14ac:dyDescent="0.35">
      <c r="B67" s="473" t="s">
        <v>296</v>
      </c>
      <c r="C67" s="473"/>
      <c r="D67" s="473"/>
      <c r="E67" s="167">
        <v>20</v>
      </c>
      <c r="F67" s="167" t="s">
        <v>268</v>
      </c>
      <c r="G67" s="185"/>
      <c r="H67" s="186"/>
    </row>
    <row r="68" spans="1:12" ht="17.649999999999999" customHeight="1" x14ac:dyDescent="0.35">
      <c r="B68" s="473" t="s">
        <v>297</v>
      </c>
      <c r="C68" s="473"/>
      <c r="D68" s="473"/>
      <c r="E68" s="167">
        <v>2</v>
      </c>
      <c r="F68" s="167" t="s">
        <v>268</v>
      </c>
      <c r="G68" s="185"/>
      <c r="H68" s="186"/>
      <c r="J68" s="175"/>
      <c r="K68" s="164"/>
      <c r="L68" s="164"/>
    </row>
    <row r="69" spans="1:12" ht="17.649999999999999" customHeight="1" x14ac:dyDescent="0.35">
      <c r="B69" s="473" t="s">
        <v>298</v>
      </c>
      <c r="C69" s="473"/>
      <c r="D69" s="473"/>
      <c r="E69" s="167" t="s">
        <v>168</v>
      </c>
      <c r="F69" s="167" t="s">
        <v>268</v>
      </c>
      <c r="G69" s="185"/>
      <c r="H69" s="186"/>
    </row>
    <row r="70" spans="1:12" ht="17.649999999999999" customHeight="1" x14ac:dyDescent="0.35">
      <c r="B70" s="473" t="s">
        <v>299</v>
      </c>
      <c r="C70" s="473"/>
      <c r="D70" s="473"/>
      <c r="E70" s="167" t="s">
        <v>168</v>
      </c>
      <c r="F70" s="167" t="s">
        <v>268</v>
      </c>
      <c r="G70" s="185"/>
      <c r="H70" s="186"/>
    </row>
    <row r="71" spans="1:12" ht="17.649999999999999" customHeight="1" x14ac:dyDescent="0.35">
      <c r="B71" s="473" t="s">
        <v>300</v>
      </c>
      <c r="C71" s="473"/>
      <c r="D71" s="473"/>
      <c r="E71" s="167">
        <v>2</v>
      </c>
      <c r="F71" s="167" t="s">
        <v>268</v>
      </c>
      <c r="G71" s="173"/>
      <c r="H71" s="174"/>
    </row>
    <row r="72" spans="1:12" ht="31.15" customHeight="1" x14ac:dyDescent="0.35">
      <c r="A72" s="472" t="s">
        <v>301</v>
      </c>
      <c r="B72" s="472"/>
      <c r="C72" s="472"/>
      <c r="D72" s="472"/>
      <c r="E72" s="167" t="s">
        <v>168</v>
      </c>
      <c r="F72" s="167" t="s">
        <v>268</v>
      </c>
      <c r="G72" s="172" t="s">
        <v>168</v>
      </c>
      <c r="H72" s="181" t="s">
        <v>339</v>
      </c>
    </row>
    <row r="73" spans="1:12" ht="17.649999999999999" customHeight="1" x14ac:dyDescent="0.35">
      <c r="A73" s="473" t="s">
        <v>302</v>
      </c>
      <c r="B73" s="473"/>
      <c r="C73" s="473"/>
      <c r="D73" s="473"/>
      <c r="E73" s="167">
        <f>G73*25</f>
        <v>61</v>
      </c>
      <c r="F73" s="167" t="s">
        <v>268</v>
      </c>
      <c r="G73" s="172">
        <f>D6-G65</f>
        <v>2.44</v>
      </c>
      <c r="H73" s="181" t="s">
        <v>339</v>
      </c>
    </row>
    <row r="74" spans="1:12" ht="10.15" customHeight="1" x14ac:dyDescent="0.35"/>
    <row r="75" spans="1:12" x14ac:dyDescent="0.35">
      <c r="A75" s="8" t="s">
        <v>303</v>
      </c>
      <c r="B75" s="8"/>
      <c r="C75" s="8"/>
      <c r="D75" s="8"/>
      <c r="E75" s="8"/>
      <c r="F75" s="77"/>
      <c r="G75" s="77"/>
      <c r="H75" s="77"/>
      <c r="I75" s="77"/>
      <c r="J75" s="77"/>
    </row>
    <row r="76" spans="1:12" ht="14" customHeight="1" x14ac:dyDescent="0.35">
      <c r="A76" s="471" t="s">
        <v>1605</v>
      </c>
      <c r="B76" s="471"/>
      <c r="C76" s="471"/>
      <c r="D76" s="471"/>
      <c r="E76" s="471"/>
      <c r="F76" s="230"/>
      <c r="G76" s="230"/>
      <c r="H76" s="230"/>
      <c r="I76" s="230"/>
      <c r="J76" s="230"/>
    </row>
    <row r="77" spans="1:12" x14ac:dyDescent="0.35">
      <c r="A77" s="230"/>
      <c r="B77" s="230"/>
      <c r="C77" s="230"/>
      <c r="D77" s="230"/>
      <c r="E77" s="230"/>
      <c r="F77" s="230"/>
      <c r="G77" s="230"/>
      <c r="H77" s="230"/>
      <c r="I77" s="230"/>
      <c r="J77" s="230"/>
    </row>
    <row r="78" spans="1:12" x14ac:dyDescent="0.35">
      <c r="A78" s="230"/>
      <c r="B78" s="230"/>
      <c r="C78" s="230"/>
      <c r="D78" s="230"/>
      <c r="E78" s="230"/>
      <c r="F78" s="230"/>
      <c r="G78" s="230"/>
      <c r="H78" s="230"/>
      <c r="I78" s="230"/>
      <c r="J78" s="230"/>
    </row>
    <row r="79" spans="1:12" x14ac:dyDescent="0.35">
      <c r="A79" s="77"/>
      <c r="B79" s="77"/>
      <c r="C79" s="77"/>
      <c r="D79" s="77"/>
      <c r="E79" s="77"/>
      <c r="F79" s="77"/>
      <c r="G79" s="77"/>
      <c r="H79" s="77"/>
      <c r="I79" s="77"/>
      <c r="J79" s="77"/>
    </row>
  </sheetData>
  <mergeCells count="79">
    <mergeCell ref="A12:H12"/>
    <mergeCell ref="A2:I2"/>
    <mergeCell ref="A5:H5"/>
    <mergeCell ref="A6:C6"/>
    <mergeCell ref="D6:H6"/>
    <mergeCell ref="A7:C7"/>
    <mergeCell ref="D7:H7"/>
    <mergeCell ref="A8:C8"/>
    <mergeCell ref="D8:H8"/>
    <mergeCell ref="A9:C9"/>
    <mergeCell ref="D9:H9"/>
    <mergeCell ref="A11:H11"/>
    <mergeCell ref="A16:D16"/>
    <mergeCell ref="E16:H16"/>
    <mergeCell ref="A18:H18"/>
    <mergeCell ref="A19:B19"/>
    <mergeCell ref="C19:H19"/>
    <mergeCell ref="A13:D13"/>
    <mergeCell ref="E13:H13"/>
    <mergeCell ref="A14:D14"/>
    <mergeCell ref="E14:H14"/>
    <mergeCell ref="A15:D15"/>
    <mergeCell ref="E15:H15"/>
    <mergeCell ref="A30:H30"/>
    <mergeCell ref="A21:D21"/>
    <mergeCell ref="A22:A23"/>
    <mergeCell ref="B22:F23"/>
    <mergeCell ref="G22:H22"/>
    <mergeCell ref="A24:H24"/>
    <mergeCell ref="B25:F25"/>
    <mergeCell ref="B26:F26"/>
    <mergeCell ref="A27:H27"/>
    <mergeCell ref="B28:F28"/>
    <mergeCell ref="B29:F29"/>
    <mergeCell ref="B31:F31"/>
    <mergeCell ref="A34:F34"/>
    <mergeCell ref="A35:A41"/>
    <mergeCell ref="B35:H35"/>
    <mergeCell ref="B36:H36"/>
    <mergeCell ref="B37:H37"/>
    <mergeCell ref="B38:H38"/>
    <mergeCell ref="B39:H39"/>
    <mergeCell ref="B40:H40"/>
    <mergeCell ref="B41:H41"/>
    <mergeCell ref="C54:H54"/>
    <mergeCell ref="C55:H55"/>
    <mergeCell ref="C56:H56"/>
    <mergeCell ref="A45:A49"/>
    <mergeCell ref="B45:H45"/>
    <mergeCell ref="B46:H46"/>
    <mergeCell ref="B47:H47"/>
    <mergeCell ref="B48:H48"/>
    <mergeCell ref="D51:H51"/>
    <mergeCell ref="B49:H49"/>
    <mergeCell ref="A50:C50"/>
    <mergeCell ref="D50:H50"/>
    <mergeCell ref="A51:C51"/>
    <mergeCell ref="A54:B56"/>
    <mergeCell ref="A42:C42"/>
    <mergeCell ref="D42:H42"/>
    <mergeCell ref="A43:C43"/>
    <mergeCell ref="A44:F44"/>
    <mergeCell ref="D43:H43"/>
    <mergeCell ref="C57:H57"/>
    <mergeCell ref="C58:H58"/>
    <mergeCell ref="A61:F61"/>
    <mergeCell ref="A62:F62"/>
    <mergeCell ref="A64:F64"/>
    <mergeCell ref="A57:B58"/>
    <mergeCell ref="A76:E76"/>
    <mergeCell ref="A73:D73"/>
    <mergeCell ref="A65:D65"/>
    <mergeCell ref="B66:D66"/>
    <mergeCell ref="B67:D67"/>
    <mergeCell ref="B68:D68"/>
    <mergeCell ref="B69:D69"/>
    <mergeCell ref="B70:D70"/>
    <mergeCell ref="B71:D71"/>
    <mergeCell ref="A72:D7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80"/>
  <sheetViews>
    <sheetView topLeftCell="A19" workbookViewId="0">
      <selection activeCell="C20" sqref="C20:H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205</v>
      </c>
      <c r="B5" s="497"/>
      <c r="C5" s="497"/>
      <c r="D5" s="497"/>
      <c r="E5" s="497"/>
      <c r="F5" s="497"/>
      <c r="G5" s="497"/>
      <c r="H5" s="497"/>
    </row>
    <row r="6" spans="1:9" ht="17.649999999999999" customHeight="1" x14ac:dyDescent="0.35">
      <c r="A6" s="478" t="s">
        <v>142</v>
      </c>
      <c r="B6" s="522"/>
      <c r="C6" s="522"/>
      <c r="D6" s="521">
        <v>4</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1263</v>
      </c>
      <c r="E8" s="514"/>
      <c r="F8" s="514"/>
      <c r="G8" s="514"/>
      <c r="H8" s="515"/>
    </row>
    <row r="9" spans="1:9" ht="17.649999999999999" customHeight="1" x14ac:dyDescent="0.35">
      <c r="A9" s="478" t="s">
        <v>241</v>
      </c>
      <c r="B9" s="522"/>
      <c r="C9" s="522"/>
      <c r="D9" s="514" t="s">
        <v>1264</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735</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29.25" customHeight="1" x14ac:dyDescent="0.35">
      <c r="A25" s="211" t="s">
        <v>1265</v>
      </c>
      <c r="B25" s="512" t="s">
        <v>1266</v>
      </c>
      <c r="C25" s="512"/>
      <c r="D25" s="512"/>
      <c r="E25" s="512"/>
      <c r="F25" s="512"/>
      <c r="G25" s="32" t="s">
        <v>657</v>
      </c>
      <c r="H25" s="190" t="s">
        <v>39</v>
      </c>
    </row>
    <row r="26" spans="1:8" ht="29.25" customHeight="1" x14ac:dyDescent="0.35">
      <c r="A26" s="211" t="s">
        <v>1267</v>
      </c>
      <c r="B26" s="512" t="s">
        <v>1268</v>
      </c>
      <c r="C26" s="512"/>
      <c r="D26" s="512"/>
      <c r="E26" s="512"/>
      <c r="F26" s="512"/>
      <c r="G26" s="32" t="s">
        <v>58</v>
      </c>
      <c r="H26" s="190" t="s">
        <v>39</v>
      </c>
    </row>
    <row r="27" spans="1:8" ht="17.649999999999999" customHeight="1" x14ac:dyDescent="0.35">
      <c r="A27" s="486" t="s">
        <v>125</v>
      </c>
      <c r="B27" s="487"/>
      <c r="C27" s="487"/>
      <c r="D27" s="487"/>
      <c r="E27" s="487"/>
      <c r="F27" s="487"/>
      <c r="G27" s="487"/>
      <c r="H27" s="488"/>
    </row>
    <row r="28" spans="1:8" ht="28.5" customHeight="1" x14ac:dyDescent="0.35">
      <c r="A28" s="211" t="s">
        <v>1269</v>
      </c>
      <c r="B28" s="512" t="s">
        <v>1270</v>
      </c>
      <c r="C28" s="512"/>
      <c r="D28" s="512"/>
      <c r="E28" s="512"/>
      <c r="F28" s="512"/>
      <c r="G28" s="32" t="s">
        <v>91</v>
      </c>
      <c r="H28" s="190" t="s">
        <v>39</v>
      </c>
    </row>
    <row r="29" spans="1:8" ht="43" customHeight="1" x14ac:dyDescent="0.35">
      <c r="A29" s="211" t="s">
        <v>1271</v>
      </c>
      <c r="B29" s="512" t="s">
        <v>1272</v>
      </c>
      <c r="C29" s="512"/>
      <c r="D29" s="512"/>
      <c r="E29" s="512"/>
      <c r="F29" s="512"/>
      <c r="G29" s="32" t="s">
        <v>906</v>
      </c>
      <c r="H29" s="190" t="s">
        <v>39</v>
      </c>
    </row>
    <row r="30" spans="1:8" ht="17.649999999999999" customHeight="1" x14ac:dyDescent="0.35">
      <c r="A30" s="486" t="s">
        <v>261</v>
      </c>
      <c r="B30" s="487"/>
      <c r="C30" s="487"/>
      <c r="D30" s="487"/>
      <c r="E30" s="487"/>
      <c r="F30" s="487"/>
      <c r="G30" s="487"/>
      <c r="H30" s="488"/>
    </row>
    <row r="31" spans="1:8" ht="36.75" customHeight="1" x14ac:dyDescent="0.35">
      <c r="A31" s="211" t="s">
        <v>1273</v>
      </c>
      <c r="B31" s="512" t="s">
        <v>1274</v>
      </c>
      <c r="C31" s="512"/>
      <c r="D31" s="512"/>
      <c r="E31" s="512"/>
      <c r="F31" s="512"/>
      <c r="G31" s="32" t="s">
        <v>909</v>
      </c>
      <c r="H31" s="190" t="s">
        <v>39</v>
      </c>
    </row>
    <row r="32" spans="1:8" ht="10.15" customHeight="1" x14ac:dyDescent="0.35"/>
    <row r="33" spans="1:9" ht="15" customHeight="1" x14ac:dyDescent="0.35">
      <c r="A33" s="159" t="s">
        <v>266</v>
      </c>
    </row>
    <row r="34" spans="1:9" s="177" customFormat="1" ht="17.649999999999999" customHeight="1" x14ac:dyDescent="0.35">
      <c r="A34" s="481" t="s">
        <v>267</v>
      </c>
      <c r="B34" s="481"/>
      <c r="C34" s="481"/>
      <c r="D34" s="481"/>
      <c r="E34" s="481"/>
      <c r="F34" s="481"/>
      <c r="G34" s="162">
        <v>15</v>
      </c>
      <c r="H34" s="163" t="s">
        <v>268</v>
      </c>
    </row>
    <row r="35" spans="1:9" ht="17.25" customHeight="1" x14ac:dyDescent="0.35">
      <c r="A35" s="508" t="s">
        <v>269</v>
      </c>
      <c r="B35" s="518" t="s">
        <v>1275</v>
      </c>
      <c r="C35" s="518"/>
      <c r="D35" s="518"/>
      <c r="E35" s="518"/>
      <c r="F35" s="518"/>
      <c r="G35" s="518"/>
      <c r="H35" s="519"/>
    </row>
    <row r="36" spans="1:9" ht="17.25" customHeight="1" x14ac:dyDescent="0.35">
      <c r="A36" s="509"/>
      <c r="B36" s="512" t="s">
        <v>1276</v>
      </c>
      <c r="C36" s="512"/>
      <c r="D36" s="512"/>
      <c r="E36" s="512"/>
      <c r="F36" s="512"/>
      <c r="G36" s="512"/>
      <c r="H36" s="479"/>
    </row>
    <row r="37" spans="1:9" ht="17.25" customHeight="1" x14ac:dyDescent="0.35">
      <c r="A37" s="509"/>
      <c r="B37" s="512" t="s">
        <v>1277</v>
      </c>
      <c r="C37" s="512"/>
      <c r="D37" s="512"/>
      <c r="E37" s="512"/>
      <c r="F37" s="512"/>
      <c r="G37" s="512"/>
      <c r="H37" s="479"/>
    </row>
    <row r="38" spans="1:9" ht="17.25" customHeight="1" x14ac:dyDescent="0.35">
      <c r="A38" s="509"/>
      <c r="B38" s="512" t="s">
        <v>1278</v>
      </c>
      <c r="C38" s="512"/>
      <c r="D38" s="512"/>
      <c r="E38" s="512"/>
      <c r="F38" s="512"/>
      <c r="G38" s="512"/>
      <c r="H38" s="479"/>
    </row>
    <row r="39" spans="1:9" ht="17.25" customHeight="1" x14ac:dyDescent="0.35">
      <c r="A39" s="510"/>
      <c r="B39" s="512" t="s">
        <v>1279</v>
      </c>
      <c r="C39" s="512"/>
      <c r="D39" s="512"/>
      <c r="E39" s="512"/>
      <c r="F39" s="512"/>
      <c r="G39" s="512"/>
      <c r="H39" s="479"/>
    </row>
    <row r="40" spans="1:9" ht="23.15" customHeight="1" x14ac:dyDescent="0.35">
      <c r="A40" s="516" t="s">
        <v>274</v>
      </c>
      <c r="B40" s="513"/>
      <c r="C40" s="513"/>
      <c r="D40" s="514" t="s">
        <v>1280</v>
      </c>
      <c r="E40" s="514"/>
      <c r="F40" s="514"/>
      <c r="G40" s="514"/>
      <c r="H40" s="515"/>
    </row>
    <row r="41" spans="1:9" ht="52.5" customHeight="1" x14ac:dyDescent="0.35">
      <c r="A41" s="476" t="s">
        <v>276</v>
      </c>
      <c r="B41" s="507"/>
      <c r="C41" s="507"/>
      <c r="D41" s="479" t="s">
        <v>1525</v>
      </c>
      <c r="E41" s="499"/>
      <c r="F41" s="499"/>
      <c r="G41" s="499"/>
      <c r="H41" s="499"/>
      <c r="I41" s="196"/>
    </row>
    <row r="42" spans="1:9" s="177" customFormat="1" ht="17.649999999999999" customHeight="1" x14ac:dyDescent="0.35">
      <c r="A42" s="481" t="s">
        <v>366</v>
      </c>
      <c r="B42" s="481"/>
      <c r="C42" s="481"/>
      <c r="D42" s="481"/>
      <c r="E42" s="481"/>
      <c r="F42" s="481"/>
      <c r="G42" s="162">
        <v>8</v>
      </c>
      <c r="H42" s="163" t="s">
        <v>268</v>
      </c>
    </row>
    <row r="43" spans="1:9" ht="17.25" customHeight="1" x14ac:dyDescent="0.35">
      <c r="A43" s="508" t="s">
        <v>269</v>
      </c>
      <c r="B43" s="511" t="s">
        <v>1281</v>
      </c>
      <c r="C43" s="511"/>
      <c r="D43" s="511"/>
      <c r="E43" s="511"/>
      <c r="F43" s="511"/>
      <c r="G43" s="511"/>
      <c r="H43" s="482"/>
    </row>
    <row r="44" spans="1:9" ht="17.25" customHeight="1" x14ac:dyDescent="0.35">
      <c r="A44" s="510"/>
      <c r="B44" s="479" t="s">
        <v>1282</v>
      </c>
      <c r="C44" s="499"/>
      <c r="D44" s="499"/>
      <c r="E44" s="499"/>
      <c r="F44" s="499"/>
      <c r="G44" s="499"/>
      <c r="H44" s="499"/>
    </row>
    <row r="45" spans="1:9" ht="22" customHeight="1" x14ac:dyDescent="0.35">
      <c r="A45" s="516" t="s">
        <v>274</v>
      </c>
      <c r="B45" s="513"/>
      <c r="C45" s="513"/>
      <c r="D45" s="514" t="s">
        <v>1283</v>
      </c>
      <c r="E45" s="514"/>
      <c r="F45" s="514"/>
      <c r="G45" s="514"/>
      <c r="H45" s="515"/>
    </row>
    <row r="46" spans="1:9" ht="45" customHeight="1" x14ac:dyDescent="0.35">
      <c r="A46" s="476" t="s">
        <v>276</v>
      </c>
      <c r="B46" s="507"/>
      <c r="C46" s="507"/>
      <c r="D46" s="479" t="s">
        <v>1524</v>
      </c>
      <c r="E46" s="499"/>
      <c r="F46" s="499"/>
      <c r="G46" s="499"/>
      <c r="H46" s="499"/>
      <c r="I46" s="196"/>
    </row>
    <row r="47" spans="1:9" s="177" customFormat="1" ht="17.649999999999999" customHeight="1" x14ac:dyDescent="0.35">
      <c r="A47" s="481" t="s">
        <v>405</v>
      </c>
      <c r="B47" s="481"/>
      <c r="C47" s="481"/>
      <c r="D47" s="481"/>
      <c r="E47" s="481"/>
      <c r="F47" s="481"/>
      <c r="G47" s="162">
        <v>12</v>
      </c>
      <c r="H47" s="163" t="s">
        <v>268</v>
      </c>
    </row>
    <row r="48" spans="1:9" ht="17.25" customHeight="1" x14ac:dyDescent="0.35">
      <c r="A48" s="508" t="s">
        <v>269</v>
      </c>
      <c r="B48" s="518" t="s">
        <v>1284</v>
      </c>
      <c r="C48" s="518"/>
      <c r="D48" s="518"/>
      <c r="E48" s="518"/>
      <c r="F48" s="518"/>
      <c r="G48" s="518"/>
      <c r="H48" s="519"/>
    </row>
    <row r="49" spans="1:10" ht="17.25" customHeight="1" x14ac:dyDescent="0.35">
      <c r="A49" s="509"/>
      <c r="B49" s="550" t="s">
        <v>1285</v>
      </c>
      <c r="C49" s="550"/>
      <c r="D49" s="550"/>
      <c r="E49" s="550"/>
      <c r="F49" s="550"/>
      <c r="G49" s="550"/>
      <c r="H49" s="541"/>
    </row>
    <row r="50" spans="1:10" ht="30" customHeight="1" x14ac:dyDescent="0.35">
      <c r="A50" s="509"/>
      <c r="B50" s="512" t="s">
        <v>1286</v>
      </c>
      <c r="C50" s="512"/>
      <c r="D50" s="512"/>
      <c r="E50" s="512"/>
      <c r="F50" s="512"/>
      <c r="G50" s="512"/>
      <c r="H50" s="479"/>
    </row>
    <row r="51" spans="1:10" ht="17.25" customHeight="1" x14ac:dyDescent="0.35">
      <c r="A51" s="510"/>
      <c r="B51" s="518" t="s">
        <v>1287</v>
      </c>
      <c r="C51" s="518"/>
      <c r="D51" s="518"/>
      <c r="E51" s="518"/>
      <c r="F51" s="518"/>
      <c r="G51" s="518"/>
      <c r="H51" s="519"/>
    </row>
    <row r="52" spans="1:10" ht="19.5" customHeight="1" x14ac:dyDescent="0.35">
      <c r="A52" s="516" t="s">
        <v>274</v>
      </c>
      <c r="B52" s="513"/>
      <c r="C52" s="513"/>
      <c r="D52" s="514" t="s">
        <v>1288</v>
      </c>
      <c r="E52" s="514"/>
      <c r="F52" s="514"/>
      <c r="G52" s="514"/>
      <c r="H52" s="515"/>
    </row>
    <row r="53" spans="1:10" ht="44.25" customHeight="1" x14ac:dyDescent="0.35">
      <c r="A53" s="476" t="s">
        <v>276</v>
      </c>
      <c r="B53" s="507"/>
      <c r="C53" s="507"/>
      <c r="D53" s="479" t="s">
        <v>1523</v>
      </c>
      <c r="E53" s="499"/>
      <c r="F53" s="499"/>
      <c r="G53" s="499"/>
      <c r="H53" s="499"/>
      <c r="I53" s="196"/>
    </row>
    <row r="54" spans="1:10" ht="10.15" customHeight="1" x14ac:dyDescent="0.35"/>
    <row r="55" spans="1:10" ht="15" customHeight="1" x14ac:dyDescent="0.35">
      <c r="A55" s="159" t="s">
        <v>284</v>
      </c>
    </row>
    <row r="56" spans="1:10" ht="27" customHeight="1" x14ac:dyDescent="0.35">
      <c r="A56" s="473" t="s">
        <v>285</v>
      </c>
      <c r="B56" s="478"/>
      <c r="C56" s="504" t="s">
        <v>1521</v>
      </c>
      <c r="D56" s="506"/>
      <c r="E56" s="506"/>
      <c r="F56" s="506"/>
      <c r="G56" s="506"/>
      <c r="H56" s="506"/>
      <c r="J56" s="164"/>
    </row>
    <row r="57" spans="1:10" ht="27" customHeight="1" x14ac:dyDescent="0.35">
      <c r="A57" s="473"/>
      <c r="B57" s="478"/>
      <c r="C57" s="345" t="s">
        <v>1289</v>
      </c>
      <c r="D57" s="345"/>
      <c r="E57" s="345"/>
      <c r="F57" s="345"/>
      <c r="G57" s="345"/>
      <c r="H57" s="504"/>
    </row>
    <row r="58" spans="1:10" ht="27" customHeight="1" x14ac:dyDescent="0.35">
      <c r="A58" s="473"/>
      <c r="B58" s="478"/>
      <c r="C58" s="345" t="s">
        <v>1290</v>
      </c>
      <c r="D58" s="345"/>
      <c r="E58" s="345"/>
      <c r="F58" s="345"/>
      <c r="G58" s="345"/>
      <c r="H58" s="504"/>
    </row>
    <row r="59" spans="1:10" ht="27" customHeight="1" x14ac:dyDescent="0.35">
      <c r="A59" s="530" t="s">
        <v>288</v>
      </c>
      <c r="B59" s="531"/>
      <c r="C59" s="345" t="s">
        <v>1522</v>
      </c>
      <c r="D59" s="345"/>
      <c r="E59" s="345"/>
      <c r="F59" s="345"/>
      <c r="G59" s="345"/>
      <c r="H59" s="504"/>
    </row>
    <row r="60" spans="1:10" ht="10.15" customHeight="1" x14ac:dyDescent="0.35"/>
    <row r="61" spans="1:10" ht="15" customHeight="1" x14ac:dyDescent="0.35">
      <c r="A61" s="177" t="s">
        <v>290</v>
      </c>
      <c r="B61" s="179"/>
      <c r="C61" s="179"/>
      <c r="D61" s="179"/>
      <c r="E61" s="179"/>
      <c r="F61" s="179"/>
    </row>
    <row r="62" spans="1:10" ht="17" x14ac:dyDescent="0.35">
      <c r="A62" s="505" t="s">
        <v>291</v>
      </c>
      <c r="B62" s="505"/>
      <c r="C62" s="505"/>
      <c r="D62" s="505"/>
      <c r="E62" s="505"/>
      <c r="F62" s="505"/>
      <c r="G62" s="180">
        <v>4</v>
      </c>
      <c r="H62" s="181" t="s">
        <v>339</v>
      </c>
    </row>
    <row r="63" spans="1:10" ht="17" x14ac:dyDescent="0.35">
      <c r="A63" s="505" t="s">
        <v>293</v>
      </c>
      <c r="B63" s="505"/>
      <c r="C63" s="505"/>
      <c r="D63" s="505"/>
      <c r="E63" s="505"/>
      <c r="F63" s="505"/>
      <c r="G63" s="180">
        <v>0</v>
      </c>
      <c r="H63" s="181" t="s">
        <v>339</v>
      </c>
    </row>
    <row r="64" spans="1:10" x14ac:dyDescent="0.35">
      <c r="A64" s="156"/>
      <c r="B64" s="156"/>
      <c r="C64" s="156"/>
      <c r="D64" s="156"/>
      <c r="E64" s="156"/>
      <c r="F64" s="156"/>
      <c r="G64" s="182"/>
      <c r="H64" s="181"/>
    </row>
    <row r="65" spans="1:12" x14ac:dyDescent="0.35">
      <c r="A65" s="480" t="s">
        <v>294</v>
      </c>
      <c r="B65" s="480"/>
      <c r="C65" s="480"/>
      <c r="D65" s="480"/>
      <c r="E65" s="480"/>
      <c r="F65" s="480"/>
      <c r="G65" s="183"/>
      <c r="H65" s="184"/>
    </row>
    <row r="66" spans="1:12" ht="17.649999999999999" customHeight="1" x14ac:dyDescent="0.35">
      <c r="A66" s="472" t="s">
        <v>295</v>
      </c>
      <c r="B66" s="472"/>
      <c r="C66" s="472"/>
      <c r="D66" s="472"/>
      <c r="E66" s="167">
        <f>SUM(E67:E72)</f>
        <v>43</v>
      </c>
      <c r="F66" s="167" t="s">
        <v>268</v>
      </c>
      <c r="G66" s="172">
        <f>E66/25</f>
        <v>1.72</v>
      </c>
      <c r="H66" s="181" t="s">
        <v>339</v>
      </c>
    </row>
    <row r="67" spans="1:12" ht="17.649999999999999" customHeight="1" x14ac:dyDescent="0.35">
      <c r="A67" s="158" t="s">
        <v>144</v>
      </c>
      <c r="B67" s="473" t="s">
        <v>146</v>
      </c>
      <c r="C67" s="473"/>
      <c r="D67" s="473"/>
      <c r="E67" s="167">
        <v>15</v>
      </c>
      <c r="F67" s="167" t="s">
        <v>268</v>
      </c>
      <c r="G67" s="173"/>
      <c r="H67" s="174"/>
    </row>
    <row r="68" spans="1:12" ht="17.649999999999999" customHeight="1" x14ac:dyDescent="0.35">
      <c r="B68" s="473" t="s">
        <v>296</v>
      </c>
      <c r="C68" s="473"/>
      <c r="D68" s="473"/>
      <c r="E68" s="167">
        <v>20</v>
      </c>
      <c r="F68" s="167" t="s">
        <v>268</v>
      </c>
      <c r="G68" s="185"/>
      <c r="H68" s="186"/>
    </row>
    <row r="69" spans="1:12" ht="17.649999999999999" customHeight="1" x14ac:dyDescent="0.35">
      <c r="B69" s="473" t="s">
        <v>297</v>
      </c>
      <c r="C69" s="473"/>
      <c r="D69" s="473"/>
      <c r="E69" s="167">
        <v>4</v>
      </c>
      <c r="F69" s="167" t="s">
        <v>268</v>
      </c>
      <c r="G69" s="185"/>
      <c r="H69" s="186"/>
      <c r="J69" s="175"/>
      <c r="K69" s="164"/>
      <c r="L69" s="164"/>
    </row>
    <row r="70" spans="1:12" ht="17.649999999999999" customHeight="1" x14ac:dyDescent="0.35">
      <c r="B70" s="473" t="s">
        <v>298</v>
      </c>
      <c r="C70" s="473"/>
      <c r="D70" s="473"/>
      <c r="E70" s="167" t="s">
        <v>168</v>
      </c>
      <c r="F70" s="167" t="s">
        <v>268</v>
      </c>
      <c r="G70" s="185"/>
      <c r="H70" s="186"/>
    </row>
    <row r="71" spans="1:12" ht="17.649999999999999" customHeight="1" x14ac:dyDescent="0.35">
      <c r="B71" s="473" t="s">
        <v>299</v>
      </c>
      <c r="C71" s="473"/>
      <c r="D71" s="473"/>
      <c r="E71" s="167" t="s">
        <v>168</v>
      </c>
      <c r="F71" s="167" t="s">
        <v>268</v>
      </c>
      <c r="G71" s="185"/>
      <c r="H71" s="186"/>
    </row>
    <row r="72" spans="1:12" ht="17.649999999999999" customHeight="1" x14ac:dyDescent="0.35">
      <c r="B72" s="473" t="s">
        <v>300</v>
      </c>
      <c r="C72" s="473"/>
      <c r="D72" s="473"/>
      <c r="E72" s="167">
        <v>4</v>
      </c>
      <c r="F72" s="167" t="s">
        <v>268</v>
      </c>
      <c r="G72" s="173"/>
      <c r="H72" s="174"/>
    </row>
    <row r="73" spans="1:12" ht="31.15" customHeight="1" x14ac:dyDescent="0.35">
      <c r="A73" s="472" t="s">
        <v>301</v>
      </c>
      <c r="B73" s="472"/>
      <c r="C73" s="472"/>
      <c r="D73" s="472"/>
      <c r="E73" s="167" t="s">
        <v>168</v>
      </c>
      <c r="F73" s="167" t="s">
        <v>268</v>
      </c>
      <c r="G73" s="172" t="s">
        <v>168</v>
      </c>
      <c r="H73" s="181" t="s">
        <v>339</v>
      </c>
    </row>
    <row r="74" spans="1:12" ht="17.649999999999999" customHeight="1" x14ac:dyDescent="0.35">
      <c r="A74" s="473" t="s">
        <v>302</v>
      </c>
      <c r="B74" s="473"/>
      <c r="C74" s="473"/>
      <c r="D74" s="473"/>
      <c r="E74" s="167">
        <f>G74*25</f>
        <v>57.000000000000007</v>
      </c>
      <c r="F74" s="167" t="s">
        <v>268</v>
      </c>
      <c r="G74" s="172">
        <f>D6-G66</f>
        <v>2.2800000000000002</v>
      </c>
      <c r="H74" s="181" t="s">
        <v>339</v>
      </c>
    </row>
    <row r="75" spans="1:12" ht="10.15" customHeight="1" x14ac:dyDescent="0.35"/>
    <row r="76" spans="1:12" x14ac:dyDescent="0.35">
      <c r="A76" s="8" t="s">
        <v>303</v>
      </c>
      <c r="B76" s="8"/>
      <c r="C76" s="8"/>
      <c r="D76" s="8"/>
      <c r="E76" s="8"/>
      <c r="F76" s="77"/>
      <c r="G76" s="77"/>
      <c r="H76" s="77"/>
      <c r="I76" s="77"/>
      <c r="J76" s="77"/>
    </row>
    <row r="77" spans="1:12" x14ac:dyDescent="0.35">
      <c r="A77" s="471" t="s">
        <v>1605</v>
      </c>
      <c r="B77" s="471"/>
      <c r="C77" s="471"/>
      <c r="D77" s="471"/>
      <c r="E77" s="471"/>
      <c r="F77" s="230"/>
      <c r="G77" s="230"/>
      <c r="H77" s="230"/>
      <c r="I77" s="230"/>
      <c r="J77" s="230"/>
    </row>
    <row r="78" spans="1:12" x14ac:dyDescent="0.35">
      <c r="A78" s="230"/>
      <c r="B78" s="230"/>
      <c r="C78" s="230"/>
      <c r="D78" s="230"/>
      <c r="E78" s="230"/>
      <c r="F78" s="230"/>
      <c r="G78" s="230"/>
      <c r="H78" s="230"/>
      <c r="I78" s="230"/>
      <c r="J78" s="230"/>
    </row>
    <row r="79" spans="1:12" x14ac:dyDescent="0.35">
      <c r="A79" s="230"/>
      <c r="B79" s="230"/>
      <c r="C79" s="230"/>
      <c r="D79" s="230"/>
      <c r="E79" s="230"/>
      <c r="F79" s="230"/>
      <c r="G79" s="230"/>
      <c r="H79" s="230"/>
      <c r="I79" s="230"/>
      <c r="J79" s="230"/>
    </row>
    <row r="80" spans="1:12" x14ac:dyDescent="0.35">
      <c r="A80" s="77"/>
      <c r="B80" s="77"/>
      <c r="C80" s="77"/>
      <c r="D80" s="77"/>
      <c r="E80" s="77"/>
      <c r="F80" s="77"/>
      <c r="G80" s="77"/>
      <c r="H80" s="77"/>
      <c r="I80" s="77"/>
      <c r="J80" s="77"/>
    </row>
  </sheetData>
  <mergeCells count="83">
    <mergeCell ref="A77:E77"/>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B26:F26"/>
    <mergeCell ref="A27:H27"/>
    <mergeCell ref="B28:F28"/>
    <mergeCell ref="B29:F29"/>
    <mergeCell ref="A30:H30"/>
    <mergeCell ref="B31:F31"/>
    <mergeCell ref="A34:F34"/>
    <mergeCell ref="A35:A39"/>
    <mergeCell ref="B35:H35"/>
    <mergeCell ref="B36:H36"/>
    <mergeCell ref="B37:H37"/>
    <mergeCell ref="B38:H38"/>
    <mergeCell ref="B39:H39"/>
    <mergeCell ref="A43:A44"/>
    <mergeCell ref="B43:H43"/>
    <mergeCell ref="B44:H44"/>
    <mergeCell ref="A40:C40"/>
    <mergeCell ref="D40:H40"/>
    <mergeCell ref="A41:C41"/>
    <mergeCell ref="A42:F42"/>
    <mergeCell ref="A45:C45"/>
    <mergeCell ref="D45:H45"/>
    <mergeCell ref="A46:C46"/>
    <mergeCell ref="A47:F47"/>
    <mergeCell ref="A48:A51"/>
    <mergeCell ref="B48:H48"/>
    <mergeCell ref="B49:H49"/>
    <mergeCell ref="B50:H50"/>
    <mergeCell ref="B51:H51"/>
    <mergeCell ref="A65:F65"/>
    <mergeCell ref="A52:C52"/>
    <mergeCell ref="D52:H52"/>
    <mergeCell ref="A53:C53"/>
    <mergeCell ref="A56:B58"/>
    <mergeCell ref="C56:H56"/>
    <mergeCell ref="C57:H57"/>
    <mergeCell ref="C58:H58"/>
    <mergeCell ref="B72:D72"/>
    <mergeCell ref="A73:D73"/>
    <mergeCell ref="A74:D74"/>
    <mergeCell ref="D41:H41"/>
    <mergeCell ref="D46:H46"/>
    <mergeCell ref="D53:H53"/>
    <mergeCell ref="A66:D66"/>
    <mergeCell ref="B67:D67"/>
    <mergeCell ref="B68:D68"/>
    <mergeCell ref="B69:D69"/>
    <mergeCell ref="B70:D70"/>
    <mergeCell ref="B71:D71"/>
    <mergeCell ref="A59:B59"/>
    <mergeCell ref="C59:H59"/>
    <mergeCell ref="A62:F62"/>
    <mergeCell ref="A63:F6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83"/>
  <sheetViews>
    <sheetView topLeftCell="A16" workbookViewId="0">
      <selection activeCell="K20" sqref="K20"/>
    </sheetView>
  </sheetViews>
  <sheetFormatPr defaultColWidth="8.81640625" defaultRowHeight="14" x14ac:dyDescent="0.35"/>
  <cols>
    <col min="1" max="1" width="9.26953125" style="176" customWidth="1"/>
    <col min="2" max="2" width="11.7265625" style="176" customWidth="1"/>
    <col min="3" max="3" width="5.7265625" style="176" customWidth="1"/>
    <col min="4" max="4" width="21.7265625" style="176" customWidth="1"/>
    <col min="5" max="5" width="9.26953125" style="176" customWidth="1"/>
    <col min="6" max="6" width="8.7265625" style="176" customWidth="1"/>
    <col min="7" max="7" width="12.7265625" style="176" customWidth="1"/>
    <col min="8" max="8" width="9.7265625" style="176" customWidth="1"/>
    <col min="9" max="9" width="2.7265625" style="176" customWidth="1"/>
    <col min="10" max="16384" width="8.81640625" style="176"/>
  </cols>
  <sheetData>
    <row r="1" spans="1:9" ht="10.15" customHeight="1" x14ac:dyDescent="0.35"/>
    <row r="2" spans="1:9" s="177" customFormat="1" x14ac:dyDescent="0.35">
      <c r="A2" s="526" t="s">
        <v>237</v>
      </c>
      <c r="B2" s="526"/>
      <c r="C2" s="526"/>
      <c r="D2" s="526"/>
      <c r="E2" s="526"/>
      <c r="F2" s="526"/>
      <c r="G2" s="526"/>
      <c r="H2" s="526"/>
      <c r="I2" s="526"/>
    </row>
    <row r="3" spans="1:9" ht="10.15" customHeight="1" x14ac:dyDescent="0.35"/>
    <row r="4" spans="1:9" ht="15" customHeight="1" x14ac:dyDescent="0.35">
      <c r="A4" s="159" t="s">
        <v>238</v>
      </c>
    </row>
    <row r="5" spans="1:9" s="160" customFormat="1" ht="17.649999999999999" customHeight="1" x14ac:dyDescent="0.35">
      <c r="A5" s="497" t="s">
        <v>206</v>
      </c>
      <c r="B5" s="497"/>
      <c r="C5" s="497"/>
      <c r="D5" s="497"/>
      <c r="E5" s="497"/>
      <c r="F5" s="497"/>
      <c r="G5" s="497"/>
      <c r="H5" s="497"/>
    </row>
    <row r="6" spans="1:9" ht="17.649999999999999" customHeight="1" x14ac:dyDescent="0.35">
      <c r="A6" s="478" t="s">
        <v>142</v>
      </c>
      <c r="B6" s="522"/>
      <c r="C6" s="522"/>
      <c r="D6" s="521">
        <v>3</v>
      </c>
      <c r="E6" s="521"/>
      <c r="F6" s="521"/>
      <c r="G6" s="521"/>
      <c r="H6" s="490"/>
    </row>
    <row r="7" spans="1:9" ht="17.899999999999999" customHeight="1" x14ac:dyDescent="0.35">
      <c r="A7" s="478" t="s">
        <v>141</v>
      </c>
      <c r="B7" s="522"/>
      <c r="C7" s="522"/>
      <c r="D7" s="527" t="s">
        <v>847</v>
      </c>
      <c r="E7" s="527"/>
      <c r="F7" s="527"/>
      <c r="G7" s="527"/>
      <c r="H7" s="528"/>
    </row>
    <row r="8" spans="1:9" ht="17.649999999999999" customHeight="1" x14ac:dyDescent="0.35">
      <c r="A8" s="478" t="s">
        <v>145</v>
      </c>
      <c r="B8" s="522"/>
      <c r="C8" s="522"/>
      <c r="D8" s="514" t="s">
        <v>306</v>
      </c>
      <c r="E8" s="514"/>
      <c r="F8" s="514"/>
      <c r="G8" s="514"/>
      <c r="H8" s="515"/>
    </row>
    <row r="9" spans="1:9" ht="17.649999999999999" customHeight="1" x14ac:dyDescent="0.35">
      <c r="A9" s="478" t="s">
        <v>241</v>
      </c>
      <c r="B9" s="522"/>
      <c r="C9" s="522"/>
      <c r="D9" s="514" t="s">
        <v>411</v>
      </c>
      <c r="E9" s="514"/>
      <c r="F9" s="514"/>
      <c r="G9" s="514"/>
      <c r="H9" s="515"/>
    </row>
    <row r="10" spans="1:9" ht="10.15" customHeight="1" x14ac:dyDescent="0.35"/>
    <row r="11" spans="1:9" ht="15" customHeight="1" x14ac:dyDescent="0.35">
      <c r="A11" s="493" t="s">
        <v>3</v>
      </c>
      <c r="B11" s="493"/>
      <c r="C11" s="493"/>
      <c r="D11" s="493"/>
      <c r="E11" s="493"/>
      <c r="F11" s="493"/>
      <c r="G11" s="493"/>
      <c r="H11" s="493"/>
    </row>
    <row r="12" spans="1:9" s="160" customFormat="1" ht="17.649999999999999" customHeight="1" x14ac:dyDescent="0.35">
      <c r="A12" s="495" t="s">
        <v>954</v>
      </c>
      <c r="B12" s="495"/>
      <c r="C12" s="495"/>
      <c r="D12" s="495"/>
      <c r="E12" s="495"/>
      <c r="F12" s="495"/>
      <c r="G12" s="495"/>
      <c r="H12" s="495"/>
    </row>
    <row r="13" spans="1:9" ht="17.649999999999999" customHeight="1" x14ac:dyDescent="0.35">
      <c r="A13" s="478" t="s">
        <v>9</v>
      </c>
      <c r="B13" s="522"/>
      <c r="C13" s="522"/>
      <c r="D13" s="522"/>
      <c r="E13" s="521" t="s">
        <v>10</v>
      </c>
      <c r="F13" s="521"/>
      <c r="G13" s="521"/>
      <c r="H13" s="490"/>
    </row>
    <row r="14" spans="1:9" ht="17.649999999999999" customHeight="1" x14ac:dyDescent="0.35">
      <c r="A14" s="478" t="s">
        <v>243</v>
      </c>
      <c r="B14" s="522"/>
      <c r="C14" s="522"/>
      <c r="D14" s="522"/>
      <c r="E14" s="521" t="s">
        <v>244</v>
      </c>
      <c r="F14" s="521"/>
      <c r="G14" s="521"/>
      <c r="H14" s="490"/>
    </row>
    <row r="15" spans="1:9" ht="17.649999999999999" customHeight="1" x14ac:dyDescent="0.35">
      <c r="A15" s="478" t="s">
        <v>245</v>
      </c>
      <c r="B15" s="522"/>
      <c r="C15" s="522"/>
      <c r="D15" s="522"/>
      <c r="E15" s="523" t="s">
        <v>1049</v>
      </c>
      <c r="F15" s="523"/>
      <c r="G15" s="523"/>
      <c r="H15" s="524"/>
    </row>
    <row r="16" spans="1:9" ht="17.649999999999999" customHeight="1" x14ac:dyDescent="0.35">
      <c r="A16" s="478" t="s">
        <v>15</v>
      </c>
      <c r="B16" s="522"/>
      <c r="C16" s="522"/>
      <c r="D16" s="522"/>
      <c r="E16" s="521" t="s">
        <v>16</v>
      </c>
      <c r="F16" s="521"/>
      <c r="G16" s="521"/>
      <c r="H16" s="490"/>
    </row>
    <row r="17" spans="1:8" ht="10.15" customHeight="1" x14ac:dyDescent="0.35"/>
    <row r="18" spans="1:8" ht="15" customHeight="1" x14ac:dyDescent="0.35">
      <c r="A18" s="493" t="s">
        <v>247</v>
      </c>
      <c r="B18" s="493"/>
      <c r="C18" s="493"/>
      <c r="D18" s="493"/>
      <c r="E18" s="493"/>
      <c r="F18" s="493"/>
      <c r="G18" s="493"/>
      <c r="H18" s="493"/>
    </row>
    <row r="19" spans="1:8" ht="31.15" customHeight="1" x14ac:dyDescent="0.35">
      <c r="A19" s="472" t="s">
        <v>248</v>
      </c>
      <c r="B19" s="472"/>
      <c r="C19" s="525" t="s">
        <v>1291</v>
      </c>
      <c r="D19" s="525"/>
      <c r="E19" s="525"/>
      <c r="F19" s="525"/>
      <c r="G19" s="525"/>
      <c r="H19" s="494"/>
    </row>
    <row r="20" spans="1:8" ht="10.15" customHeight="1" x14ac:dyDescent="0.35"/>
    <row r="21" spans="1:8" ht="15" customHeight="1" x14ac:dyDescent="0.35">
      <c r="A21" s="485" t="s">
        <v>250</v>
      </c>
      <c r="B21" s="485"/>
      <c r="C21" s="485"/>
      <c r="D21" s="485"/>
    </row>
    <row r="22" spans="1:8" x14ac:dyDescent="0.35">
      <c r="A22" s="486" t="s">
        <v>30</v>
      </c>
      <c r="B22" s="487" t="s">
        <v>31</v>
      </c>
      <c r="C22" s="487"/>
      <c r="D22" s="487"/>
      <c r="E22" s="487"/>
      <c r="F22" s="487"/>
      <c r="G22" s="487" t="s">
        <v>251</v>
      </c>
      <c r="H22" s="488"/>
    </row>
    <row r="23" spans="1:8" ht="27" customHeight="1" x14ac:dyDescent="0.35">
      <c r="A23" s="486"/>
      <c r="B23" s="487"/>
      <c r="C23" s="487"/>
      <c r="D23" s="487"/>
      <c r="E23" s="487"/>
      <c r="F23" s="487"/>
      <c r="G23" s="127" t="s">
        <v>252</v>
      </c>
      <c r="H23" s="161" t="s">
        <v>34</v>
      </c>
    </row>
    <row r="24" spans="1:8" ht="17.649999999999999" customHeight="1" x14ac:dyDescent="0.35">
      <c r="A24" s="486" t="s">
        <v>35</v>
      </c>
      <c r="B24" s="487"/>
      <c r="C24" s="487"/>
      <c r="D24" s="487"/>
      <c r="E24" s="487"/>
      <c r="F24" s="487"/>
      <c r="G24" s="487"/>
      <c r="H24" s="488"/>
    </row>
    <row r="25" spans="1:8" ht="30.75" customHeight="1" x14ac:dyDescent="0.35">
      <c r="A25" s="211" t="s">
        <v>1292</v>
      </c>
      <c r="B25" s="512" t="s">
        <v>1293</v>
      </c>
      <c r="C25" s="512"/>
      <c r="D25" s="512"/>
      <c r="E25" s="512"/>
      <c r="F25" s="512"/>
      <c r="G25" s="32" t="s">
        <v>44</v>
      </c>
      <c r="H25" s="190" t="s">
        <v>39</v>
      </c>
    </row>
    <row r="26" spans="1:8" ht="29.25" customHeight="1" x14ac:dyDescent="0.35">
      <c r="A26" s="211" t="s">
        <v>1294</v>
      </c>
      <c r="B26" s="512" t="s">
        <v>1295</v>
      </c>
      <c r="C26" s="512"/>
      <c r="D26" s="512"/>
      <c r="E26" s="512"/>
      <c r="F26" s="512"/>
      <c r="G26" s="32" t="s">
        <v>998</v>
      </c>
      <c r="H26" s="190" t="s">
        <v>39</v>
      </c>
    </row>
    <row r="27" spans="1:8" ht="39.75" customHeight="1" x14ac:dyDescent="0.35">
      <c r="A27" s="211" t="s">
        <v>1296</v>
      </c>
      <c r="B27" s="479" t="s">
        <v>1297</v>
      </c>
      <c r="C27" s="499"/>
      <c r="D27" s="499"/>
      <c r="E27" s="499"/>
      <c r="F27" s="520"/>
      <c r="G27" s="32" t="s">
        <v>52</v>
      </c>
      <c r="H27" s="190" t="s">
        <v>39</v>
      </c>
    </row>
    <row r="28" spans="1:8" ht="17.649999999999999" customHeight="1" x14ac:dyDescent="0.35">
      <c r="A28" s="486" t="s">
        <v>125</v>
      </c>
      <c r="B28" s="487"/>
      <c r="C28" s="487"/>
      <c r="D28" s="487"/>
      <c r="E28" s="487"/>
      <c r="F28" s="487"/>
      <c r="G28" s="487"/>
      <c r="H28" s="488"/>
    </row>
    <row r="29" spans="1:8" ht="46.5" customHeight="1" x14ac:dyDescent="0.35">
      <c r="A29" s="211" t="s">
        <v>1298</v>
      </c>
      <c r="B29" s="479" t="s">
        <v>1299</v>
      </c>
      <c r="C29" s="499"/>
      <c r="D29" s="499"/>
      <c r="E29" s="499"/>
      <c r="F29" s="520"/>
      <c r="G29" s="32" t="s">
        <v>78</v>
      </c>
      <c r="H29" s="212" t="s">
        <v>39</v>
      </c>
    </row>
    <row r="30" spans="1:8" ht="30" customHeight="1" x14ac:dyDescent="0.35">
      <c r="A30" s="211" t="s">
        <v>1300</v>
      </c>
      <c r="B30" s="512" t="s">
        <v>1301</v>
      </c>
      <c r="C30" s="512"/>
      <c r="D30" s="512"/>
      <c r="E30" s="512"/>
      <c r="F30" s="512"/>
      <c r="G30" s="32" t="s">
        <v>95</v>
      </c>
      <c r="H30" s="190" t="s">
        <v>39</v>
      </c>
    </row>
    <row r="31" spans="1:8" ht="17.649999999999999" customHeight="1" x14ac:dyDescent="0.35">
      <c r="A31" s="486" t="s">
        <v>261</v>
      </c>
      <c r="B31" s="487"/>
      <c r="C31" s="487"/>
      <c r="D31" s="487"/>
      <c r="E31" s="487"/>
      <c r="F31" s="487"/>
      <c r="G31" s="487"/>
      <c r="H31" s="488"/>
    </row>
    <row r="32" spans="1:8" ht="39" customHeight="1" x14ac:dyDescent="0.35">
      <c r="A32" s="211" t="s">
        <v>1302</v>
      </c>
      <c r="B32" s="555" t="s">
        <v>1526</v>
      </c>
      <c r="C32" s="555"/>
      <c r="D32" s="555"/>
      <c r="E32" s="555"/>
      <c r="F32" s="555"/>
      <c r="G32" s="32" t="s">
        <v>909</v>
      </c>
      <c r="H32" s="190" t="s">
        <v>39</v>
      </c>
    </row>
    <row r="33" spans="1:9" ht="10.15" customHeight="1" x14ac:dyDescent="0.35"/>
    <row r="34" spans="1:9" ht="15" customHeight="1" x14ac:dyDescent="0.35">
      <c r="A34" s="159" t="s">
        <v>266</v>
      </c>
    </row>
    <row r="35" spans="1:9" s="177" customFormat="1" ht="17.649999999999999" customHeight="1" x14ac:dyDescent="0.35">
      <c r="A35" s="481" t="s">
        <v>267</v>
      </c>
      <c r="B35" s="481"/>
      <c r="C35" s="481"/>
      <c r="D35" s="481"/>
      <c r="E35" s="481"/>
      <c r="F35" s="481"/>
      <c r="G35" s="162">
        <v>14</v>
      </c>
      <c r="H35" s="163" t="s">
        <v>268</v>
      </c>
    </row>
    <row r="36" spans="1:9" ht="17.25" customHeight="1" x14ac:dyDescent="0.35">
      <c r="A36" s="508" t="s">
        <v>269</v>
      </c>
      <c r="B36" s="518" t="s">
        <v>1303</v>
      </c>
      <c r="C36" s="518"/>
      <c r="D36" s="518"/>
      <c r="E36" s="518"/>
      <c r="F36" s="518"/>
      <c r="G36" s="518"/>
      <c r="H36" s="519"/>
    </row>
    <row r="37" spans="1:9" ht="17.25" customHeight="1" x14ac:dyDescent="0.35">
      <c r="A37" s="509"/>
      <c r="B37" s="512" t="s">
        <v>1304</v>
      </c>
      <c r="C37" s="512"/>
      <c r="D37" s="512"/>
      <c r="E37" s="512"/>
      <c r="F37" s="512"/>
      <c r="G37" s="512"/>
      <c r="H37" s="479"/>
    </row>
    <row r="38" spans="1:9" ht="17.25" customHeight="1" x14ac:dyDescent="0.35">
      <c r="A38" s="509"/>
      <c r="B38" s="512" t="s">
        <v>1305</v>
      </c>
      <c r="C38" s="512"/>
      <c r="D38" s="512"/>
      <c r="E38" s="512"/>
      <c r="F38" s="512"/>
      <c r="G38" s="512"/>
      <c r="H38" s="479"/>
    </row>
    <row r="39" spans="1:9" ht="36.75" customHeight="1" x14ac:dyDescent="0.35">
      <c r="A39" s="509"/>
      <c r="B39" s="512" t="s">
        <v>1306</v>
      </c>
      <c r="C39" s="512"/>
      <c r="D39" s="512"/>
      <c r="E39" s="512"/>
      <c r="F39" s="512"/>
      <c r="G39" s="512"/>
      <c r="H39" s="479"/>
    </row>
    <row r="40" spans="1:9" ht="17.25" customHeight="1" x14ac:dyDescent="0.35">
      <c r="A40" s="509"/>
      <c r="B40" s="512" t="s">
        <v>1307</v>
      </c>
      <c r="C40" s="512"/>
      <c r="D40" s="512"/>
      <c r="E40" s="512"/>
      <c r="F40" s="512"/>
      <c r="G40" s="512"/>
      <c r="H40" s="479"/>
    </row>
    <row r="41" spans="1:9" ht="17.25" customHeight="1" x14ac:dyDescent="0.35">
      <c r="A41" s="509"/>
      <c r="B41" s="512" t="s">
        <v>1308</v>
      </c>
      <c r="C41" s="512"/>
      <c r="D41" s="512"/>
      <c r="E41" s="512"/>
      <c r="F41" s="512"/>
      <c r="G41" s="512"/>
      <c r="H41" s="479"/>
    </row>
    <row r="42" spans="1:9" ht="17.25" customHeight="1" x14ac:dyDescent="0.35">
      <c r="A42" s="509"/>
      <c r="B42" s="479" t="s">
        <v>1309</v>
      </c>
      <c r="C42" s="499"/>
      <c r="D42" s="499"/>
      <c r="E42" s="499"/>
      <c r="F42" s="499"/>
      <c r="G42" s="499"/>
      <c r="H42" s="499"/>
    </row>
    <row r="43" spans="1:9" ht="17.25" customHeight="1" x14ac:dyDescent="0.35">
      <c r="A43" s="517"/>
      <c r="B43" s="512" t="s">
        <v>1310</v>
      </c>
      <c r="C43" s="512"/>
      <c r="D43" s="512"/>
      <c r="E43" s="512"/>
      <c r="F43" s="512"/>
      <c r="G43" s="512"/>
      <c r="H43" s="479"/>
    </row>
    <row r="44" spans="1:9" ht="18.649999999999999" customHeight="1" x14ac:dyDescent="0.35">
      <c r="A44" s="474" t="s">
        <v>274</v>
      </c>
      <c r="B44" s="513"/>
      <c r="C44" s="513"/>
      <c r="D44" s="514" t="s">
        <v>1527</v>
      </c>
      <c r="E44" s="514"/>
      <c r="F44" s="514"/>
      <c r="G44" s="514"/>
      <c r="H44" s="515"/>
    </row>
    <row r="45" spans="1:9" ht="40.5" customHeight="1" x14ac:dyDescent="0.35">
      <c r="A45" s="476" t="s">
        <v>276</v>
      </c>
      <c r="B45" s="507"/>
      <c r="C45" s="507"/>
      <c r="D45" s="479" t="s">
        <v>1582</v>
      </c>
      <c r="E45" s="499"/>
      <c r="F45" s="499"/>
      <c r="G45" s="499"/>
      <c r="H45" s="499"/>
      <c r="I45" s="196"/>
    </row>
    <row r="46" spans="1:9" s="177" customFormat="1" ht="17.649999999999999" customHeight="1" x14ac:dyDescent="0.35">
      <c r="A46" s="481" t="s">
        <v>405</v>
      </c>
      <c r="B46" s="481"/>
      <c r="C46" s="481"/>
      <c r="D46" s="481"/>
      <c r="E46" s="481"/>
      <c r="F46" s="481"/>
      <c r="G46" s="162">
        <v>20</v>
      </c>
      <c r="H46" s="163" t="s">
        <v>268</v>
      </c>
    </row>
    <row r="47" spans="1:9" ht="17.25" customHeight="1" x14ac:dyDescent="0.35">
      <c r="A47" s="508" t="s">
        <v>269</v>
      </c>
      <c r="B47" s="541" t="s">
        <v>1311</v>
      </c>
      <c r="C47" s="542"/>
      <c r="D47" s="542"/>
      <c r="E47" s="542"/>
      <c r="F47" s="542"/>
      <c r="G47" s="542"/>
      <c r="H47" s="542"/>
    </row>
    <row r="48" spans="1:9" ht="17.25" customHeight="1" x14ac:dyDescent="0.35">
      <c r="A48" s="509"/>
      <c r="B48" s="541" t="s">
        <v>1312</v>
      </c>
      <c r="C48" s="542"/>
      <c r="D48" s="542"/>
      <c r="E48" s="542"/>
      <c r="F48" s="542"/>
      <c r="G48" s="542"/>
      <c r="H48" s="542"/>
    </row>
    <row r="49" spans="1:10" ht="30" customHeight="1" x14ac:dyDescent="0.35">
      <c r="A49" s="509"/>
      <c r="B49" s="561" t="s">
        <v>1313</v>
      </c>
      <c r="C49" s="562"/>
      <c r="D49" s="562"/>
      <c r="E49" s="562"/>
      <c r="F49" s="562"/>
      <c r="G49" s="562"/>
      <c r="H49" s="562"/>
    </row>
    <row r="50" spans="1:10" ht="17.25" customHeight="1" x14ac:dyDescent="0.35">
      <c r="A50" s="509"/>
      <c r="B50" s="541" t="s">
        <v>1314</v>
      </c>
      <c r="C50" s="542"/>
      <c r="D50" s="542"/>
      <c r="E50" s="542"/>
      <c r="F50" s="542"/>
      <c r="G50" s="542"/>
      <c r="H50" s="542"/>
    </row>
    <row r="51" spans="1:10" ht="21.75" customHeight="1" x14ac:dyDescent="0.35">
      <c r="A51" s="509"/>
      <c r="B51" s="541" t="s">
        <v>1315</v>
      </c>
      <c r="C51" s="542"/>
      <c r="D51" s="542"/>
      <c r="E51" s="542"/>
      <c r="F51" s="542"/>
      <c r="G51" s="542"/>
      <c r="H51" s="542"/>
    </row>
    <row r="52" spans="1:10" ht="21" customHeight="1" x14ac:dyDescent="0.35">
      <c r="A52" s="509"/>
      <c r="B52" s="512" t="s">
        <v>1316</v>
      </c>
      <c r="C52" s="512"/>
      <c r="D52" s="512"/>
      <c r="E52" s="512"/>
      <c r="F52" s="512"/>
      <c r="G52" s="512"/>
      <c r="H52" s="479"/>
    </row>
    <row r="53" spans="1:10" ht="21" customHeight="1" x14ac:dyDescent="0.35">
      <c r="A53" s="509"/>
      <c r="B53" s="479" t="s">
        <v>1317</v>
      </c>
      <c r="C53" s="499"/>
      <c r="D53" s="499"/>
      <c r="E53" s="499"/>
      <c r="F53" s="499"/>
      <c r="G53" s="499"/>
      <c r="H53" s="499"/>
    </row>
    <row r="54" spans="1:10" ht="22.5" customHeight="1" x14ac:dyDescent="0.35">
      <c r="A54" s="510"/>
      <c r="B54" s="479" t="s">
        <v>1318</v>
      </c>
      <c r="C54" s="499"/>
      <c r="D54" s="499"/>
      <c r="E54" s="499"/>
      <c r="F54" s="499"/>
      <c r="G54" s="499"/>
      <c r="H54" s="499"/>
    </row>
    <row r="55" spans="1:10" ht="20.5" customHeight="1" x14ac:dyDescent="0.35">
      <c r="A55" s="516" t="s">
        <v>274</v>
      </c>
      <c r="B55" s="513"/>
      <c r="C55" s="513"/>
      <c r="D55" s="514" t="s">
        <v>1528</v>
      </c>
      <c r="E55" s="514"/>
      <c r="F55" s="514"/>
      <c r="G55" s="514"/>
      <c r="H55" s="515"/>
    </row>
    <row r="56" spans="1:10" ht="45" customHeight="1" x14ac:dyDescent="0.35">
      <c r="A56" s="476" t="s">
        <v>276</v>
      </c>
      <c r="B56" s="507"/>
      <c r="C56" s="507"/>
      <c r="D56" s="479" t="s">
        <v>1583</v>
      </c>
      <c r="E56" s="499"/>
      <c r="F56" s="499"/>
      <c r="G56" s="499"/>
      <c r="H56" s="499"/>
      <c r="I56" s="196"/>
    </row>
    <row r="57" spans="1:10" ht="10.15" customHeight="1" x14ac:dyDescent="0.35"/>
    <row r="58" spans="1:10" ht="15" customHeight="1" x14ac:dyDescent="0.35">
      <c r="A58" s="159" t="s">
        <v>284</v>
      </c>
    </row>
    <row r="59" spans="1:10" ht="45.75" customHeight="1" x14ac:dyDescent="0.35">
      <c r="A59" s="473" t="s">
        <v>285</v>
      </c>
      <c r="B59" s="478"/>
      <c r="C59" s="345" t="s">
        <v>1529</v>
      </c>
      <c r="D59" s="345"/>
      <c r="E59" s="345"/>
      <c r="F59" s="345"/>
      <c r="G59" s="345"/>
      <c r="H59" s="504"/>
      <c r="J59" s="164"/>
    </row>
    <row r="60" spans="1:10" ht="44.25" customHeight="1" x14ac:dyDescent="0.35">
      <c r="A60" s="473"/>
      <c r="B60" s="478"/>
      <c r="C60" s="345" t="s">
        <v>1530</v>
      </c>
      <c r="D60" s="345"/>
      <c r="E60" s="345"/>
      <c r="F60" s="345"/>
      <c r="G60" s="345"/>
      <c r="H60" s="504"/>
    </row>
    <row r="61" spans="1:10" ht="33.75" customHeight="1" x14ac:dyDescent="0.35">
      <c r="A61" s="473"/>
      <c r="B61" s="478"/>
      <c r="C61" s="345" t="s">
        <v>1478</v>
      </c>
      <c r="D61" s="345"/>
      <c r="E61" s="345"/>
      <c r="F61" s="345"/>
      <c r="G61" s="345"/>
      <c r="H61" s="504"/>
    </row>
    <row r="62" spans="1:10" ht="42" customHeight="1" x14ac:dyDescent="0.35">
      <c r="A62" s="473" t="s">
        <v>288</v>
      </c>
      <c r="B62" s="478"/>
      <c r="C62" s="504" t="s">
        <v>1474</v>
      </c>
      <c r="D62" s="506"/>
      <c r="E62" s="506"/>
      <c r="F62" s="506"/>
      <c r="G62" s="506"/>
      <c r="H62" s="506"/>
    </row>
    <row r="63" spans="1:10" ht="10.15" customHeight="1" x14ac:dyDescent="0.35"/>
    <row r="64" spans="1:10" ht="15" customHeight="1" x14ac:dyDescent="0.35">
      <c r="A64" s="177" t="s">
        <v>290</v>
      </c>
      <c r="B64" s="179"/>
      <c r="C64" s="179"/>
      <c r="D64" s="179"/>
      <c r="E64" s="179"/>
      <c r="F64" s="179"/>
    </row>
    <row r="65" spans="1:12" ht="17" x14ac:dyDescent="0.35">
      <c r="A65" s="505" t="s">
        <v>291</v>
      </c>
      <c r="B65" s="505"/>
      <c r="C65" s="505"/>
      <c r="D65" s="505"/>
      <c r="E65" s="505"/>
      <c r="F65" s="505"/>
      <c r="G65" s="180">
        <v>3</v>
      </c>
      <c r="H65" s="181" t="s">
        <v>339</v>
      </c>
    </row>
    <row r="66" spans="1:12" ht="17" x14ac:dyDescent="0.35">
      <c r="A66" s="505" t="s">
        <v>293</v>
      </c>
      <c r="B66" s="505"/>
      <c r="C66" s="505"/>
      <c r="D66" s="505"/>
      <c r="E66" s="505"/>
      <c r="F66" s="505"/>
      <c r="G66" s="180">
        <v>0</v>
      </c>
      <c r="H66" s="181" t="s">
        <v>339</v>
      </c>
    </row>
    <row r="67" spans="1:12" x14ac:dyDescent="0.35">
      <c r="A67" s="156"/>
      <c r="B67" s="156"/>
      <c r="C67" s="156"/>
      <c r="D67" s="156"/>
      <c r="E67" s="156"/>
      <c r="F67" s="156"/>
      <c r="G67" s="182"/>
      <c r="H67" s="181"/>
    </row>
    <row r="68" spans="1:12" x14ac:dyDescent="0.35">
      <c r="A68" s="480" t="s">
        <v>294</v>
      </c>
      <c r="B68" s="480"/>
      <c r="C68" s="480"/>
      <c r="D68" s="480"/>
      <c r="E68" s="480"/>
      <c r="F68" s="480"/>
      <c r="G68" s="183"/>
      <c r="H68" s="184"/>
    </row>
    <row r="69" spans="1:12" ht="17.649999999999999" customHeight="1" x14ac:dyDescent="0.35">
      <c r="A69" s="472" t="s">
        <v>295</v>
      </c>
      <c r="B69" s="472"/>
      <c r="C69" s="472"/>
      <c r="D69" s="472"/>
      <c r="E69" s="167">
        <f>SUM(E70:E75)</f>
        <v>38</v>
      </c>
      <c r="F69" s="167" t="s">
        <v>268</v>
      </c>
      <c r="G69" s="172">
        <f>E69/25</f>
        <v>1.52</v>
      </c>
      <c r="H69" s="181" t="s">
        <v>339</v>
      </c>
    </row>
    <row r="70" spans="1:12" ht="17.649999999999999" customHeight="1" x14ac:dyDescent="0.35">
      <c r="A70" s="158" t="s">
        <v>144</v>
      </c>
      <c r="B70" s="473" t="s">
        <v>146</v>
      </c>
      <c r="C70" s="473"/>
      <c r="D70" s="473"/>
      <c r="E70" s="167">
        <v>14</v>
      </c>
      <c r="F70" s="167" t="s">
        <v>268</v>
      </c>
      <c r="G70" s="173"/>
      <c r="H70" s="174"/>
    </row>
    <row r="71" spans="1:12" ht="17.649999999999999" customHeight="1" x14ac:dyDescent="0.35">
      <c r="B71" s="473" t="s">
        <v>296</v>
      </c>
      <c r="C71" s="473"/>
      <c r="D71" s="473"/>
      <c r="E71" s="167">
        <v>20</v>
      </c>
      <c r="F71" s="167" t="s">
        <v>268</v>
      </c>
      <c r="G71" s="185"/>
      <c r="H71" s="186"/>
    </row>
    <row r="72" spans="1:12" ht="17.649999999999999" customHeight="1" x14ac:dyDescent="0.35">
      <c r="B72" s="473" t="s">
        <v>297</v>
      </c>
      <c r="C72" s="473"/>
      <c r="D72" s="473"/>
      <c r="E72" s="167">
        <v>2</v>
      </c>
      <c r="F72" s="167" t="s">
        <v>268</v>
      </c>
      <c r="G72" s="185"/>
      <c r="H72" s="186"/>
      <c r="J72" s="175"/>
      <c r="K72" s="164"/>
      <c r="L72" s="164"/>
    </row>
    <row r="73" spans="1:12" ht="17.649999999999999" customHeight="1" x14ac:dyDescent="0.35">
      <c r="B73" s="473" t="s">
        <v>298</v>
      </c>
      <c r="C73" s="473"/>
      <c r="D73" s="473"/>
      <c r="E73" s="167" t="s">
        <v>168</v>
      </c>
      <c r="F73" s="167" t="s">
        <v>268</v>
      </c>
      <c r="G73" s="185"/>
      <c r="H73" s="186"/>
    </row>
    <row r="74" spans="1:12" ht="17.649999999999999" customHeight="1" x14ac:dyDescent="0.35">
      <c r="B74" s="473" t="s">
        <v>299</v>
      </c>
      <c r="C74" s="473"/>
      <c r="D74" s="473"/>
      <c r="E74" s="167" t="s">
        <v>168</v>
      </c>
      <c r="F74" s="167" t="s">
        <v>268</v>
      </c>
      <c r="G74" s="185"/>
      <c r="H74" s="186"/>
    </row>
    <row r="75" spans="1:12" ht="17.649999999999999" customHeight="1" x14ac:dyDescent="0.35">
      <c r="B75" s="473" t="s">
        <v>300</v>
      </c>
      <c r="C75" s="473"/>
      <c r="D75" s="473"/>
      <c r="E75" s="167">
        <v>2</v>
      </c>
      <c r="F75" s="167" t="s">
        <v>268</v>
      </c>
      <c r="G75" s="173"/>
      <c r="H75" s="174"/>
    </row>
    <row r="76" spans="1:12" ht="31.15" customHeight="1" x14ac:dyDescent="0.35">
      <c r="A76" s="472" t="s">
        <v>301</v>
      </c>
      <c r="B76" s="472"/>
      <c r="C76" s="472"/>
      <c r="D76" s="472"/>
      <c r="E76" s="167" t="s">
        <v>168</v>
      </c>
      <c r="F76" s="167" t="s">
        <v>268</v>
      </c>
      <c r="G76" s="172" t="s">
        <v>168</v>
      </c>
      <c r="H76" s="181" t="s">
        <v>339</v>
      </c>
    </row>
    <row r="77" spans="1:12" ht="17.649999999999999" customHeight="1" x14ac:dyDescent="0.35">
      <c r="A77" s="473" t="s">
        <v>302</v>
      </c>
      <c r="B77" s="473"/>
      <c r="C77" s="473"/>
      <c r="D77" s="473"/>
      <c r="E77" s="167">
        <f>G77*25</f>
        <v>37</v>
      </c>
      <c r="F77" s="167" t="s">
        <v>268</v>
      </c>
      <c r="G77" s="172">
        <f>D6-G69</f>
        <v>1.48</v>
      </c>
      <c r="H77" s="181" t="s">
        <v>339</v>
      </c>
    </row>
    <row r="78" spans="1:12" ht="10.15" customHeight="1" x14ac:dyDescent="0.35"/>
    <row r="79" spans="1:12" x14ac:dyDescent="0.35">
      <c r="A79" s="8" t="s">
        <v>303</v>
      </c>
      <c r="B79" s="8"/>
      <c r="C79" s="8"/>
      <c r="D79" s="8"/>
      <c r="E79" s="8"/>
      <c r="F79" s="77"/>
      <c r="G79" s="77"/>
      <c r="H79" s="77"/>
      <c r="I79" s="77"/>
      <c r="J79" s="77"/>
    </row>
    <row r="80" spans="1:12" x14ac:dyDescent="0.35">
      <c r="A80" s="471" t="s">
        <v>1605</v>
      </c>
      <c r="B80" s="471"/>
      <c r="C80" s="471"/>
      <c r="D80" s="471"/>
      <c r="E80" s="471"/>
      <c r="F80" s="230"/>
      <c r="G80" s="230"/>
      <c r="H80" s="230"/>
      <c r="I80" s="230"/>
      <c r="J80" s="230"/>
    </row>
    <row r="81" spans="1:10" x14ac:dyDescent="0.35">
      <c r="A81" s="230"/>
      <c r="B81" s="230"/>
      <c r="C81" s="230"/>
      <c r="D81" s="230"/>
      <c r="E81" s="230"/>
      <c r="F81" s="230"/>
      <c r="G81" s="230"/>
      <c r="H81" s="230"/>
      <c r="I81" s="230"/>
      <c r="J81" s="230"/>
    </row>
    <row r="82" spans="1:10" x14ac:dyDescent="0.35">
      <c r="A82" s="230"/>
      <c r="B82" s="230"/>
      <c r="C82" s="230"/>
      <c r="D82" s="230"/>
      <c r="E82" s="230"/>
      <c r="F82" s="230"/>
      <c r="G82" s="230"/>
      <c r="H82" s="230"/>
      <c r="I82" s="230"/>
      <c r="J82" s="230"/>
    </row>
    <row r="83" spans="1:10" x14ac:dyDescent="0.35">
      <c r="A83" s="77"/>
      <c r="B83" s="77"/>
      <c r="C83" s="77"/>
      <c r="D83" s="77"/>
      <c r="E83" s="77"/>
      <c r="F83" s="77"/>
      <c r="G83" s="77"/>
      <c r="H83" s="77"/>
      <c r="I83" s="77"/>
      <c r="J83" s="77"/>
    </row>
  </sheetData>
  <mergeCells count="83">
    <mergeCell ref="A80:E8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0:F30"/>
    <mergeCell ref="A21:D21"/>
    <mergeCell ref="A22:A23"/>
    <mergeCell ref="B22:F23"/>
    <mergeCell ref="G22:H22"/>
    <mergeCell ref="A24:H24"/>
    <mergeCell ref="B25:F25"/>
    <mergeCell ref="B26:F26"/>
    <mergeCell ref="B27:F27"/>
    <mergeCell ref="A28:H28"/>
    <mergeCell ref="B29:F29"/>
    <mergeCell ref="A31:H31"/>
    <mergeCell ref="B32:F32"/>
    <mergeCell ref="A35:F35"/>
    <mergeCell ref="A36:A43"/>
    <mergeCell ref="B36:H36"/>
    <mergeCell ref="B37:H37"/>
    <mergeCell ref="B38:H38"/>
    <mergeCell ref="B39:H39"/>
    <mergeCell ref="B40:H40"/>
    <mergeCell ref="B41:H41"/>
    <mergeCell ref="B42:H42"/>
    <mergeCell ref="B43:H43"/>
    <mergeCell ref="D44:H44"/>
    <mergeCell ref="A46:F46"/>
    <mergeCell ref="A47:A54"/>
    <mergeCell ref="B47:H47"/>
    <mergeCell ref="B48:H48"/>
    <mergeCell ref="B49:H49"/>
    <mergeCell ref="B51:H51"/>
    <mergeCell ref="B52:H52"/>
    <mergeCell ref="B54:H54"/>
    <mergeCell ref="D45:H45"/>
    <mergeCell ref="A45:C45"/>
    <mergeCell ref="A44:C44"/>
    <mergeCell ref="B53:H53"/>
    <mergeCell ref="B50:H50"/>
    <mergeCell ref="B72:D72"/>
    <mergeCell ref="B73:D73"/>
    <mergeCell ref="B74:D74"/>
    <mergeCell ref="C61:H61"/>
    <mergeCell ref="A62:B62"/>
    <mergeCell ref="C62:H62"/>
    <mergeCell ref="A65:F65"/>
    <mergeCell ref="A66:F66"/>
    <mergeCell ref="A68:F68"/>
    <mergeCell ref="A69:D69"/>
    <mergeCell ref="D56:H56"/>
    <mergeCell ref="B70:D70"/>
    <mergeCell ref="B75:D75"/>
    <mergeCell ref="A76:D76"/>
    <mergeCell ref="A77:D77"/>
    <mergeCell ref="A55:C55"/>
    <mergeCell ref="D55:H55"/>
    <mergeCell ref="A56:C56"/>
    <mergeCell ref="B71:D71"/>
    <mergeCell ref="A59:B61"/>
    <mergeCell ref="C59:H59"/>
    <mergeCell ref="C60:H6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F14"/>
  <sheetViews>
    <sheetView workbookViewId="0">
      <selection activeCell="E11" sqref="E11"/>
    </sheetView>
  </sheetViews>
  <sheetFormatPr defaultColWidth="8.81640625" defaultRowHeight="13" x14ac:dyDescent="0.35"/>
  <cols>
    <col min="1" max="1" width="23.54296875" style="77" customWidth="1"/>
    <col min="2" max="2" width="65.453125" style="77" customWidth="1"/>
    <col min="3" max="16384" width="8.81640625" style="77"/>
  </cols>
  <sheetData>
    <row r="2" spans="1:6" s="58" customFormat="1" x14ac:dyDescent="0.35">
      <c r="A2" s="649" t="s">
        <v>1319</v>
      </c>
      <c r="B2" s="649"/>
    </row>
    <row r="3" spans="1:6" s="58" customFormat="1" x14ac:dyDescent="0.35">
      <c r="A3" s="277"/>
      <c r="B3" s="277"/>
    </row>
    <row r="4" spans="1:6" s="58" customFormat="1" x14ac:dyDescent="0.35">
      <c r="A4" s="2" t="s">
        <v>25</v>
      </c>
      <c r="B4" s="278"/>
    </row>
    <row r="5" spans="1:6" s="58" customFormat="1" x14ac:dyDescent="0.35">
      <c r="A5" s="6" t="s">
        <v>26</v>
      </c>
      <c r="B5" s="1"/>
    </row>
    <row r="6" spans="1:6" s="58" customFormat="1" x14ac:dyDescent="0.35">
      <c r="A6" s="6" t="s">
        <v>27</v>
      </c>
      <c r="B6" s="1"/>
    </row>
    <row r="7" spans="1:6" x14ac:dyDescent="0.35">
      <c r="A7" s="6" t="s">
        <v>1320</v>
      </c>
      <c r="B7" s="1"/>
    </row>
    <row r="8" spans="1:6" x14ac:dyDescent="0.35">
      <c r="A8" s="276"/>
      <c r="B8" s="1"/>
    </row>
    <row r="9" spans="1:6" x14ac:dyDescent="0.35">
      <c r="A9" s="58" t="s">
        <v>1321</v>
      </c>
    </row>
    <row r="10" spans="1:6" ht="28" x14ac:dyDescent="0.35">
      <c r="A10" s="279" t="s">
        <v>1322</v>
      </c>
      <c r="B10" s="280"/>
    </row>
    <row r="11" spans="1:6" ht="104" x14ac:dyDescent="0.35">
      <c r="A11" s="279" t="s">
        <v>1323</v>
      </c>
      <c r="B11" s="281" t="s">
        <v>1539</v>
      </c>
    </row>
    <row r="12" spans="1:6" ht="168.75" customHeight="1" x14ac:dyDescent="0.3">
      <c r="A12" s="279" t="s">
        <v>1324</v>
      </c>
      <c r="B12" s="302" t="s">
        <v>1325</v>
      </c>
      <c r="C12" s="282"/>
      <c r="D12" s="282"/>
      <c r="E12" s="282"/>
      <c r="F12" s="282"/>
    </row>
    <row r="14" spans="1:6" x14ac:dyDescent="0.35">
      <c r="A14" s="457"/>
      <c r="B14" s="457"/>
    </row>
  </sheetData>
  <mergeCells count="2">
    <mergeCell ref="A2:B2"/>
    <mergeCell ref="A14:B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J138"/>
  <sheetViews>
    <sheetView topLeftCell="A118" workbookViewId="0">
      <selection activeCell="K115" sqref="K115"/>
    </sheetView>
  </sheetViews>
  <sheetFormatPr defaultRowHeight="14.5" x14ac:dyDescent="0.35"/>
  <cols>
    <col min="1" max="1" width="6.1796875" customWidth="1"/>
    <col min="2" max="2" width="6" customWidth="1"/>
    <col min="3" max="3" width="50.453125" customWidth="1"/>
    <col min="5" max="5" width="10" customWidth="1"/>
    <col min="7" max="7" width="10.54296875" customWidth="1"/>
    <col min="8" max="8" width="12.453125" customWidth="1"/>
  </cols>
  <sheetData>
    <row r="1" spans="2:10" x14ac:dyDescent="0.35">
      <c r="B1" s="650" t="s">
        <v>217</v>
      </c>
      <c r="C1" s="650"/>
      <c r="D1" s="650"/>
      <c r="E1" s="650"/>
      <c r="F1" s="650"/>
      <c r="G1" s="650"/>
      <c r="H1" s="650"/>
      <c r="I1" s="650"/>
      <c r="J1" s="650"/>
    </row>
    <row r="2" spans="2:10" x14ac:dyDescent="0.35">
      <c r="B2" s="38"/>
      <c r="C2" s="28"/>
      <c r="D2" s="28"/>
      <c r="E2" s="28"/>
      <c r="F2" s="28"/>
      <c r="G2" s="28"/>
      <c r="H2" s="28"/>
      <c r="I2" s="1"/>
      <c r="J2" s="1"/>
    </row>
    <row r="3" spans="2:10" x14ac:dyDescent="0.35">
      <c r="B3" s="450" t="s">
        <v>1326</v>
      </c>
      <c r="C3" s="450"/>
      <c r="D3" s="1"/>
      <c r="E3" s="1"/>
      <c r="F3" s="2"/>
      <c r="G3" s="1"/>
      <c r="H3" s="28"/>
      <c r="I3" s="1"/>
      <c r="J3" s="1"/>
    </row>
    <row r="4" spans="2:10" x14ac:dyDescent="0.35">
      <c r="B4" s="6" t="s">
        <v>26</v>
      </c>
      <c r="C4" s="6"/>
      <c r="D4" s="8"/>
      <c r="E4" s="1"/>
      <c r="F4" s="1"/>
      <c r="G4" s="1"/>
      <c r="H4" s="1"/>
      <c r="I4" s="1"/>
      <c r="J4" s="1"/>
    </row>
    <row r="5" spans="2:10" x14ac:dyDescent="0.35">
      <c r="B5" s="9" t="s">
        <v>27</v>
      </c>
      <c r="C5" s="6"/>
      <c r="D5" s="8"/>
      <c r="E5" s="1"/>
      <c r="F5" s="1"/>
      <c r="G5" s="1"/>
      <c r="H5" s="1"/>
      <c r="I5" s="1"/>
      <c r="J5" s="1"/>
    </row>
    <row r="6" spans="2:10" x14ac:dyDescent="0.35">
      <c r="B6" s="9" t="s">
        <v>28</v>
      </c>
      <c r="C6" s="6"/>
      <c r="D6" s="8"/>
      <c r="E6" s="1"/>
      <c r="F6" s="1"/>
      <c r="G6" s="1"/>
      <c r="H6" s="1"/>
      <c r="I6" s="1"/>
      <c r="J6" s="1"/>
    </row>
    <row r="7" spans="2:10" x14ac:dyDescent="0.35">
      <c r="B7" s="1"/>
      <c r="C7" s="1"/>
      <c r="D7" s="1"/>
      <c r="E7" s="1"/>
      <c r="F7" s="1"/>
      <c r="G7" s="12" t="s">
        <v>137</v>
      </c>
      <c r="H7" s="12" t="s">
        <v>138</v>
      </c>
      <c r="I7" s="1"/>
      <c r="J7" s="1"/>
    </row>
    <row r="8" spans="2:10" x14ac:dyDescent="0.35">
      <c r="B8" s="420" t="s">
        <v>139</v>
      </c>
      <c r="C8" s="424" t="s">
        <v>140</v>
      </c>
      <c r="D8" s="426" t="s">
        <v>142</v>
      </c>
      <c r="E8" s="446" t="s">
        <v>144</v>
      </c>
      <c r="F8" s="446"/>
      <c r="G8" s="446"/>
      <c r="H8" s="651" t="s">
        <v>218</v>
      </c>
      <c r="I8" s="1"/>
      <c r="J8" s="1"/>
    </row>
    <row r="9" spans="2:10" x14ac:dyDescent="0.35">
      <c r="B9" s="421"/>
      <c r="C9" s="425"/>
      <c r="D9" s="426"/>
      <c r="E9" s="446" t="s">
        <v>219</v>
      </c>
      <c r="F9" s="446"/>
      <c r="G9" s="464" t="s">
        <v>220</v>
      </c>
      <c r="H9" s="652"/>
      <c r="I9" s="1"/>
      <c r="J9" s="1"/>
    </row>
    <row r="10" spans="2:10" ht="44.25" customHeight="1" x14ac:dyDescent="0.35">
      <c r="B10" s="421"/>
      <c r="C10" s="425"/>
      <c r="D10" s="422"/>
      <c r="E10" s="39" t="s">
        <v>39</v>
      </c>
      <c r="F10" s="32" t="s">
        <v>65</v>
      </c>
      <c r="G10" s="449"/>
      <c r="H10" s="653"/>
      <c r="I10" s="1"/>
      <c r="J10" s="1"/>
    </row>
    <row r="11" spans="2:10" ht="18" customHeight="1" x14ac:dyDescent="0.35">
      <c r="B11" s="433" t="s">
        <v>151</v>
      </c>
      <c r="C11" s="433"/>
      <c r="D11" s="433"/>
      <c r="E11" s="433"/>
      <c r="F11" s="433"/>
      <c r="G11" s="433"/>
      <c r="H11" s="433"/>
      <c r="I11" s="1"/>
      <c r="J11" s="1"/>
    </row>
    <row r="12" spans="2:10" ht="15" customHeight="1" x14ac:dyDescent="0.35">
      <c r="B12" s="14">
        <v>1</v>
      </c>
      <c r="C12" s="15" t="s">
        <v>152</v>
      </c>
      <c r="D12" s="40">
        <v>2</v>
      </c>
      <c r="E12" s="40">
        <v>2</v>
      </c>
      <c r="F12" s="40">
        <v>0</v>
      </c>
      <c r="G12" s="40">
        <v>1.2</v>
      </c>
      <c r="H12" s="41">
        <v>0</v>
      </c>
      <c r="I12" s="1"/>
      <c r="J12" s="1"/>
    </row>
    <row r="13" spans="2:10" ht="15" customHeight="1" x14ac:dyDescent="0.35">
      <c r="B13" s="14">
        <v>2</v>
      </c>
      <c r="C13" s="15" t="s">
        <v>155</v>
      </c>
      <c r="D13" s="40">
        <v>4</v>
      </c>
      <c r="E13" s="40">
        <v>3</v>
      </c>
      <c r="F13" s="40">
        <v>1</v>
      </c>
      <c r="G13" s="40">
        <v>2</v>
      </c>
      <c r="H13" s="41">
        <v>4</v>
      </c>
      <c r="I13" s="1"/>
      <c r="J13" s="1"/>
    </row>
    <row r="14" spans="2:10" ht="15" customHeight="1" x14ac:dyDescent="0.35">
      <c r="B14" s="14">
        <v>3</v>
      </c>
      <c r="C14" s="18" t="s">
        <v>157</v>
      </c>
      <c r="D14" s="40">
        <v>3</v>
      </c>
      <c r="E14" s="40">
        <v>2</v>
      </c>
      <c r="F14" s="40">
        <v>1</v>
      </c>
      <c r="G14" s="40">
        <v>1.6</v>
      </c>
      <c r="H14" s="41">
        <v>0</v>
      </c>
      <c r="I14" s="1"/>
      <c r="J14" s="1"/>
    </row>
    <row r="15" spans="2:10" ht="15" customHeight="1" x14ac:dyDescent="0.35">
      <c r="B15" s="14">
        <v>4</v>
      </c>
      <c r="C15" s="15" t="s">
        <v>1327</v>
      </c>
      <c r="D15" s="40">
        <v>4</v>
      </c>
      <c r="E15" s="40">
        <v>0.5</v>
      </c>
      <c r="F15" s="40">
        <v>3.5</v>
      </c>
      <c r="G15" s="40">
        <v>2</v>
      </c>
      <c r="H15" s="41">
        <v>4</v>
      </c>
      <c r="I15" s="1"/>
      <c r="J15" s="1"/>
    </row>
    <row r="16" spans="2:10" ht="15" customHeight="1" x14ac:dyDescent="0.35">
      <c r="B16" s="14">
        <v>5</v>
      </c>
      <c r="C16" s="18" t="s">
        <v>1328</v>
      </c>
      <c r="D16" s="40">
        <v>3</v>
      </c>
      <c r="E16" s="40">
        <v>2.5</v>
      </c>
      <c r="F16" s="40">
        <v>0.5</v>
      </c>
      <c r="G16" s="40">
        <v>1.6</v>
      </c>
      <c r="H16" s="41">
        <v>0</v>
      </c>
      <c r="I16" s="1"/>
      <c r="J16" s="1"/>
    </row>
    <row r="17" spans="2:10" ht="15" customHeight="1" x14ac:dyDescent="0.35">
      <c r="B17" s="14">
        <v>6</v>
      </c>
      <c r="C17" s="18" t="s">
        <v>1329</v>
      </c>
      <c r="D17" s="40">
        <v>2</v>
      </c>
      <c r="E17" s="40">
        <v>0</v>
      </c>
      <c r="F17" s="40">
        <v>2</v>
      </c>
      <c r="G17" s="40">
        <v>1.4</v>
      </c>
      <c r="H17" s="41">
        <v>0</v>
      </c>
      <c r="I17" s="1"/>
      <c r="J17" s="1"/>
    </row>
    <row r="18" spans="2:10" ht="15" customHeight="1" x14ac:dyDescent="0.35">
      <c r="B18" s="14">
        <v>7</v>
      </c>
      <c r="C18" s="30" t="s">
        <v>1330</v>
      </c>
      <c r="D18" s="40">
        <v>2</v>
      </c>
      <c r="E18" s="40">
        <v>1.9</v>
      </c>
      <c r="F18" s="40">
        <v>0.1</v>
      </c>
      <c r="G18" s="40">
        <v>1.4</v>
      </c>
      <c r="H18" s="41">
        <v>0</v>
      </c>
      <c r="I18" s="1"/>
      <c r="J18" s="1"/>
    </row>
    <row r="19" spans="2:10" ht="15" customHeight="1" x14ac:dyDescent="0.35">
      <c r="B19" s="14">
        <v>8</v>
      </c>
      <c r="C19" s="18" t="s">
        <v>1331</v>
      </c>
      <c r="D19" s="40">
        <v>5</v>
      </c>
      <c r="E19" s="40">
        <v>4.5</v>
      </c>
      <c r="F19" s="40">
        <v>0.5</v>
      </c>
      <c r="G19" s="40">
        <v>2.6</v>
      </c>
      <c r="H19" s="41">
        <v>5</v>
      </c>
      <c r="I19" s="1"/>
      <c r="J19" s="1"/>
    </row>
    <row r="20" spans="2:10" ht="15" customHeight="1" x14ac:dyDescent="0.35">
      <c r="B20" s="14">
        <v>9</v>
      </c>
      <c r="C20" s="18" t="s">
        <v>1332</v>
      </c>
      <c r="D20" s="40">
        <v>4</v>
      </c>
      <c r="E20" s="40">
        <v>4</v>
      </c>
      <c r="F20" s="40">
        <v>0</v>
      </c>
      <c r="G20" s="40">
        <v>2.2000000000000002</v>
      </c>
      <c r="H20" s="41">
        <v>4</v>
      </c>
      <c r="I20" s="1"/>
      <c r="J20" s="1"/>
    </row>
    <row r="21" spans="2:10" ht="15" customHeight="1" x14ac:dyDescent="0.35">
      <c r="B21" s="14">
        <v>10</v>
      </c>
      <c r="C21" s="33" t="s">
        <v>165</v>
      </c>
      <c r="D21" s="40">
        <v>1</v>
      </c>
      <c r="E21" s="40">
        <v>0.5</v>
      </c>
      <c r="F21" s="40">
        <v>0.5</v>
      </c>
      <c r="G21" s="40">
        <v>0.9</v>
      </c>
      <c r="H21" s="41">
        <v>0</v>
      </c>
      <c r="I21" s="1"/>
      <c r="J21" s="1"/>
    </row>
    <row r="22" spans="2:10" ht="15" customHeight="1" x14ac:dyDescent="0.35">
      <c r="B22" s="19" t="s">
        <v>153</v>
      </c>
      <c r="C22" s="20" t="s">
        <v>167</v>
      </c>
      <c r="D22" s="42">
        <f>SUM(D12:D21)</f>
        <v>30</v>
      </c>
      <c r="E22" s="42">
        <f t="shared" ref="E22:H22" si="0">SUM(E12:E21)</f>
        <v>20.9</v>
      </c>
      <c r="F22" s="42">
        <f t="shared" si="0"/>
        <v>9.1</v>
      </c>
      <c r="G22" s="42">
        <f t="shared" si="0"/>
        <v>16.899999999999999</v>
      </c>
      <c r="H22" s="43">
        <f t="shared" si="0"/>
        <v>17</v>
      </c>
      <c r="I22" s="1"/>
      <c r="J22" s="1"/>
    </row>
    <row r="23" spans="2:10" ht="18" customHeight="1" x14ac:dyDescent="0.35">
      <c r="B23" s="434" t="s">
        <v>169</v>
      </c>
      <c r="C23" s="434"/>
      <c r="D23" s="434"/>
      <c r="E23" s="434"/>
      <c r="F23" s="434"/>
      <c r="G23" s="434"/>
      <c r="H23" s="434"/>
      <c r="I23" s="1"/>
      <c r="J23" s="1"/>
    </row>
    <row r="24" spans="2:10" ht="15" customHeight="1" x14ac:dyDescent="0.35">
      <c r="B24" s="21"/>
      <c r="C24" s="44"/>
      <c r="D24" s="45">
        <v>0</v>
      </c>
      <c r="E24" s="45">
        <v>0</v>
      </c>
      <c r="F24" s="46">
        <v>0</v>
      </c>
      <c r="G24" s="45">
        <v>0</v>
      </c>
      <c r="H24" s="46">
        <v>0</v>
      </c>
      <c r="I24" s="1"/>
      <c r="J24" s="1"/>
    </row>
    <row r="25" spans="2:10" ht="15" customHeight="1" x14ac:dyDescent="0.35">
      <c r="B25" s="23" t="s">
        <v>158</v>
      </c>
      <c r="C25" s="25" t="s">
        <v>170</v>
      </c>
      <c r="D25" s="47">
        <f t="shared" ref="D25:H25" si="1">SUM(D24:D24)</f>
        <v>0</v>
      </c>
      <c r="E25" s="47">
        <f t="shared" si="1"/>
        <v>0</v>
      </c>
      <c r="F25" s="47">
        <f t="shared" si="1"/>
        <v>0</v>
      </c>
      <c r="G25" s="47">
        <f t="shared" si="1"/>
        <v>0</v>
      </c>
      <c r="H25" s="48">
        <f t="shared" si="1"/>
        <v>0</v>
      </c>
      <c r="I25" s="1"/>
      <c r="J25" s="1"/>
    </row>
    <row r="26" spans="2:10" ht="15" customHeight="1" x14ac:dyDescent="0.35">
      <c r="B26" s="24" t="s">
        <v>171</v>
      </c>
      <c r="C26" s="19" t="s">
        <v>172</v>
      </c>
      <c r="D26" s="42">
        <f>+D22+D25</f>
        <v>30</v>
      </c>
      <c r="E26" s="42">
        <f t="shared" ref="E26:H26" si="2">+E22+E25</f>
        <v>20.9</v>
      </c>
      <c r="F26" s="42">
        <f t="shared" si="2"/>
        <v>9.1</v>
      </c>
      <c r="G26" s="42">
        <f t="shared" si="2"/>
        <v>16.899999999999999</v>
      </c>
      <c r="H26" s="43">
        <f t="shared" si="2"/>
        <v>17</v>
      </c>
      <c r="I26" s="1"/>
      <c r="J26" s="1"/>
    </row>
    <row r="27" spans="2:10" x14ac:dyDescent="0.35">
      <c r="B27" s="25"/>
      <c r="C27" s="25"/>
      <c r="D27" s="4"/>
      <c r="E27" s="4"/>
      <c r="F27" s="4"/>
      <c r="G27" s="4"/>
      <c r="H27" s="4"/>
      <c r="I27" s="1"/>
      <c r="J27" s="1"/>
    </row>
    <row r="28" spans="2:10" x14ac:dyDescent="0.35">
      <c r="B28" s="1"/>
      <c r="C28" s="1"/>
      <c r="D28" s="1"/>
      <c r="E28" s="1"/>
      <c r="F28" s="1"/>
      <c r="G28" s="1"/>
      <c r="H28" s="1"/>
      <c r="I28" s="1"/>
      <c r="J28" s="1"/>
    </row>
    <row r="29" spans="2:10" x14ac:dyDescent="0.35">
      <c r="B29" s="1"/>
      <c r="C29" s="1"/>
      <c r="D29" s="1"/>
      <c r="E29" s="1"/>
      <c r="F29" s="1"/>
      <c r="G29" s="12" t="s">
        <v>173</v>
      </c>
      <c r="H29" s="12" t="s">
        <v>174</v>
      </c>
      <c r="I29" s="1"/>
      <c r="J29" s="1"/>
    </row>
    <row r="30" spans="2:10" x14ac:dyDescent="0.35">
      <c r="B30" s="420" t="s">
        <v>139</v>
      </c>
      <c r="C30" s="424" t="s">
        <v>140</v>
      </c>
      <c r="D30" s="426" t="s">
        <v>142</v>
      </c>
      <c r="E30" s="446" t="s">
        <v>144</v>
      </c>
      <c r="F30" s="446"/>
      <c r="G30" s="446"/>
      <c r="H30" s="651" t="s">
        <v>218</v>
      </c>
      <c r="I30" s="1"/>
      <c r="J30" s="1"/>
    </row>
    <row r="31" spans="2:10" x14ac:dyDescent="0.35">
      <c r="B31" s="421"/>
      <c r="C31" s="425"/>
      <c r="D31" s="426"/>
      <c r="E31" s="446" t="s">
        <v>219</v>
      </c>
      <c r="F31" s="446"/>
      <c r="G31" s="464" t="s">
        <v>220</v>
      </c>
      <c r="H31" s="652"/>
      <c r="I31" s="1"/>
      <c r="J31" s="1"/>
    </row>
    <row r="32" spans="2:10" ht="34.5" customHeight="1" x14ac:dyDescent="0.35">
      <c r="B32" s="421"/>
      <c r="C32" s="425"/>
      <c r="D32" s="422"/>
      <c r="E32" s="39" t="s">
        <v>39</v>
      </c>
      <c r="F32" s="32" t="s">
        <v>65</v>
      </c>
      <c r="G32" s="449"/>
      <c r="H32" s="653"/>
      <c r="I32" s="1"/>
      <c r="J32" s="1"/>
    </row>
    <row r="33" spans="2:10" ht="18" customHeight="1" x14ac:dyDescent="0.35">
      <c r="B33" s="433" t="s">
        <v>151</v>
      </c>
      <c r="C33" s="433"/>
      <c r="D33" s="433"/>
      <c r="E33" s="433"/>
      <c r="F33" s="433"/>
      <c r="G33" s="433"/>
      <c r="H33" s="433"/>
      <c r="I33" s="1"/>
      <c r="J33" s="1"/>
    </row>
    <row r="34" spans="2:10" ht="15" customHeight="1" x14ac:dyDescent="0.35">
      <c r="B34" s="14">
        <v>1</v>
      </c>
      <c r="C34" s="30" t="s">
        <v>1333</v>
      </c>
      <c r="D34" s="49">
        <v>3</v>
      </c>
      <c r="E34" s="49">
        <v>2.5</v>
      </c>
      <c r="F34" s="49">
        <v>0.5</v>
      </c>
      <c r="G34" s="49">
        <v>1.4</v>
      </c>
      <c r="H34" s="108">
        <v>3</v>
      </c>
      <c r="I34" s="1"/>
      <c r="J34" s="1"/>
    </row>
    <row r="35" spans="2:10" ht="15" customHeight="1" x14ac:dyDescent="0.35">
      <c r="B35" s="14">
        <v>2</v>
      </c>
      <c r="C35" s="15" t="s">
        <v>1334</v>
      </c>
      <c r="D35" s="40">
        <v>2</v>
      </c>
      <c r="E35" s="40">
        <v>0.5</v>
      </c>
      <c r="F35" s="40">
        <v>1.5</v>
      </c>
      <c r="G35" s="40">
        <v>1.4</v>
      </c>
      <c r="H35" s="41">
        <v>2</v>
      </c>
      <c r="I35" s="1"/>
      <c r="J35" s="1"/>
    </row>
    <row r="36" spans="2:10" ht="15" customHeight="1" x14ac:dyDescent="0.35">
      <c r="B36" s="14">
        <v>3</v>
      </c>
      <c r="C36" s="18" t="s">
        <v>1335</v>
      </c>
      <c r="D36" s="40">
        <v>3</v>
      </c>
      <c r="E36" s="40">
        <v>1</v>
      </c>
      <c r="F36" s="40">
        <v>2</v>
      </c>
      <c r="G36" s="40">
        <v>1.8</v>
      </c>
      <c r="H36" s="41">
        <v>3</v>
      </c>
      <c r="I36" s="1"/>
      <c r="J36" s="1"/>
    </row>
    <row r="37" spans="2:10" ht="15" customHeight="1" x14ac:dyDescent="0.35">
      <c r="B37" s="14">
        <v>4</v>
      </c>
      <c r="C37" s="18" t="s">
        <v>1336</v>
      </c>
      <c r="D37" s="40">
        <v>3</v>
      </c>
      <c r="E37" s="40">
        <v>2</v>
      </c>
      <c r="F37" s="40">
        <v>1</v>
      </c>
      <c r="G37" s="40">
        <v>1.6</v>
      </c>
      <c r="H37" s="41">
        <v>3</v>
      </c>
      <c r="I37" s="1"/>
      <c r="J37" s="1"/>
    </row>
    <row r="38" spans="2:10" ht="15" customHeight="1" x14ac:dyDescent="0.35">
      <c r="B38" s="14">
        <v>5</v>
      </c>
      <c r="C38" s="34" t="s">
        <v>1337</v>
      </c>
      <c r="D38" s="49">
        <v>3</v>
      </c>
      <c r="E38" s="40">
        <v>2</v>
      </c>
      <c r="F38" s="40">
        <v>1</v>
      </c>
      <c r="G38" s="40">
        <v>1.4</v>
      </c>
      <c r="H38" s="108">
        <v>0</v>
      </c>
      <c r="I38" s="1"/>
      <c r="J38" s="1"/>
    </row>
    <row r="39" spans="2:10" ht="15" customHeight="1" x14ac:dyDescent="0.35">
      <c r="B39" s="14">
        <v>6</v>
      </c>
      <c r="C39" s="18" t="s">
        <v>1338</v>
      </c>
      <c r="D39" s="40">
        <v>4</v>
      </c>
      <c r="E39" s="40">
        <v>1</v>
      </c>
      <c r="F39" s="40">
        <v>3</v>
      </c>
      <c r="G39" s="40">
        <v>2</v>
      </c>
      <c r="H39" s="41">
        <v>4</v>
      </c>
      <c r="I39" s="1"/>
      <c r="J39" s="1"/>
    </row>
    <row r="40" spans="2:10" ht="15" customHeight="1" x14ac:dyDescent="0.35">
      <c r="B40" s="19" t="s">
        <v>153</v>
      </c>
      <c r="C40" s="20" t="s">
        <v>167</v>
      </c>
      <c r="D40" s="42">
        <f>SUM(D34:D39)</f>
        <v>18</v>
      </c>
      <c r="E40" s="42">
        <f t="shared" ref="E40:H40" si="3">SUM(E34:E39)</f>
        <v>9</v>
      </c>
      <c r="F40" s="42">
        <f t="shared" si="3"/>
        <v>9</v>
      </c>
      <c r="G40" s="42">
        <f t="shared" si="3"/>
        <v>9.6</v>
      </c>
      <c r="H40" s="43">
        <f t="shared" si="3"/>
        <v>15</v>
      </c>
      <c r="I40" s="1"/>
      <c r="J40" s="1"/>
    </row>
    <row r="41" spans="2:10" ht="18" customHeight="1" x14ac:dyDescent="0.35">
      <c r="B41" s="433" t="s">
        <v>169</v>
      </c>
      <c r="C41" s="433"/>
      <c r="D41" s="433"/>
      <c r="E41" s="433"/>
      <c r="F41" s="433"/>
      <c r="G41" s="433"/>
      <c r="H41" s="433"/>
      <c r="I41" s="1"/>
      <c r="J41" s="1"/>
    </row>
    <row r="42" spans="2:10" ht="30" customHeight="1" x14ac:dyDescent="0.35">
      <c r="B42" s="14">
        <v>1</v>
      </c>
      <c r="C42" s="15" t="s">
        <v>222</v>
      </c>
      <c r="D42" s="40">
        <v>1</v>
      </c>
      <c r="E42" s="40">
        <v>0.5</v>
      </c>
      <c r="F42" s="40">
        <v>0.5</v>
      </c>
      <c r="G42" s="40">
        <v>0.8</v>
      </c>
      <c r="H42" s="41">
        <v>0</v>
      </c>
      <c r="I42" s="1"/>
      <c r="J42" s="1"/>
    </row>
    <row r="43" spans="2:10" ht="34.5" customHeight="1" x14ac:dyDescent="0.35">
      <c r="B43" s="79">
        <v>2</v>
      </c>
      <c r="C43" s="15" t="s">
        <v>1339</v>
      </c>
      <c r="D43" s="40">
        <f>(D66+D61+D56)/3</f>
        <v>11</v>
      </c>
      <c r="E43" s="40">
        <f>(E66+E61+E56)/3</f>
        <v>9.3333333333333339</v>
      </c>
      <c r="F43" s="40">
        <f>(F66+F61+F56)/3</f>
        <v>1.6666666666666667</v>
      </c>
      <c r="G43" s="40">
        <f>(G66+G61+G56)/3</f>
        <v>6.333333333333333</v>
      </c>
      <c r="H43" s="41">
        <f>(H66+H61+H56)/3</f>
        <v>9.6666666666666661</v>
      </c>
      <c r="I43" s="1"/>
      <c r="J43" s="1"/>
    </row>
    <row r="44" spans="2:10" x14ac:dyDescent="0.35">
      <c r="B44" s="24" t="s">
        <v>158</v>
      </c>
      <c r="C44" s="19" t="s">
        <v>170</v>
      </c>
      <c r="D44" s="42">
        <f>SUM(D42:D43)</f>
        <v>12</v>
      </c>
      <c r="E44" s="42">
        <f t="shared" ref="E44:H44" si="4">SUM(E42:E43)</f>
        <v>9.8333333333333339</v>
      </c>
      <c r="F44" s="42">
        <f t="shared" si="4"/>
        <v>2.166666666666667</v>
      </c>
      <c r="G44" s="42">
        <f>SUM(G42:G43)</f>
        <v>7.1333333333333329</v>
      </c>
      <c r="H44" s="43">
        <f t="shared" si="4"/>
        <v>9.6666666666666661</v>
      </c>
      <c r="I44" s="1"/>
      <c r="J44" s="1"/>
    </row>
    <row r="45" spans="2:10" x14ac:dyDescent="0.35">
      <c r="B45" s="27" t="s">
        <v>171</v>
      </c>
      <c r="C45" s="50" t="s">
        <v>172</v>
      </c>
      <c r="D45" s="51">
        <f>+D40+D44</f>
        <v>30</v>
      </c>
      <c r="E45" s="51">
        <f t="shared" ref="E45:H45" si="5">+E40+E44</f>
        <v>18.833333333333336</v>
      </c>
      <c r="F45" s="51">
        <f t="shared" si="5"/>
        <v>11.166666666666668</v>
      </c>
      <c r="G45" s="51">
        <f>+G40+G44</f>
        <v>16.733333333333334</v>
      </c>
      <c r="H45" s="52">
        <f t="shared" si="5"/>
        <v>24.666666666666664</v>
      </c>
      <c r="I45" s="1"/>
      <c r="J45" s="129"/>
    </row>
    <row r="46" spans="2:10" x14ac:dyDescent="0.35">
      <c r="B46" s="1"/>
      <c r="C46" s="1"/>
      <c r="D46" s="1"/>
      <c r="E46" s="1"/>
      <c r="F46" s="1"/>
      <c r="G46" s="1"/>
      <c r="H46" s="1"/>
      <c r="I46" s="1"/>
      <c r="J46" s="1"/>
    </row>
    <row r="47" spans="2:10" x14ac:dyDescent="0.35">
      <c r="B47" s="1"/>
      <c r="C47" s="1"/>
      <c r="D47" s="28"/>
      <c r="E47" s="2"/>
      <c r="F47" s="1"/>
      <c r="G47" s="12"/>
      <c r="H47" s="1"/>
      <c r="I47" s="1"/>
      <c r="J47" s="1"/>
    </row>
    <row r="48" spans="2:10" x14ac:dyDescent="0.35">
      <c r="B48" s="420" t="s">
        <v>139</v>
      </c>
      <c r="C48" s="424" t="s">
        <v>140</v>
      </c>
      <c r="D48" s="426" t="s">
        <v>142</v>
      </c>
      <c r="E48" s="446" t="s">
        <v>144</v>
      </c>
      <c r="F48" s="446"/>
      <c r="G48" s="446"/>
      <c r="H48" s="651" t="s">
        <v>218</v>
      </c>
      <c r="I48" s="1"/>
      <c r="J48" s="1"/>
    </row>
    <row r="49" spans="2:10" x14ac:dyDescent="0.35">
      <c r="B49" s="421"/>
      <c r="C49" s="425"/>
      <c r="D49" s="426"/>
      <c r="E49" s="446" t="s">
        <v>219</v>
      </c>
      <c r="F49" s="446"/>
      <c r="G49" s="464" t="s">
        <v>220</v>
      </c>
      <c r="H49" s="652"/>
      <c r="I49" s="1"/>
      <c r="J49" s="1"/>
    </row>
    <row r="50" spans="2:10" ht="37.5" customHeight="1" x14ac:dyDescent="0.35">
      <c r="B50" s="421"/>
      <c r="C50" s="425"/>
      <c r="D50" s="422"/>
      <c r="E50" s="39" t="s">
        <v>39</v>
      </c>
      <c r="F50" s="32" t="s">
        <v>65</v>
      </c>
      <c r="G50" s="449"/>
      <c r="H50" s="653"/>
      <c r="I50" s="1"/>
      <c r="J50" s="1"/>
    </row>
    <row r="51" spans="2:10" ht="18" customHeight="1" x14ac:dyDescent="0.35">
      <c r="B51" s="433" t="s">
        <v>1340</v>
      </c>
      <c r="C51" s="433"/>
      <c r="D51" s="433"/>
      <c r="E51" s="433"/>
      <c r="F51" s="433"/>
      <c r="G51" s="433"/>
      <c r="H51" s="433"/>
      <c r="I51" s="1"/>
      <c r="J51" s="1"/>
    </row>
    <row r="52" spans="2:10" ht="15" customHeight="1" x14ac:dyDescent="0.35">
      <c r="B52" s="29">
        <v>1</v>
      </c>
      <c r="C52" s="30" t="s">
        <v>185</v>
      </c>
      <c r="D52" s="49">
        <v>3</v>
      </c>
      <c r="E52" s="53">
        <v>2</v>
      </c>
      <c r="F52" s="53">
        <v>1</v>
      </c>
      <c r="G52" s="53">
        <v>2.1</v>
      </c>
      <c r="H52" s="108">
        <v>3</v>
      </c>
      <c r="I52" s="1"/>
      <c r="J52" s="1"/>
    </row>
    <row r="53" spans="2:10" ht="15" customHeight="1" x14ac:dyDescent="0.35">
      <c r="B53" s="29">
        <v>2</v>
      </c>
      <c r="C53" s="18" t="s">
        <v>1341</v>
      </c>
      <c r="D53" s="40">
        <v>2</v>
      </c>
      <c r="E53" s="49">
        <v>1.5</v>
      </c>
      <c r="F53" s="49">
        <v>0.5</v>
      </c>
      <c r="G53" s="49">
        <v>1.4</v>
      </c>
      <c r="H53" s="41">
        <v>2</v>
      </c>
      <c r="I53" s="1"/>
      <c r="J53" s="1"/>
    </row>
    <row r="54" spans="2:10" ht="15" customHeight="1" x14ac:dyDescent="0.35">
      <c r="B54" s="29">
        <v>3</v>
      </c>
      <c r="C54" s="18" t="s">
        <v>1342</v>
      </c>
      <c r="D54" s="49">
        <v>3</v>
      </c>
      <c r="E54" s="40">
        <v>2</v>
      </c>
      <c r="F54" s="40">
        <v>1</v>
      </c>
      <c r="G54" s="40">
        <v>1.8</v>
      </c>
      <c r="H54" s="108">
        <v>3</v>
      </c>
      <c r="I54" s="1"/>
      <c r="J54" s="1"/>
    </row>
    <row r="55" spans="2:10" ht="15" customHeight="1" x14ac:dyDescent="0.35">
      <c r="B55" s="29">
        <v>4</v>
      </c>
      <c r="C55" s="18" t="s">
        <v>1343</v>
      </c>
      <c r="D55" s="40">
        <v>3</v>
      </c>
      <c r="E55" s="40">
        <v>3</v>
      </c>
      <c r="F55" s="40">
        <v>0</v>
      </c>
      <c r="G55" s="40">
        <v>1.6</v>
      </c>
      <c r="H55" s="41">
        <v>3</v>
      </c>
      <c r="I55" s="1"/>
      <c r="J55" s="1"/>
    </row>
    <row r="56" spans="2:10" ht="15" customHeight="1" x14ac:dyDescent="0.35">
      <c r="B56" s="19" t="s">
        <v>158</v>
      </c>
      <c r="C56" s="20" t="s">
        <v>170</v>
      </c>
      <c r="D56" s="42">
        <f>SUM(D52:D55)</f>
        <v>11</v>
      </c>
      <c r="E56" s="42">
        <f>SUM(E52:E55)</f>
        <v>8.5</v>
      </c>
      <c r="F56" s="42">
        <f>SUM(F52:F55)</f>
        <v>2.5</v>
      </c>
      <c r="G56" s="42">
        <f>SUM(G52:G55)</f>
        <v>6.9</v>
      </c>
      <c r="H56" s="43">
        <f>SUM(H52:H55)</f>
        <v>11</v>
      </c>
      <c r="I56" s="1"/>
      <c r="J56" s="1"/>
    </row>
    <row r="57" spans="2:10" ht="18" customHeight="1" x14ac:dyDescent="0.35">
      <c r="B57" s="433" t="s">
        <v>1344</v>
      </c>
      <c r="C57" s="433"/>
      <c r="D57" s="433"/>
      <c r="E57" s="433"/>
      <c r="F57" s="433"/>
      <c r="G57" s="433"/>
      <c r="H57" s="433"/>
      <c r="I57" s="1"/>
      <c r="J57" s="1"/>
    </row>
    <row r="58" spans="2:10" x14ac:dyDescent="0.35">
      <c r="B58" s="29">
        <v>1</v>
      </c>
      <c r="C58" s="30" t="s">
        <v>185</v>
      </c>
      <c r="D58" s="49">
        <v>3</v>
      </c>
      <c r="E58" s="53">
        <v>2</v>
      </c>
      <c r="F58" s="53">
        <v>1</v>
      </c>
      <c r="G58" s="53">
        <v>2.1</v>
      </c>
      <c r="H58" s="108">
        <v>3</v>
      </c>
      <c r="I58" s="1"/>
      <c r="J58" s="1"/>
    </row>
    <row r="59" spans="2:10" x14ac:dyDescent="0.35">
      <c r="B59" s="29">
        <v>2</v>
      </c>
      <c r="C59" s="18" t="s">
        <v>1345</v>
      </c>
      <c r="D59" s="40">
        <v>4</v>
      </c>
      <c r="E59" s="49">
        <v>4</v>
      </c>
      <c r="F59" s="49">
        <v>0</v>
      </c>
      <c r="G59" s="49">
        <v>2</v>
      </c>
      <c r="H59" s="41">
        <v>0</v>
      </c>
      <c r="I59" s="1"/>
      <c r="J59" s="1"/>
    </row>
    <row r="60" spans="2:10" x14ac:dyDescent="0.35">
      <c r="B60" s="29">
        <v>3</v>
      </c>
      <c r="C60" s="18" t="s">
        <v>1346</v>
      </c>
      <c r="D60" s="40">
        <v>4</v>
      </c>
      <c r="E60" s="40">
        <v>3.5</v>
      </c>
      <c r="F60" s="40">
        <v>0.5</v>
      </c>
      <c r="G60" s="40">
        <v>1.9</v>
      </c>
      <c r="H60" s="41">
        <v>4</v>
      </c>
      <c r="I60" s="1"/>
      <c r="J60" s="1"/>
    </row>
    <row r="61" spans="2:10" x14ac:dyDescent="0.35">
      <c r="B61" s="19" t="s">
        <v>158</v>
      </c>
      <c r="C61" s="20" t="s">
        <v>170</v>
      </c>
      <c r="D61" s="42">
        <f>SUM(D58:D60)</f>
        <v>11</v>
      </c>
      <c r="E61" s="42">
        <f>SUM(E58:E60)</f>
        <v>9.5</v>
      </c>
      <c r="F61" s="42">
        <f>SUM(F58:F60)</f>
        <v>1.5</v>
      </c>
      <c r="G61" s="42">
        <f>SUM(G58:G60)</f>
        <v>6</v>
      </c>
      <c r="H61" s="43">
        <f>SUM(H58:H60)</f>
        <v>7</v>
      </c>
      <c r="I61" s="1"/>
      <c r="J61" s="1"/>
    </row>
    <row r="62" spans="2:10" ht="18" customHeight="1" x14ac:dyDescent="0.35">
      <c r="B62" s="433" t="s">
        <v>1347</v>
      </c>
      <c r="C62" s="433"/>
      <c r="D62" s="433"/>
      <c r="E62" s="433"/>
      <c r="F62" s="433"/>
      <c r="G62" s="433"/>
      <c r="H62" s="433"/>
      <c r="I62" s="1"/>
      <c r="J62" s="1"/>
    </row>
    <row r="63" spans="2:10" x14ac:dyDescent="0.35">
      <c r="B63" s="29">
        <v>1</v>
      </c>
      <c r="C63" s="30" t="s">
        <v>185</v>
      </c>
      <c r="D63" s="49">
        <v>3</v>
      </c>
      <c r="E63" s="53">
        <v>2</v>
      </c>
      <c r="F63" s="53">
        <v>1</v>
      </c>
      <c r="G63" s="29">
        <v>2.1</v>
      </c>
      <c r="H63" s="108">
        <v>3</v>
      </c>
      <c r="I63" s="1"/>
      <c r="J63" s="1"/>
    </row>
    <row r="64" spans="2:10" x14ac:dyDescent="0.35">
      <c r="B64" s="29">
        <v>2</v>
      </c>
      <c r="C64" s="35" t="s">
        <v>1348</v>
      </c>
      <c r="D64" s="40">
        <v>4</v>
      </c>
      <c r="E64" s="40">
        <v>4</v>
      </c>
      <c r="F64" s="49">
        <v>0</v>
      </c>
      <c r="G64" s="80">
        <v>1.9</v>
      </c>
      <c r="H64" s="41">
        <v>4</v>
      </c>
      <c r="I64" s="1"/>
      <c r="J64" s="1"/>
    </row>
    <row r="65" spans="2:10" x14ac:dyDescent="0.35">
      <c r="B65" s="29">
        <v>3</v>
      </c>
      <c r="C65" s="15" t="s">
        <v>1349</v>
      </c>
      <c r="D65" s="41">
        <v>4</v>
      </c>
      <c r="E65" s="40">
        <v>4</v>
      </c>
      <c r="F65" s="40">
        <v>0</v>
      </c>
      <c r="G65" s="80">
        <v>2.1</v>
      </c>
      <c r="H65" s="41">
        <v>4</v>
      </c>
      <c r="I65" s="1"/>
      <c r="J65" s="1"/>
    </row>
    <row r="66" spans="2:10" x14ac:dyDescent="0.35">
      <c r="B66" s="19" t="s">
        <v>158</v>
      </c>
      <c r="C66" s="81" t="s">
        <v>170</v>
      </c>
      <c r="D66" s="42">
        <f>SUM(D63:D65)</f>
        <v>11</v>
      </c>
      <c r="E66" s="82">
        <f>SUM(E63:E65)</f>
        <v>10</v>
      </c>
      <c r="F66" s="82">
        <f>SUM(F63:F65)</f>
        <v>1</v>
      </c>
      <c r="G66" s="82">
        <f>SUM(G63:G65)</f>
        <v>6.1</v>
      </c>
      <c r="H66" s="82">
        <f>SUM(H63:H65)</f>
        <v>11</v>
      </c>
      <c r="I66" s="1"/>
      <c r="J66" s="1"/>
    </row>
    <row r="67" spans="2:10" x14ac:dyDescent="0.35">
      <c r="B67" s="28"/>
      <c r="C67" s="28"/>
      <c r="D67" s="28"/>
      <c r="E67" s="28"/>
      <c r="F67" s="28"/>
      <c r="G67" s="28"/>
      <c r="H67" s="28"/>
      <c r="I67" s="1"/>
      <c r="J67" s="1"/>
    </row>
    <row r="68" spans="2:10" x14ac:dyDescent="0.35">
      <c r="B68" s="28"/>
      <c r="C68" s="28"/>
      <c r="D68" s="28"/>
      <c r="E68" s="28"/>
      <c r="F68" s="28"/>
      <c r="G68" s="28"/>
      <c r="H68" s="28"/>
      <c r="I68" s="1"/>
      <c r="J68" s="1"/>
    </row>
    <row r="69" spans="2:10" x14ac:dyDescent="0.35">
      <c r="B69" s="1"/>
      <c r="C69" s="1"/>
      <c r="D69" s="1"/>
      <c r="E69" s="1"/>
      <c r="F69" s="1"/>
      <c r="G69" s="12" t="s">
        <v>173</v>
      </c>
      <c r="H69" s="12" t="s">
        <v>193</v>
      </c>
      <c r="I69" s="1"/>
      <c r="J69" s="1"/>
    </row>
    <row r="70" spans="2:10" x14ac:dyDescent="0.35">
      <c r="B70" s="420" t="s">
        <v>139</v>
      </c>
      <c r="C70" s="424" t="s">
        <v>140</v>
      </c>
      <c r="D70" s="426" t="s">
        <v>142</v>
      </c>
      <c r="E70" s="446" t="s">
        <v>144</v>
      </c>
      <c r="F70" s="446"/>
      <c r="G70" s="446"/>
      <c r="H70" s="651" t="s">
        <v>218</v>
      </c>
      <c r="I70" s="1"/>
      <c r="J70" s="1"/>
    </row>
    <row r="71" spans="2:10" x14ac:dyDescent="0.35">
      <c r="B71" s="421"/>
      <c r="C71" s="425"/>
      <c r="D71" s="426"/>
      <c r="E71" s="446" t="s">
        <v>219</v>
      </c>
      <c r="F71" s="446"/>
      <c r="G71" s="464" t="s">
        <v>220</v>
      </c>
      <c r="H71" s="652"/>
      <c r="I71" s="1"/>
      <c r="J71" s="1"/>
    </row>
    <row r="72" spans="2:10" ht="40.5" customHeight="1" x14ac:dyDescent="0.35">
      <c r="B72" s="421"/>
      <c r="C72" s="425"/>
      <c r="D72" s="422"/>
      <c r="E72" s="39" t="s">
        <v>39</v>
      </c>
      <c r="F72" s="32" t="s">
        <v>65</v>
      </c>
      <c r="G72" s="449"/>
      <c r="H72" s="653"/>
      <c r="I72" s="1"/>
      <c r="J72" s="1"/>
    </row>
    <row r="73" spans="2:10" ht="18" customHeight="1" x14ac:dyDescent="0.35">
      <c r="B73" s="433" t="s">
        <v>151</v>
      </c>
      <c r="C73" s="433"/>
      <c r="D73" s="433"/>
      <c r="E73" s="433"/>
      <c r="F73" s="433"/>
      <c r="G73" s="433"/>
      <c r="H73" s="433"/>
      <c r="I73" s="1"/>
      <c r="J73" s="1"/>
    </row>
    <row r="74" spans="2:10" x14ac:dyDescent="0.35">
      <c r="B74" s="14">
        <v>1</v>
      </c>
      <c r="C74" s="15" t="s">
        <v>1350</v>
      </c>
      <c r="D74" s="40">
        <v>3</v>
      </c>
      <c r="E74" s="49">
        <v>2.7</v>
      </c>
      <c r="F74" s="49">
        <v>0.3</v>
      </c>
      <c r="G74" s="49">
        <v>2</v>
      </c>
      <c r="H74" s="41">
        <v>3</v>
      </c>
      <c r="I74" s="1"/>
      <c r="J74" s="1"/>
    </row>
    <row r="75" spans="2:10" x14ac:dyDescent="0.35">
      <c r="B75" s="14">
        <v>2</v>
      </c>
      <c r="C75" s="15" t="s">
        <v>195</v>
      </c>
      <c r="D75" s="40">
        <v>2</v>
      </c>
      <c r="E75" s="40">
        <v>1.5</v>
      </c>
      <c r="F75" s="40">
        <v>0.5</v>
      </c>
      <c r="G75" s="40">
        <v>0.1</v>
      </c>
      <c r="H75" s="41">
        <v>0</v>
      </c>
      <c r="I75" s="1"/>
      <c r="J75" s="1"/>
    </row>
    <row r="76" spans="2:10" x14ac:dyDescent="0.35">
      <c r="B76" s="19" t="s">
        <v>153</v>
      </c>
      <c r="C76" s="20" t="s">
        <v>167</v>
      </c>
      <c r="D76" s="42">
        <f>SUM(D74:D75)</f>
        <v>5</v>
      </c>
      <c r="E76" s="42">
        <f>SUM(E74:E75)</f>
        <v>4.2</v>
      </c>
      <c r="F76" s="42">
        <f>SUM(F74:F75)</f>
        <v>0.8</v>
      </c>
      <c r="G76" s="42">
        <f>SUM(G74:G75)</f>
        <v>2.1</v>
      </c>
      <c r="H76" s="43">
        <f>SUM(H74:H75)</f>
        <v>3</v>
      </c>
      <c r="I76" s="1"/>
      <c r="J76" s="1"/>
    </row>
    <row r="77" spans="2:10" ht="18" customHeight="1" x14ac:dyDescent="0.35">
      <c r="B77" s="433" t="s">
        <v>169</v>
      </c>
      <c r="C77" s="433"/>
      <c r="D77" s="433"/>
      <c r="E77" s="433"/>
      <c r="F77" s="433"/>
      <c r="G77" s="433"/>
      <c r="H77" s="433"/>
      <c r="I77" s="1"/>
      <c r="J77" s="1"/>
    </row>
    <row r="78" spans="2:10" ht="26" x14ac:dyDescent="0.35">
      <c r="B78" s="14">
        <v>1</v>
      </c>
      <c r="C78" s="15" t="s">
        <v>1339</v>
      </c>
      <c r="D78" s="40">
        <f>(D102+D93)/2</f>
        <v>25</v>
      </c>
      <c r="E78" s="40">
        <f t="shared" ref="E78:H78" si="6">(E102+E93)/2</f>
        <v>18.5</v>
      </c>
      <c r="F78" s="40">
        <f t="shared" si="6"/>
        <v>6.5</v>
      </c>
      <c r="G78" s="40">
        <f>(G102+G93+G111)/3</f>
        <v>11.1</v>
      </c>
      <c r="H78" s="41">
        <f t="shared" si="6"/>
        <v>23.5</v>
      </c>
      <c r="I78" s="1"/>
      <c r="J78" s="1"/>
    </row>
    <row r="79" spans="2:10" x14ac:dyDescent="0.35">
      <c r="B79" s="24" t="s">
        <v>158</v>
      </c>
      <c r="C79" s="19" t="s">
        <v>170</v>
      </c>
      <c r="D79" s="42">
        <f>SUM(D78:D78)</f>
        <v>25</v>
      </c>
      <c r="E79" s="42">
        <f t="shared" ref="E79:H79" si="7">SUM(E78:E78)</f>
        <v>18.5</v>
      </c>
      <c r="F79" s="42">
        <f t="shared" si="7"/>
        <v>6.5</v>
      </c>
      <c r="G79" s="42">
        <f t="shared" si="7"/>
        <v>11.1</v>
      </c>
      <c r="H79" s="43">
        <f t="shared" si="7"/>
        <v>23.5</v>
      </c>
      <c r="I79" s="1"/>
      <c r="J79" s="1"/>
    </row>
    <row r="80" spans="2:10" x14ac:dyDescent="0.35">
      <c r="B80" s="27" t="s">
        <v>171</v>
      </c>
      <c r="C80" s="50" t="s">
        <v>172</v>
      </c>
      <c r="D80" s="51">
        <f>+D76+D79</f>
        <v>30</v>
      </c>
      <c r="E80" s="51">
        <f t="shared" ref="E80:H80" si="8">+E76+E79</f>
        <v>22.7</v>
      </c>
      <c r="F80" s="51">
        <f t="shared" si="8"/>
        <v>7.3</v>
      </c>
      <c r="G80" s="51">
        <f t="shared" si="8"/>
        <v>13.2</v>
      </c>
      <c r="H80" s="52">
        <f t="shared" si="8"/>
        <v>26.5</v>
      </c>
      <c r="I80" s="1"/>
      <c r="J80" s="1"/>
    </row>
    <row r="81" spans="2:10" x14ac:dyDescent="0.35">
      <c r="B81" s="28"/>
      <c r="C81" s="28"/>
      <c r="D81" s="28"/>
      <c r="E81" s="28"/>
      <c r="F81" s="28"/>
      <c r="G81" s="28"/>
      <c r="H81" s="28"/>
      <c r="I81" s="1"/>
      <c r="J81" s="1"/>
    </row>
    <row r="82" spans="2:10" x14ac:dyDescent="0.35">
      <c r="B82" s="1"/>
      <c r="C82" s="1"/>
      <c r="D82" s="28"/>
      <c r="E82" s="2"/>
      <c r="F82" s="1"/>
      <c r="G82" s="12"/>
      <c r="H82" s="1"/>
      <c r="I82" s="1"/>
      <c r="J82" s="1"/>
    </row>
    <row r="83" spans="2:10" x14ac:dyDescent="0.35">
      <c r="B83" s="420" t="s">
        <v>139</v>
      </c>
      <c r="C83" s="424" t="s">
        <v>140</v>
      </c>
      <c r="D83" s="426" t="s">
        <v>142</v>
      </c>
      <c r="E83" s="446" t="s">
        <v>144</v>
      </c>
      <c r="F83" s="446"/>
      <c r="G83" s="446"/>
      <c r="H83" s="651" t="s">
        <v>218</v>
      </c>
      <c r="I83" s="1"/>
      <c r="J83" s="1"/>
    </row>
    <row r="84" spans="2:10" x14ac:dyDescent="0.35">
      <c r="B84" s="421"/>
      <c r="C84" s="425"/>
      <c r="D84" s="426"/>
      <c r="E84" s="446" t="s">
        <v>219</v>
      </c>
      <c r="F84" s="446"/>
      <c r="G84" s="464" t="s">
        <v>220</v>
      </c>
      <c r="H84" s="652"/>
      <c r="I84" s="1"/>
      <c r="J84" s="1"/>
    </row>
    <row r="85" spans="2:10" ht="38.25" customHeight="1" x14ac:dyDescent="0.35">
      <c r="B85" s="421"/>
      <c r="C85" s="425"/>
      <c r="D85" s="422"/>
      <c r="E85" s="39" t="s">
        <v>39</v>
      </c>
      <c r="F85" s="32" t="s">
        <v>65</v>
      </c>
      <c r="G85" s="449"/>
      <c r="H85" s="653"/>
      <c r="I85" s="1"/>
      <c r="J85" s="1"/>
    </row>
    <row r="86" spans="2:10" ht="18" customHeight="1" x14ac:dyDescent="0.35">
      <c r="B86" s="433" t="s">
        <v>1340</v>
      </c>
      <c r="C86" s="433"/>
      <c r="D86" s="433"/>
      <c r="E86" s="433"/>
      <c r="F86" s="433"/>
      <c r="G86" s="433"/>
      <c r="H86" s="433"/>
      <c r="I86" s="1"/>
      <c r="J86" s="1"/>
    </row>
    <row r="87" spans="2:10" x14ac:dyDescent="0.35">
      <c r="B87" s="29">
        <v>1</v>
      </c>
      <c r="C87" s="30" t="s">
        <v>185</v>
      </c>
      <c r="D87" s="53">
        <v>3</v>
      </c>
      <c r="E87" s="53">
        <v>2</v>
      </c>
      <c r="F87" s="53">
        <v>1</v>
      </c>
      <c r="G87" s="53">
        <v>2</v>
      </c>
      <c r="H87" s="108">
        <v>3</v>
      </c>
      <c r="I87" s="1"/>
      <c r="J87" s="1"/>
    </row>
    <row r="88" spans="2:10" x14ac:dyDescent="0.35">
      <c r="B88" s="29">
        <v>2</v>
      </c>
      <c r="C88" s="15" t="s">
        <v>197</v>
      </c>
      <c r="D88" s="49">
        <v>7</v>
      </c>
      <c r="E88" s="49">
        <v>6</v>
      </c>
      <c r="F88" s="49">
        <v>1</v>
      </c>
      <c r="G88" s="49">
        <v>2</v>
      </c>
      <c r="H88" s="41">
        <v>7</v>
      </c>
      <c r="I88" s="1"/>
      <c r="J88" s="1"/>
    </row>
    <row r="89" spans="2:10" x14ac:dyDescent="0.35">
      <c r="B89" s="29">
        <v>3</v>
      </c>
      <c r="C89" s="18" t="s">
        <v>1351</v>
      </c>
      <c r="D89" s="49">
        <v>4</v>
      </c>
      <c r="E89" s="49">
        <v>3</v>
      </c>
      <c r="F89" s="49">
        <v>1</v>
      </c>
      <c r="G89" s="49">
        <v>1.8</v>
      </c>
      <c r="H89" s="109">
        <v>4</v>
      </c>
      <c r="I89" s="1"/>
      <c r="J89" s="1"/>
    </row>
    <row r="90" spans="2:10" x14ac:dyDescent="0.35">
      <c r="B90" s="29">
        <v>4</v>
      </c>
      <c r="C90" s="18" t="s">
        <v>1352</v>
      </c>
      <c r="D90" s="49">
        <v>3</v>
      </c>
      <c r="E90" s="49">
        <v>1.5</v>
      </c>
      <c r="F90" s="49">
        <v>1.5</v>
      </c>
      <c r="G90" s="49">
        <v>1.4</v>
      </c>
      <c r="H90" s="108">
        <v>3</v>
      </c>
      <c r="I90" s="1"/>
      <c r="J90" s="1"/>
    </row>
    <row r="91" spans="2:10" x14ac:dyDescent="0.35">
      <c r="B91" s="29">
        <v>5</v>
      </c>
      <c r="C91" s="18" t="s">
        <v>1353</v>
      </c>
      <c r="D91" s="49">
        <v>4</v>
      </c>
      <c r="E91" s="49">
        <v>4</v>
      </c>
      <c r="F91" s="49">
        <v>0</v>
      </c>
      <c r="G91" s="49">
        <v>1.5</v>
      </c>
      <c r="H91" s="41">
        <v>4</v>
      </c>
      <c r="I91" s="1"/>
      <c r="J91" s="1"/>
    </row>
    <row r="92" spans="2:10" x14ac:dyDescent="0.35">
      <c r="B92" s="29">
        <v>6</v>
      </c>
      <c r="C92" s="18" t="s">
        <v>1354</v>
      </c>
      <c r="D92" s="56">
        <v>4</v>
      </c>
      <c r="E92" s="54">
        <v>3</v>
      </c>
      <c r="F92" s="54">
        <v>1</v>
      </c>
      <c r="G92" s="54">
        <v>1.8</v>
      </c>
      <c r="H92" s="108">
        <v>4</v>
      </c>
      <c r="I92" s="1"/>
      <c r="J92" s="1"/>
    </row>
    <row r="93" spans="2:10" x14ac:dyDescent="0.35">
      <c r="B93" s="19" t="s">
        <v>158</v>
      </c>
      <c r="C93" s="20" t="s">
        <v>170</v>
      </c>
      <c r="D93" s="42">
        <f>SUM(D87:D92)</f>
        <v>25</v>
      </c>
      <c r="E93" s="42">
        <f t="shared" ref="E93:H93" si="9">SUM(E87:E92)</f>
        <v>19.5</v>
      </c>
      <c r="F93" s="42">
        <f t="shared" si="9"/>
        <v>5.5</v>
      </c>
      <c r="G93" s="42">
        <f t="shared" si="9"/>
        <v>10.5</v>
      </c>
      <c r="H93" s="43">
        <f t="shared" si="9"/>
        <v>25</v>
      </c>
      <c r="I93" s="1"/>
      <c r="J93" s="1"/>
    </row>
    <row r="94" spans="2:10" ht="18" customHeight="1" x14ac:dyDescent="0.35">
      <c r="B94" s="433" t="s">
        <v>1344</v>
      </c>
      <c r="C94" s="433"/>
      <c r="D94" s="433"/>
      <c r="E94" s="433"/>
      <c r="F94" s="433"/>
      <c r="G94" s="433"/>
      <c r="H94" s="433"/>
      <c r="I94" s="1"/>
      <c r="J94" s="1"/>
    </row>
    <row r="95" spans="2:10" x14ac:dyDescent="0.35">
      <c r="B95" s="29">
        <v>1</v>
      </c>
      <c r="C95" s="30" t="s">
        <v>185</v>
      </c>
      <c r="D95" s="49">
        <v>3</v>
      </c>
      <c r="E95" s="53">
        <v>2</v>
      </c>
      <c r="F95" s="53">
        <v>1</v>
      </c>
      <c r="G95" s="53">
        <v>2</v>
      </c>
      <c r="H95" s="108">
        <v>3</v>
      </c>
      <c r="I95" s="1"/>
      <c r="J95" s="1"/>
    </row>
    <row r="96" spans="2:10" x14ac:dyDescent="0.35">
      <c r="B96" s="29">
        <v>2</v>
      </c>
      <c r="C96" s="15" t="s">
        <v>197</v>
      </c>
      <c r="D96" s="40">
        <v>7</v>
      </c>
      <c r="E96" s="49">
        <v>6</v>
      </c>
      <c r="F96" s="49">
        <v>1</v>
      </c>
      <c r="G96" s="49">
        <v>2</v>
      </c>
      <c r="H96" s="41">
        <v>7</v>
      </c>
      <c r="I96" s="1"/>
      <c r="J96" s="1"/>
    </row>
    <row r="97" spans="2:10" x14ac:dyDescent="0.35">
      <c r="B97" s="29">
        <v>3</v>
      </c>
      <c r="C97" s="18" t="s">
        <v>1355</v>
      </c>
      <c r="D97" s="105">
        <v>3</v>
      </c>
      <c r="E97" s="49">
        <v>1</v>
      </c>
      <c r="F97" s="49">
        <v>2</v>
      </c>
      <c r="G97" s="49">
        <v>1.3</v>
      </c>
      <c r="H97" s="109">
        <v>3</v>
      </c>
      <c r="I97" s="1"/>
      <c r="J97" s="1"/>
    </row>
    <row r="98" spans="2:10" x14ac:dyDescent="0.35">
      <c r="B98" s="29">
        <v>4</v>
      </c>
      <c r="C98" s="18" t="s">
        <v>1356</v>
      </c>
      <c r="D98" s="49">
        <v>3</v>
      </c>
      <c r="E98" s="49">
        <v>1.5</v>
      </c>
      <c r="F98" s="49">
        <v>1.5</v>
      </c>
      <c r="G98" s="49">
        <v>1.5</v>
      </c>
      <c r="H98" s="108">
        <v>0</v>
      </c>
      <c r="I98" s="1"/>
      <c r="J98" s="1"/>
    </row>
    <row r="99" spans="2:10" x14ac:dyDescent="0.35">
      <c r="B99" s="29">
        <v>5</v>
      </c>
      <c r="C99" s="18" t="s">
        <v>1357</v>
      </c>
      <c r="D99" s="49">
        <v>3</v>
      </c>
      <c r="E99" s="49">
        <v>3</v>
      </c>
      <c r="F99" s="49">
        <v>0</v>
      </c>
      <c r="G99" s="49">
        <v>1.4</v>
      </c>
      <c r="H99" s="108">
        <v>3</v>
      </c>
      <c r="I99" s="1"/>
      <c r="J99" s="1"/>
    </row>
    <row r="100" spans="2:10" x14ac:dyDescent="0.35">
      <c r="B100" s="29">
        <v>6</v>
      </c>
      <c r="C100" s="18" t="s">
        <v>1358</v>
      </c>
      <c r="D100" s="49">
        <v>3</v>
      </c>
      <c r="E100" s="49">
        <v>2</v>
      </c>
      <c r="F100" s="49">
        <v>1</v>
      </c>
      <c r="G100" s="49">
        <v>1.8</v>
      </c>
      <c r="H100" s="108">
        <v>3</v>
      </c>
      <c r="I100" s="1"/>
      <c r="J100" s="1"/>
    </row>
    <row r="101" spans="2:10" x14ac:dyDescent="0.35">
      <c r="B101" s="29">
        <v>7</v>
      </c>
      <c r="C101" s="18" t="s">
        <v>1359</v>
      </c>
      <c r="D101" s="40">
        <v>3</v>
      </c>
      <c r="E101" s="54">
        <v>2</v>
      </c>
      <c r="F101" s="54">
        <v>1</v>
      </c>
      <c r="G101" s="54">
        <v>1.4</v>
      </c>
      <c r="H101" s="41">
        <v>3</v>
      </c>
      <c r="I101" s="1"/>
      <c r="J101" s="1"/>
    </row>
    <row r="102" spans="2:10" x14ac:dyDescent="0.35">
      <c r="B102" s="19" t="s">
        <v>158</v>
      </c>
      <c r="C102" s="20" t="s">
        <v>170</v>
      </c>
      <c r="D102" s="42">
        <f>SUM(D95:D101)</f>
        <v>25</v>
      </c>
      <c r="E102" s="42">
        <f t="shared" ref="E102:H102" si="10">SUM(E95:E101)</f>
        <v>17.5</v>
      </c>
      <c r="F102" s="42">
        <f t="shared" si="10"/>
        <v>7.5</v>
      </c>
      <c r="G102" s="42">
        <f t="shared" si="10"/>
        <v>11.4</v>
      </c>
      <c r="H102" s="43">
        <f t="shared" si="10"/>
        <v>22</v>
      </c>
      <c r="I102" s="1"/>
      <c r="J102" s="1"/>
    </row>
    <row r="103" spans="2:10" ht="18" customHeight="1" x14ac:dyDescent="0.35">
      <c r="B103" s="433" t="s">
        <v>1347</v>
      </c>
      <c r="C103" s="433"/>
      <c r="D103" s="433"/>
      <c r="E103" s="433"/>
      <c r="F103" s="433"/>
      <c r="G103" s="433"/>
      <c r="H103" s="433"/>
      <c r="I103" s="1"/>
      <c r="J103" s="1"/>
    </row>
    <row r="104" spans="2:10" x14ac:dyDescent="0.35">
      <c r="B104" s="29">
        <v>1</v>
      </c>
      <c r="C104" s="30" t="s">
        <v>185</v>
      </c>
      <c r="D104" s="49">
        <v>3</v>
      </c>
      <c r="E104" s="49">
        <v>2</v>
      </c>
      <c r="F104" s="49">
        <v>1</v>
      </c>
      <c r="G104" s="53">
        <v>2</v>
      </c>
      <c r="H104" s="108">
        <v>3</v>
      </c>
      <c r="I104" s="1"/>
      <c r="J104" s="1"/>
    </row>
    <row r="105" spans="2:10" x14ac:dyDescent="0.35">
      <c r="B105" s="29">
        <v>2</v>
      </c>
      <c r="C105" s="15" t="s">
        <v>197</v>
      </c>
      <c r="D105" s="40">
        <v>7</v>
      </c>
      <c r="E105" s="40">
        <v>6</v>
      </c>
      <c r="F105" s="49">
        <v>1</v>
      </c>
      <c r="G105" s="49">
        <v>2</v>
      </c>
      <c r="H105" s="41">
        <v>7</v>
      </c>
      <c r="I105" s="1"/>
      <c r="J105" s="1"/>
    </row>
    <row r="106" spans="2:10" x14ac:dyDescent="0.35">
      <c r="B106" s="29">
        <v>3</v>
      </c>
      <c r="C106" s="36" t="s">
        <v>1360</v>
      </c>
      <c r="D106" s="49">
        <v>3</v>
      </c>
      <c r="E106" s="49">
        <v>2</v>
      </c>
      <c r="F106" s="49">
        <v>1</v>
      </c>
      <c r="G106" s="26">
        <v>1.4</v>
      </c>
      <c r="H106" s="109">
        <v>0</v>
      </c>
      <c r="I106" s="1"/>
      <c r="J106" s="1"/>
    </row>
    <row r="107" spans="2:10" x14ac:dyDescent="0.35">
      <c r="B107" s="29">
        <v>4</v>
      </c>
      <c r="C107" s="37" t="s">
        <v>1361</v>
      </c>
      <c r="D107" s="49">
        <v>3</v>
      </c>
      <c r="E107" s="49">
        <v>3</v>
      </c>
      <c r="F107" s="49">
        <v>0</v>
      </c>
      <c r="G107" s="26">
        <v>1.5</v>
      </c>
      <c r="H107" s="108">
        <v>3</v>
      </c>
      <c r="I107" s="1"/>
      <c r="J107" s="1"/>
    </row>
    <row r="108" spans="2:10" x14ac:dyDescent="0.35">
      <c r="B108" s="29">
        <v>5</v>
      </c>
      <c r="C108" s="30" t="s">
        <v>1362</v>
      </c>
      <c r="D108" s="49">
        <v>3</v>
      </c>
      <c r="E108" s="49">
        <v>3</v>
      </c>
      <c r="F108" s="49">
        <v>0</v>
      </c>
      <c r="G108" s="26">
        <v>1.4</v>
      </c>
      <c r="H108" s="108">
        <v>3</v>
      </c>
      <c r="I108" s="1"/>
      <c r="J108" s="1"/>
    </row>
    <row r="109" spans="2:10" x14ac:dyDescent="0.35">
      <c r="B109" s="29">
        <v>6</v>
      </c>
      <c r="C109" s="15" t="s">
        <v>1363</v>
      </c>
      <c r="D109" s="40">
        <v>3</v>
      </c>
      <c r="E109" s="40">
        <v>3</v>
      </c>
      <c r="F109" s="49">
        <v>0</v>
      </c>
      <c r="G109" s="16">
        <v>1.6</v>
      </c>
      <c r="H109" s="41">
        <v>3</v>
      </c>
      <c r="I109" s="1"/>
      <c r="J109" s="1"/>
    </row>
    <row r="110" spans="2:10" x14ac:dyDescent="0.35">
      <c r="B110" s="29">
        <v>7</v>
      </c>
      <c r="C110" s="15" t="s">
        <v>1364</v>
      </c>
      <c r="D110" s="40">
        <v>3</v>
      </c>
      <c r="E110" s="40">
        <v>3</v>
      </c>
      <c r="F110" s="49">
        <v>0</v>
      </c>
      <c r="G110" s="40">
        <v>1.5</v>
      </c>
      <c r="H110" s="41">
        <v>3</v>
      </c>
      <c r="I110" s="1"/>
      <c r="J110" s="1"/>
    </row>
    <row r="111" spans="2:10" ht="18" customHeight="1" x14ac:dyDescent="0.35">
      <c r="B111" s="19" t="s">
        <v>158</v>
      </c>
      <c r="C111" s="20" t="s">
        <v>170</v>
      </c>
      <c r="D111" s="42">
        <f>SUM(D104:D110)</f>
        <v>25</v>
      </c>
      <c r="E111" s="42">
        <f>SUM(E104:E110)</f>
        <v>22</v>
      </c>
      <c r="F111" s="42">
        <f>SUM(F104:F110)</f>
        <v>3</v>
      </c>
      <c r="G111" s="42">
        <f>SUM(G104:G110)</f>
        <v>11.4</v>
      </c>
      <c r="H111" s="43">
        <f t="shared" ref="H111" si="11">SUM(H104:H110)</f>
        <v>22</v>
      </c>
      <c r="I111" s="1"/>
      <c r="J111" s="1"/>
    </row>
    <row r="112" spans="2:10" x14ac:dyDescent="0.35">
      <c r="B112" s="25"/>
      <c r="C112" s="25"/>
      <c r="D112" s="55"/>
      <c r="E112" s="55"/>
      <c r="F112" s="55"/>
      <c r="G112" s="55"/>
      <c r="H112" s="55"/>
      <c r="I112" s="1"/>
      <c r="J112" s="1"/>
    </row>
    <row r="113" spans="2:10" x14ac:dyDescent="0.35">
      <c r="B113" s="28"/>
      <c r="C113" s="28"/>
      <c r="D113" s="28"/>
      <c r="E113" s="28"/>
      <c r="F113" s="28"/>
      <c r="G113" s="28"/>
      <c r="H113" s="28"/>
      <c r="I113" s="1"/>
      <c r="J113" s="1"/>
    </row>
    <row r="114" spans="2:10" x14ac:dyDescent="0.35">
      <c r="B114" s="57"/>
      <c r="C114" s="57"/>
      <c r="D114" s="58"/>
      <c r="E114" s="459" t="s">
        <v>207</v>
      </c>
      <c r="F114" s="459"/>
      <c r="G114" s="459"/>
      <c r="H114" s="28"/>
      <c r="I114" s="1"/>
      <c r="J114" s="1"/>
    </row>
    <row r="115" spans="2:10" x14ac:dyDescent="0.35">
      <c r="B115" s="420" t="s">
        <v>139</v>
      </c>
      <c r="C115" s="424" t="s">
        <v>140</v>
      </c>
      <c r="D115" s="426" t="s">
        <v>142</v>
      </c>
      <c r="E115" s="446" t="s">
        <v>144</v>
      </c>
      <c r="F115" s="446"/>
      <c r="G115" s="446"/>
      <c r="H115" s="651" t="s">
        <v>218</v>
      </c>
      <c r="I115" s="1"/>
      <c r="J115" s="1"/>
    </row>
    <row r="116" spans="2:10" x14ac:dyDescent="0.35">
      <c r="B116" s="421"/>
      <c r="C116" s="425"/>
      <c r="D116" s="426"/>
      <c r="E116" s="446" t="s">
        <v>219</v>
      </c>
      <c r="F116" s="446"/>
      <c r="G116" s="464" t="s">
        <v>220</v>
      </c>
      <c r="H116" s="652"/>
      <c r="I116" s="1"/>
      <c r="J116" s="1"/>
    </row>
    <row r="117" spans="2:10" ht="36" customHeight="1" x14ac:dyDescent="0.35">
      <c r="B117" s="421"/>
      <c r="C117" s="425"/>
      <c r="D117" s="422"/>
      <c r="E117" s="39" t="s">
        <v>39</v>
      </c>
      <c r="F117" s="32" t="s">
        <v>65</v>
      </c>
      <c r="G117" s="449"/>
      <c r="H117" s="653"/>
      <c r="I117" s="1"/>
      <c r="J117" s="1"/>
    </row>
    <row r="118" spans="2:10" x14ac:dyDescent="0.35">
      <c r="B118" s="83" t="s">
        <v>153</v>
      </c>
      <c r="C118" s="60" t="s">
        <v>224</v>
      </c>
      <c r="D118" s="84">
        <f>(D119+D120+D121)/3</f>
        <v>90</v>
      </c>
      <c r="E118" s="61">
        <f>(E119+E120+E121)/3</f>
        <v>63.6</v>
      </c>
      <c r="F118" s="62">
        <f>(F119+F120+F121)/3</f>
        <v>26.400000000000002</v>
      </c>
      <c r="G118" s="61">
        <f>(G119+G120+G121)/3</f>
        <v>46.833333333333336</v>
      </c>
      <c r="H118" s="85">
        <f>(H119+H120+H121)/3</f>
        <v>67.666666666666671</v>
      </c>
      <c r="I118" s="1"/>
      <c r="J118" s="1"/>
    </row>
    <row r="119" spans="2:10" x14ac:dyDescent="0.35">
      <c r="B119" s="75"/>
      <c r="C119" s="86" t="s">
        <v>1365</v>
      </c>
      <c r="D119" s="87">
        <f>D26+D40+D42+D56+D76+D93</f>
        <v>90</v>
      </c>
      <c r="E119" s="64">
        <f>E26+E40+E42+E56+E76+E93</f>
        <v>62.6</v>
      </c>
      <c r="F119" s="87">
        <f>F26+F40+F42+F56+F76+F93</f>
        <v>27.400000000000002</v>
      </c>
      <c r="G119" s="64">
        <f>G26+G40+G42+G56+G76+G93</f>
        <v>46.800000000000004</v>
      </c>
      <c r="H119" s="87">
        <f>H26+H40+H42+H56+H76+H93</f>
        <v>71</v>
      </c>
      <c r="I119" s="1"/>
      <c r="J119" s="1"/>
    </row>
    <row r="120" spans="2:10" x14ac:dyDescent="0.35">
      <c r="B120" s="75"/>
      <c r="C120" s="86" t="s">
        <v>1366</v>
      </c>
      <c r="D120" s="87">
        <f>D26+D40+D42+D61+D76+D102</f>
        <v>90</v>
      </c>
      <c r="E120" s="64">
        <f>E26+E40+E42+E61+E76+E102</f>
        <v>61.6</v>
      </c>
      <c r="F120" s="87">
        <f>F26+F40+F42+F61+F76+F102</f>
        <v>28.400000000000002</v>
      </c>
      <c r="G120" s="64">
        <f>G26+G40+G42+G61+G76+G102</f>
        <v>46.8</v>
      </c>
      <c r="H120" s="87">
        <f>H26+H40+H42+H61+H76+H102</f>
        <v>64</v>
      </c>
      <c r="I120" s="1"/>
      <c r="J120" s="1"/>
    </row>
    <row r="121" spans="2:10" x14ac:dyDescent="0.35">
      <c r="B121" s="78"/>
      <c r="C121" s="86" t="s">
        <v>1367</v>
      </c>
      <c r="D121" s="87">
        <f>D22+D40+D42+D66+D76+D111</f>
        <v>90</v>
      </c>
      <c r="E121" s="88">
        <f>E22+E40+E42+E66+E76+E111</f>
        <v>66.599999999999994</v>
      </c>
      <c r="F121" s="89">
        <f>F22+F40+F42+F66+F76+F111</f>
        <v>23.400000000000002</v>
      </c>
      <c r="G121" s="88">
        <f>G22+G40+G42+G66+G76+G111</f>
        <v>46.9</v>
      </c>
      <c r="H121" s="89">
        <f>H22+H40+H42+H66+H76+H111</f>
        <v>68</v>
      </c>
      <c r="I121" s="1"/>
      <c r="J121" s="1"/>
    </row>
    <row r="122" spans="2:10" x14ac:dyDescent="0.35">
      <c r="B122" s="63" t="s">
        <v>158</v>
      </c>
      <c r="C122" s="68" t="s">
        <v>1368</v>
      </c>
      <c r="D122" s="90"/>
      <c r="E122" s="69"/>
      <c r="F122" s="90"/>
      <c r="G122" s="69"/>
      <c r="H122" s="62">
        <f>(H123+H125+H124)/3</f>
        <v>75.18518518518519</v>
      </c>
      <c r="I122" s="1"/>
      <c r="J122" s="1"/>
    </row>
    <row r="123" spans="2:10" x14ac:dyDescent="0.35">
      <c r="B123" s="91"/>
      <c r="C123" s="92" t="s">
        <v>1365</v>
      </c>
      <c r="D123" s="93"/>
      <c r="E123" s="77"/>
      <c r="F123" s="93"/>
      <c r="G123" s="77"/>
      <c r="H123" s="65">
        <f>H119*100/D119</f>
        <v>78.888888888888886</v>
      </c>
      <c r="I123" s="1"/>
      <c r="J123" s="1"/>
    </row>
    <row r="124" spans="2:10" x14ac:dyDescent="0.35">
      <c r="B124" s="75"/>
      <c r="C124" s="93" t="s">
        <v>1366</v>
      </c>
      <c r="D124" s="93"/>
      <c r="E124" s="77"/>
      <c r="F124" s="93"/>
      <c r="G124" s="77"/>
      <c r="H124" s="65">
        <f>H120*100/D120</f>
        <v>71.111111111111114</v>
      </c>
      <c r="I124" s="1"/>
      <c r="J124" s="1"/>
    </row>
    <row r="125" spans="2:10" x14ac:dyDescent="0.35">
      <c r="B125" s="91"/>
      <c r="C125" s="76" t="s">
        <v>1367</v>
      </c>
      <c r="D125" s="94"/>
      <c r="E125" s="95"/>
      <c r="F125" s="94"/>
      <c r="G125" s="96"/>
      <c r="H125" s="67">
        <f>H121*100/D121</f>
        <v>75.555555555555557</v>
      </c>
      <c r="I125" s="1"/>
      <c r="J125" s="1"/>
    </row>
    <row r="126" spans="2:10" x14ac:dyDescent="0.35">
      <c r="B126" s="59" t="s">
        <v>171</v>
      </c>
      <c r="C126" s="68" t="s">
        <v>228</v>
      </c>
      <c r="D126" s="69"/>
      <c r="E126" s="90"/>
      <c r="F126" s="90"/>
      <c r="G126" s="62">
        <f>(G127+G128+G129)/3</f>
        <v>52.037037037037038</v>
      </c>
      <c r="H126" s="58"/>
      <c r="I126" s="1"/>
      <c r="J126" s="1"/>
    </row>
    <row r="127" spans="2:10" x14ac:dyDescent="0.35">
      <c r="B127" s="91"/>
      <c r="C127" s="92" t="s">
        <v>1365</v>
      </c>
      <c r="D127" s="77"/>
      <c r="E127" s="93"/>
      <c r="F127" s="93"/>
      <c r="G127" s="65">
        <f>G119*100/D119</f>
        <v>52</v>
      </c>
      <c r="H127" s="77"/>
      <c r="I127" s="1"/>
      <c r="J127" s="1"/>
    </row>
    <row r="128" spans="2:10" x14ac:dyDescent="0.35">
      <c r="B128" s="91"/>
      <c r="C128" s="77" t="s">
        <v>1366</v>
      </c>
      <c r="D128" s="77"/>
      <c r="E128" s="93"/>
      <c r="F128" s="93"/>
      <c r="G128" s="65">
        <f>G120*100/D120</f>
        <v>52</v>
      </c>
      <c r="H128" s="77"/>
      <c r="I128" s="1"/>
      <c r="J128" s="1"/>
    </row>
    <row r="129" spans="2:10" x14ac:dyDescent="0.35">
      <c r="B129" s="97"/>
      <c r="C129" s="76" t="s">
        <v>1367</v>
      </c>
      <c r="D129" s="95"/>
      <c r="E129" s="94"/>
      <c r="F129" s="94"/>
      <c r="G129" s="67">
        <f>G121*100/D121</f>
        <v>52.111111111111114</v>
      </c>
      <c r="H129" s="77"/>
      <c r="I129" s="1"/>
      <c r="J129" s="1"/>
    </row>
    <row r="130" spans="2:10" x14ac:dyDescent="0.35">
      <c r="B130" s="83" t="s">
        <v>229</v>
      </c>
      <c r="C130" s="98" t="s">
        <v>230</v>
      </c>
      <c r="D130" s="62">
        <f>SUM(E130:F130)</f>
        <v>100</v>
      </c>
      <c r="E130" s="70">
        <f>(E131+E132+E133)/3</f>
        <v>70.666666666666671</v>
      </c>
      <c r="F130" s="99">
        <f>(F131+F132+F133)/3</f>
        <v>29.333333333333332</v>
      </c>
      <c r="G130" s="58"/>
      <c r="H130" s="58"/>
      <c r="I130" s="1"/>
      <c r="J130" s="1"/>
    </row>
    <row r="131" spans="2:10" x14ac:dyDescent="0.35">
      <c r="B131" s="75"/>
      <c r="C131" s="76" t="s">
        <v>1365</v>
      </c>
      <c r="D131" s="65" t="s">
        <v>231</v>
      </c>
      <c r="E131" s="64">
        <f>E119*100/D119</f>
        <v>69.555555555555557</v>
      </c>
      <c r="F131" s="87">
        <f>F119*100/D119</f>
        <v>30.444444444444443</v>
      </c>
      <c r="G131" s="77"/>
      <c r="H131" s="77"/>
      <c r="I131" s="1"/>
      <c r="J131" s="1"/>
    </row>
    <row r="132" spans="2:10" x14ac:dyDescent="0.35">
      <c r="B132" s="75"/>
      <c r="C132" s="92" t="s">
        <v>1366</v>
      </c>
      <c r="D132" s="65" t="s">
        <v>231</v>
      </c>
      <c r="E132" s="64">
        <f t="shared" ref="E132:E133" si="12">E120*100/D120</f>
        <v>68.444444444444443</v>
      </c>
      <c r="F132" s="87">
        <f t="shared" ref="F132:F133" si="13">F120*100/D120</f>
        <v>31.555555555555557</v>
      </c>
      <c r="G132" s="77"/>
      <c r="H132" s="77"/>
      <c r="I132" s="1"/>
      <c r="J132" s="1"/>
    </row>
    <row r="133" spans="2:10" x14ac:dyDescent="0.35">
      <c r="B133" s="78"/>
      <c r="C133" s="76" t="s">
        <v>1367</v>
      </c>
      <c r="D133" s="100"/>
      <c r="E133" s="66">
        <f t="shared" si="12"/>
        <v>73.999999999999986</v>
      </c>
      <c r="F133" s="101">
        <f t="shared" si="13"/>
        <v>26</v>
      </c>
      <c r="G133" s="77"/>
      <c r="H133" s="77"/>
      <c r="I133" s="1"/>
      <c r="J133" s="1"/>
    </row>
    <row r="134" spans="2:10" x14ac:dyDescent="0.35">
      <c r="B134" s="71" t="s">
        <v>156</v>
      </c>
      <c r="C134" s="72" t="s">
        <v>1369</v>
      </c>
      <c r="D134" s="73">
        <f>SUM(D135:D138)</f>
        <v>8</v>
      </c>
      <c r="E134" s="74"/>
      <c r="F134" s="74"/>
      <c r="G134" s="74"/>
      <c r="H134" s="74"/>
      <c r="I134" s="1"/>
      <c r="J134" s="1"/>
    </row>
    <row r="135" spans="2:10" x14ac:dyDescent="0.35">
      <c r="B135" s="75">
        <v>1</v>
      </c>
      <c r="C135" s="76" t="str">
        <f>C15</f>
        <v>Komunikacja społeczna w biznesie</v>
      </c>
      <c r="D135" s="65">
        <v>4</v>
      </c>
      <c r="E135" s="77"/>
      <c r="F135" s="77"/>
      <c r="G135" s="77"/>
      <c r="H135" s="77"/>
      <c r="I135" s="1"/>
      <c r="J135" s="1"/>
    </row>
    <row r="136" spans="2:10" x14ac:dyDescent="0.35">
      <c r="B136" s="75">
        <v>2</v>
      </c>
      <c r="C136" s="76" t="str">
        <f>C21</f>
        <v>Ochrona własności intelektualnej</v>
      </c>
      <c r="D136" s="65">
        <v>1</v>
      </c>
      <c r="E136" s="77"/>
      <c r="F136" s="77"/>
      <c r="G136" s="77"/>
      <c r="H136" s="77"/>
      <c r="I136" s="1"/>
      <c r="J136" s="1"/>
    </row>
    <row r="137" spans="2:10" x14ac:dyDescent="0.35">
      <c r="B137" s="75">
        <v>3</v>
      </c>
      <c r="C137" s="93" t="s">
        <v>233</v>
      </c>
      <c r="D137" s="65">
        <v>1</v>
      </c>
      <c r="E137" s="77"/>
      <c r="F137" s="77"/>
      <c r="G137" s="77"/>
      <c r="H137" s="77"/>
      <c r="I137" s="1"/>
      <c r="J137" s="1"/>
    </row>
    <row r="138" spans="2:10" x14ac:dyDescent="0.35">
      <c r="B138" s="102">
        <v>4</v>
      </c>
      <c r="C138" s="103" t="s">
        <v>1334</v>
      </c>
      <c r="D138" s="104">
        <v>2</v>
      </c>
      <c r="E138" s="77"/>
      <c r="F138" s="77"/>
      <c r="G138" s="77"/>
      <c r="H138" s="77"/>
      <c r="I138" s="1"/>
      <c r="J138" s="1"/>
    </row>
  </sheetData>
  <mergeCells count="57">
    <mergeCell ref="G116:G117"/>
    <mergeCell ref="B86:H86"/>
    <mergeCell ref="B94:H94"/>
    <mergeCell ref="B103:H103"/>
    <mergeCell ref="E114:G114"/>
    <mergeCell ref="B115:B117"/>
    <mergeCell ref="C115:C117"/>
    <mergeCell ref="D115:D117"/>
    <mergeCell ref="E115:G115"/>
    <mergeCell ref="H115:H117"/>
    <mergeCell ref="E116:F116"/>
    <mergeCell ref="B73:H73"/>
    <mergeCell ref="B77:H77"/>
    <mergeCell ref="B83:B85"/>
    <mergeCell ref="C83:C85"/>
    <mergeCell ref="D83:D85"/>
    <mergeCell ref="E83:G83"/>
    <mergeCell ref="H83:H85"/>
    <mergeCell ref="E84:F84"/>
    <mergeCell ref="G84:G85"/>
    <mergeCell ref="B51:H51"/>
    <mergeCell ref="B57:H57"/>
    <mergeCell ref="B62:H62"/>
    <mergeCell ref="B70:B72"/>
    <mergeCell ref="C70:C72"/>
    <mergeCell ref="D70:D72"/>
    <mergeCell ref="E70:G70"/>
    <mergeCell ref="H70:H72"/>
    <mergeCell ref="E71:F71"/>
    <mergeCell ref="G71:G72"/>
    <mergeCell ref="B33:H33"/>
    <mergeCell ref="B41:H41"/>
    <mergeCell ref="B48:B50"/>
    <mergeCell ref="C48:C50"/>
    <mergeCell ref="D48:D50"/>
    <mergeCell ref="E48:G48"/>
    <mergeCell ref="H48:H50"/>
    <mergeCell ref="E49:F49"/>
    <mergeCell ref="G49:G50"/>
    <mergeCell ref="B11:H11"/>
    <mergeCell ref="B23:H23"/>
    <mergeCell ref="B30:B32"/>
    <mergeCell ref="C30:C32"/>
    <mergeCell ref="D30:D32"/>
    <mergeCell ref="E30:G30"/>
    <mergeCell ref="H30:H32"/>
    <mergeCell ref="E31:F31"/>
    <mergeCell ref="G31:G32"/>
    <mergeCell ref="B1:J1"/>
    <mergeCell ref="B3:C3"/>
    <mergeCell ref="B8:B10"/>
    <mergeCell ref="C8:C10"/>
    <mergeCell ref="D8:D10"/>
    <mergeCell ref="E8:G8"/>
    <mergeCell ref="H8:H10"/>
    <mergeCell ref="E9:F9"/>
    <mergeCell ref="G9:G10"/>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66"/>
  <sheetViews>
    <sheetView zoomScaleNormal="100" zoomScaleSheetLayoutView="110" workbookViewId="0"/>
  </sheetViews>
  <sheetFormatPr defaultColWidth="8.81640625" defaultRowHeight="14" x14ac:dyDescent="0.35"/>
  <cols>
    <col min="1" max="1" width="9.1796875" style="110" customWidth="1"/>
    <col min="2" max="2" width="11.54296875" style="110" customWidth="1"/>
    <col min="3" max="3" width="5.54296875" style="110" customWidth="1"/>
    <col min="4" max="4" width="19.81640625" style="110" customWidth="1"/>
    <col min="5" max="5" width="9.1796875" style="110" customWidth="1"/>
    <col min="6" max="6" width="9.81640625" style="110" customWidth="1"/>
    <col min="7" max="7" width="12.54296875" style="110" customWidth="1"/>
    <col min="8" max="8" width="9.54296875" style="110" customWidth="1"/>
    <col min="9" max="16384" width="8.81640625" style="110"/>
  </cols>
  <sheetData>
    <row r="1" spans="1:8" ht="10.4" customHeight="1" x14ac:dyDescent="0.35"/>
    <row r="2" spans="1:8" s="111" customFormat="1" x14ac:dyDescent="0.35">
      <c r="A2" s="369" t="s">
        <v>237</v>
      </c>
      <c r="B2" s="369"/>
      <c r="C2" s="369"/>
      <c r="D2" s="369"/>
      <c r="E2" s="369"/>
      <c r="F2" s="369"/>
      <c r="G2" s="369"/>
      <c r="H2" s="369"/>
    </row>
    <row r="3" spans="1:8" ht="10.4" customHeight="1" x14ac:dyDescent="0.35"/>
    <row r="4" spans="1:8" ht="15" customHeight="1" x14ac:dyDescent="0.35">
      <c r="A4" s="111" t="s">
        <v>238</v>
      </c>
    </row>
    <row r="5" spans="1:8" ht="17.899999999999999" customHeight="1" x14ac:dyDescent="0.35">
      <c r="A5" s="598" t="s">
        <v>1370</v>
      </c>
      <c r="B5" s="598"/>
      <c r="C5" s="598"/>
      <c r="D5" s="598"/>
      <c r="E5" s="598"/>
      <c r="F5" s="598"/>
      <c r="G5" s="598"/>
      <c r="H5" s="598"/>
    </row>
    <row r="6" spans="1:8" ht="17.5" customHeight="1" x14ac:dyDescent="0.35">
      <c r="A6" s="595" t="s">
        <v>142</v>
      </c>
      <c r="B6" s="521"/>
      <c r="C6" s="521"/>
      <c r="D6" s="521">
        <v>1</v>
      </c>
      <c r="E6" s="521"/>
      <c r="F6" s="521"/>
      <c r="G6" s="521"/>
      <c r="H6" s="490"/>
    </row>
    <row r="7" spans="1:8" ht="17.5" customHeight="1" x14ac:dyDescent="0.35">
      <c r="A7" s="595" t="s">
        <v>141</v>
      </c>
      <c r="B7" s="521"/>
      <c r="C7" s="521"/>
      <c r="D7" s="527" t="s">
        <v>1371</v>
      </c>
      <c r="E7" s="527"/>
      <c r="F7" s="527"/>
      <c r="G7" s="527"/>
      <c r="H7" s="528"/>
    </row>
    <row r="8" spans="1:8" ht="17.5" customHeight="1" x14ac:dyDescent="0.35">
      <c r="A8" s="595" t="s">
        <v>145</v>
      </c>
      <c r="B8" s="521"/>
      <c r="C8" s="521"/>
      <c r="D8" s="514" t="s">
        <v>306</v>
      </c>
      <c r="E8" s="514"/>
      <c r="F8" s="514"/>
      <c r="G8" s="514"/>
      <c r="H8" s="515"/>
    </row>
    <row r="9" spans="1:8" ht="17.5" customHeight="1" x14ac:dyDescent="0.35">
      <c r="A9" s="595" t="s">
        <v>241</v>
      </c>
      <c r="B9" s="521"/>
      <c r="C9" s="521"/>
      <c r="D9" s="514" t="s">
        <v>411</v>
      </c>
      <c r="E9" s="514"/>
      <c r="F9" s="514"/>
      <c r="G9" s="514"/>
      <c r="H9" s="515"/>
    </row>
    <row r="10" spans="1:8" ht="10.4" customHeight="1" x14ac:dyDescent="0.35"/>
    <row r="11" spans="1:8" ht="15" customHeight="1" x14ac:dyDescent="0.35">
      <c r="A11" s="495" t="s">
        <v>3</v>
      </c>
      <c r="B11" s="495"/>
      <c r="C11" s="495"/>
      <c r="D11" s="495"/>
      <c r="E11" s="495"/>
      <c r="F11" s="495"/>
      <c r="G11" s="495"/>
      <c r="H11" s="495"/>
    </row>
    <row r="12" spans="1:8" ht="17.899999999999999" customHeight="1" x14ac:dyDescent="0.35">
      <c r="A12" s="634" t="s">
        <v>1372</v>
      </c>
      <c r="B12" s="634"/>
      <c r="C12" s="634"/>
      <c r="D12" s="634"/>
      <c r="E12" s="634"/>
      <c r="F12" s="634"/>
      <c r="G12" s="634"/>
      <c r="H12" s="634"/>
    </row>
    <row r="13" spans="1:8" ht="17.899999999999999" customHeight="1" x14ac:dyDescent="0.35">
      <c r="A13" s="595" t="s">
        <v>9</v>
      </c>
      <c r="B13" s="521"/>
      <c r="C13" s="521"/>
      <c r="D13" s="521"/>
      <c r="E13" s="521" t="s">
        <v>10</v>
      </c>
      <c r="F13" s="521"/>
      <c r="G13" s="521"/>
      <c r="H13" s="490"/>
    </row>
    <row r="14" spans="1:8" ht="17.899999999999999" customHeight="1" x14ac:dyDescent="0.35">
      <c r="A14" s="595" t="s">
        <v>243</v>
      </c>
      <c r="B14" s="521"/>
      <c r="C14" s="521"/>
      <c r="D14" s="521"/>
      <c r="E14" s="521" t="s">
        <v>244</v>
      </c>
      <c r="F14" s="521"/>
      <c r="G14" s="521"/>
      <c r="H14" s="490"/>
    </row>
    <row r="15" spans="1:8" ht="17.899999999999999" customHeight="1" x14ac:dyDescent="0.35">
      <c r="A15" s="595" t="s">
        <v>245</v>
      </c>
      <c r="B15" s="521"/>
      <c r="C15" s="521"/>
      <c r="D15" s="521"/>
      <c r="E15" s="523" t="s">
        <v>246</v>
      </c>
      <c r="F15" s="523"/>
      <c r="G15" s="523"/>
      <c r="H15" s="524"/>
    </row>
    <row r="16" spans="1:8" ht="17.899999999999999" customHeight="1" x14ac:dyDescent="0.35">
      <c r="A16" s="595" t="s">
        <v>15</v>
      </c>
      <c r="B16" s="521"/>
      <c r="C16" s="521"/>
      <c r="D16" s="521"/>
      <c r="E16" s="521" t="s">
        <v>16</v>
      </c>
      <c r="F16" s="521"/>
      <c r="G16" s="521"/>
      <c r="H16" s="490"/>
    </row>
    <row r="17" spans="1:8" ht="10.4" customHeight="1" x14ac:dyDescent="0.35"/>
    <row r="18" spans="1:8" ht="15" customHeight="1" x14ac:dyDescent="0.35">
      <c r="A18" s="495" t="s">
        <v>247</v>
      </c>
      <c r="B18" s="495"/>
      <c r="C18" s="495"/>
      <c r="D18" s="495"/>
      <c r="E18" s="495"/>
      <c r="F18" s="495"/>
      <c r="G18" s="495"/>
      <c r="H18" s="495"/>
    </row>
    <row r="19" spans="1:8" ht="51" customHeight="1" x14ac:dyDescent="0.35">
      <c r="A19" s="367" t="s">
        <v>248</v>
      </c>
      <c r="B19" s="367"/>
      <c r="C19" s="588" t="s">
        <v>1373</v>
      </c>
      <c r="D19" s="588"/>
      <c r="E19" s="588"/>
      <c r="F19" s="588"/>
      <c r="G19" s="588"/>
      <c r="H19" s="366"/>
    </row>
    <row r="20" spans="1:8" ht="10.4" customHeight="1" x14ac:dyDescent="0.35"/>
    <row r="21" spans="1:8" ht="15" customHeight="1" x14ac:dyDescent="0.35">
      <c r="A21" s="609" t="s">
        <v>250</v>
      </c>
      <c r="B21" s="609"/>
      <c r="C21" s="609"/>
      <c r="D21" s="609"/>
    </row>
    <row r="22" spans="1:8" x14ac:dyDescent="0.35">
      <c r="A22" s="606" t="s">
        <v>30</v>
      </c>
      <c r="B22" s="607" t="s">
        <v>31</v>
      </c>
      <c r="C22" s="607"/>
      <c r="D22" s="607"/>
      <c r="E22" s="607"/>
      <c r="F22" s="607"/>
      <c r="G22" s="607" t="s">
        <v>251</v>
      </c>
      <c r="H22" s="608"/>
    </row>
    <row r="23" spans="1:8" ht="42.75" customHeight="1" x14ac:dyDescent="0.35">
      <c r="A23" s="606"/>
      <c r="B23" s="607"/>
      <c r="C23" s="607"/>
      <c r="D23" s="607"/>
      <c r="E23" s="607"/>
      <c r="F23" s="607"/>
      <c r="G23" s="113" t="s">
        <v>252</v>
      </c>
      <c r="H23" s="140" t="s">
        <v>34</v>
      </c>
    </row>
    <row r="24" spans="1:8" ht="17.899999999999999" customHeight="1" x14ac:dyDescent="0.35">
      <c r="A24" s="606" t="s">
        <v>35</v>
      </c>
      <c r="B24" s="607"/>
      <c r="C24" s="607"/>
      <c r="D24" s="607"/>
      <c r="E24" s="607"/>
      <c r="F24" s="607"/>
      <c r="G24" s="607"/>
      <c r="H24" s="608"/>
    </row>
    <row r="25" spans="1:8" ht="51.75" customHeight="1" x14ac:dyDescent="0.35">
      <c r="A25" s="142" t="s">
        <v>567</v>
      </c>
      <c r="B25" s="588" t="s">
        <v>1374</v>
      </c>
      <c r="C25" s="588"/>
      <c r="D25" s="588"/>
      <c r="E25" s="588"/>
      <c r="F25" s="588"/>
      <c r="G25" s="113" t="s">
        <v>1375</v>
      </c>
      <c r="H25" s="117" t="s">
        <v>65</v>
      </c>
    </row>
    <row r="26" spans="1:8" ht="17.899999999999999" customHeight="1" x14ac:dyDescent="0.35">
      <c r="A26" s="606" t="s">
        <v>125</v>
      </c>
      <c r="B26" s="607"/>
      <c r="C26" s="607"/>
      <c r="D26" s="607"/>
      <c r="E26" s="607"/>
      <c r="F26" s="607"/>
      <c r="G26" s="607"/>
      <c r="H26" s="608"/>
    </row>
    <row r="27" spans="1:8" ht="41.25" customHeight="1" x14ac:dyDescent="0.35">
      <c r="A27" s="142" t="s">
        <v>569</v>
      </c>
      <c r="B27" s="588" t="s">
        <v>1376</v>
      </c>
      <c r="C27" s="588"/>
      <c r="D27" s="588"/>
      <c r="E27" s="588"/>
      <c r="F27" s="588"/>
      <c r="G27" s="113" t="s">
        <v>1377</v>
      </c>
      <c r="H27" s="117" t="s">
        <v>61</v>
      </c>
    </row>
    <row r="28" spans="1:8" ht="17.899999999999999" customHeight="1" x14ac:dyDescent="0.35">
      <c r="A28" s="606" t="s">
        <v>261</v>
      </c>
      <c r="B28" s="607"/>
      <c r="C28" s="607"/>
      <c r="D28" s="607"/>
      <c r="E28" s="607"/>
      <c r="F28" s="607"/>
      <c r="G28" s="607"/>
      <c r="H28" s="608"/>
    </row>
    <row r="29" spans="1:8" ht="38.25" customHeight="1" x14ac:dyDescent="0.35">
      <c r="A29" s="142" t="s">
        <v>572</v>
      </c>
      <c r="B29" s="588" t="s">
        <v>1378</v>
      </c>
      <c r="C29" s="588"/>
      <c r="D29" s="588"/>
      <c r="E29" s="588"/>
      <c r="F29" s="588"/>
      <c r="G29" s="113" t="s">
        <v>1379</v>
      </c>
      <c r="H29" s="117" t="s">
        <v>61</v>
      </c>
    </row>
    <row r="30" spans="1:8" ht="10.4" customHeight="1" x14ac:dyDescent="0.35"/>
    <row r="31" spans="1:8" ht="15" customHeight="1" x14ac:dyDescent="0.35">
      <c r="A31" s="111" t="s">
        <v>266</v>
      </c>
    </row>
    <row r="32" spans="1:8" s="111" customFormat="1" ht="17.899999999999999" customHeight="1" x14ac:dyDescent="0.35">
      <c r="A32" s="605" t="s">
        <v>267</v>
      </c>
      <c r="B32" s="605"/>
      <c r="C32" s="605"/>
      <c r="D32" s="605"/>
      <c r="E32" s="605"/>
      <c r="F32" s="605"/>
      <c r="G32" s="119">
        <v>9</v>
      </c>
      <c r="H32" s="143" t="s">
        <v>268</v>
      </c>
    </row>
    <row r="33" spans="1:17" s="111" customFormat="1" ht="20.149999999999999" customHeight="1" x14ac:dyDescent="0.35">
      <c r="A33" s="654" t="s">
        <v>269</v>
      </c>
      <c r="B33" s="656" t="s">
        <v>1380</v>
      </c>
      <c r="C33" s="657"/>
      <c r="D33" s="657"/>
      <c r="E33" s="657"/>
      <c r="F33" s="657"/>
      <c r="G33" s="657"/>
      <c r="H33" s="657"/>
    </row>
    <row r="34" spans="1:17" s="111" customFormat="1" ht="20.149999999999999" customHeight="1" x14ac:dyDescent="0.35">
      <c r="A34" s="610"/>
      <c r="B34" s="656" t="s">
        <v>576</v>
      </c>
      <c r="C34" s="657"/>
      <c r="D34" s="657"/>
      <c r="E34" s="657"/>
      <c r="F34" s="657"/>
      <c r="G34" s="657"/>
      <c r="H34" s="657"/>
    </row>
    <row r="35" spans="1:17" s="111" customFormat="1" ht="20.149999999999999" customHeight="1" x14ac:dyDescent="0.35">
      <c r="A35" s="610"/>
      <c r="B35" s="656" t="s">
        <v>1381</v>
      </c>
      <c r="C35" s="657"/>
      <c r="D35" s="657"/>
      <c r="E35" s="657"/>
      <c r="F35" s="657"/>
      <c r="G35" s="657"/>
      <c r="H35" s="657"/>
    </row>
    <row r="36" spans="1:17" s="111" customFormat="1" ht="20.149999999999999" customHeight="1" x14ac:dyDescent="0.35">
      <c r="A36" s="610"/>
      <c r="B36" s="656" t="s">
        <v>1382</v>
      </c>
      <c r="C36" s="657"/>
      <c r="D36" s="657"/>
      <c r="E36" s="657"/>
      <c r="F36" s="657"/>
      <c r="G36" s="657"/>
      <c r="H36" s="657"/>
    </row>
    <row r="37" spans="1:17" s="111" customFormat="1" ht="20.149999999999999" customHeight="1" x14ac:dyDescent="0.35">
      <c r="A37" s="610"/>
      <c r="B37" s="656" t="s">
        <v>1383</v>
      </c>
      <c r="C37" s="657"/>
      <c r="D37" s="657"/>
      <c r="E37" s="657"/>
      <c r="F37" s="657"/>
      <c r="G37" s="657"/>
      <c r="H37" s="657"/>
    </row>
    <row r="38" spans="1:17" s="111" customFormat="1" ht="20.149999999999999" customHeight="1" x14ac:dyDescent="0.35">
      <c r="A38" s="610"/>
      <c r="B38" s="534" t="s">
        <v>1384</v>
      </c>
      <c r="C38" s="505"/>
      <c r="D38" s="505"/>
      <c r="E38" s="505"/>
      <c r="F38" s="505"/>
      <c r="G38" s="505"/>
      <c r="H38" s="505"/>
    </row>
    <row r="39" spans="1:17" ht="20.149999999999999" customHeight="1" x14ac:dyDescent="0.35">
      <c r="A39" s="655"/>
      <c r="B39" s="534" t="s">
        <v>1385</v>
      </c>
      <c r="C39" s="505"/>
      <c r="D39" s="505"/>
      <c r="E39" s="505"/>
      <c r="F39" s="505"/>
      <c r="G39" s="505"/>
      <c r="H39" s="505"/>
      <c r="J39" s="120"/>
      <c r="K39" s="120"/>
      <c r="L39" s="120"/>
      <c r="M39" s="120"/>
      <c r="N39" s="120"/>
      <c r="O39" s="120"/>
      <c r="P39" s="120"/>
      <c r="Q39" s="120"/>
    </row>
    <row r="40" spans="1:17" ht="25.5" customHeight="1" x14ac:dyDescent="0.35">
      <c r="A40" s="611" t="s">
        <v>274</v>
      </c>
      <c r="B40" s="514"/>
      <c r="C40" s="514"/>
      <c r="D40" s="514" t="s">
        <v>1386</v>
      </c>
      <c r="E40" s="514"/>
      <c r="F40" s="514"/>
      <c r="G40" s="514"/>
      <c r="H40" s="515"/>
    </row>
    <row r="41" spans="1:17" ht="42.75" customHeight="1" x14ac:dyDescent="0.35">
      <c r="A41" s="600" t="s">
        <v>276</v>
      </c>
      <c r="B41" s="660"/>
      <c r="C41" s="660"/>
      <c r="D41" s="660" t="s">
        <v>1387</v>
      </c>
      <c r="E41" s="660"/>
      <c r="F41" s="660"/>
      <c r="G41" s="660"/>
      <c r="H41" s="528"/>
    </row>
    <row r="42" spans="1:17" s="111" customFormat="1" ht="24" customHeight="1" x14ac:dyDescent="0.35">
      <c r="A42" s="605" t="s">
        <v>277</v>
      </c>
      <c r="B42" s="605"/>
      <c r="C42" s="605"/>
      <c r="D42" s="605"/>
      <c r="E42" s="605"/>
      <c r="F42" s="605"/>
      <c r="G42" s="118">
        <v>9</v>
      </c>
      <c r="H42" s="143" t="s">
        <v>268</v>
      </c>
    </row>
    <row r="43" spans="1:17" ht="53.25" customHeight="1" x14ac:dyDescent="0.35">
      <c r="A43" s="144" t="s">
        <v>269</v>
      </c>
      <c r="B43" s="658" t="s">
        <v>1388</v>
      </c>
      <c r="C43" s="658"/>
      <c r="D43" s="658"/>
      <c r="E43" s="658"/>
      <c r="F43" s="658"/>
      <c r="G43" s="658"/>
      <c r="H43" s="659"/>
    </row>
    <row r="44" spans="1:17" ht="21" customHeight="1" x14ac:dyDescent="0.35">
      <c r="A44" s="611" t="s">
        <v>274</v>
      </c>
      <c r="B44" s="514"/>
      <c r="C44" s="514"/>
      <c r="D44" s="514" t="s">
        <v>1389</v>
      </c>
      <c r="E44" s="514"/>
      <c r="F44" s="514"/>
      <c r="G44" s="514"/>
      <c r="H44" s="515"/>
    </row>
    <row r="45" spans="1:17" ht="42" customHeight="1" x14ac:dyDescent="0.35">
      <c r="A45" s="594" t="s">
        <v>276</v>
      </c>
      <c r="B45" s="527"/>
      <c r="C45" s="527"/>
      <c r="D45" s="366" t="s">
        <v>1390</v>
      </c>
      <c r="E45" s="367"/>
      <c r="F45" s="367"/>
      <c r="G45" s="367"/>
      <c r="H45" s="367"/>
    </row>
    <row r="46" spans="1:17" ht="10.4" customHeight="1" x14ac:dyDescent="0.35"/>
    <row r="47" spans="1:17" ht="15" customHeight="1" x14ac:dyDescent="0.35">
      <c r="A47" s="111" t="s">
        <v>284</v>
      </c>
    </row>
    <row r="48" spans="1:17" ht="52.5" customHeight="1" x14ac:dyDescent="0.35">
      <c r="A48" s="591" t="s">
        <v>285</v>
      </c>
      <c r="B48" s="595"/>
      <c r="C48" s="588" t="s">
        <v>1391</v>
      </c>
      <c r="D48" s="588"/>
      <c r="E48" s="588"/>
      <c r="F48" s="588"/>
      <c r="G48" s="588"/>
      <c r="H48" s="366"/>
    </row>
    <row r="49" spans="1:8" ht="27" customHeight="1" x14ac:dyDescent="0.35">
      <c r="A49" s="591"/>
      <c r="B49" s="595"/>
      <c r="C49" s="588" t="s">
        <v>1392</v>
      </c>
      <c r="D49" s="588"/>
      <c r="E49" s="588"/>
      <c r="F49" s="588"/>
      <c r="G49" s="588"/>
      <c r="H49" s="366"/>
    </row>
    <row r="50" spans="1:8" ht="34.5" customHeight="1" x14ac:dyDescent="0.35">
      <c r="A50" s="596" t="s">
        <v>288</v>
      </c>
      <c r="B50" s="597"/>
      <c r="C50" s="588" t="s">
        <v>590</v>
      </c>
      <c r="D50" s="588"/>
      <c r="E50" s="588"/>
      <c r="F50" s="588"/>
      <c r="G50" s="588"/>
      <c r="H50" s="366"/>
    </row>
    <row r="51" spans="1:8" ht="10.4" customHeight="1" x14ac:dyDescent="0.35"/>
    <row r="52" spans="1:8" ht="15" customHeight="1" x14ac:dyDescent="0.35">
      <c r="A52" s="111" t="s">
        <v>290</v>
      </c>
      <c r="B52" s="111"/>
      <c r="C52" s="111"/>
      <c r="D52" s="111"/>
      <c r="E52" s="111"/>
      <c r="F52" s="111"/>
    </row>
    <row r="53" spans="1:8" ht="17" x14ac:dyDescent="0.35">
      <c r="A53" s="591" t="s">
        <v>291</v>
      </c>
      <c r="B53" s="591"/>
      <c r="C53" s="591"/>
      <c r="D53" s="591"/>
      <c r="E53" s="591"/>
      <c r="F53" s="591"/>
      <c r="G53" s="115">
        <v>0.5</v>
      </c>
      <c r="H53" s="114" t="s">
        <v>809</v>
      </c>
    </row>
    <row r="54" spans="1:8" ht="17" x14ac:dyDescent="0.35">
      <c r="A54" s="591" t="s">
        <v>293</v>
      </c>
      <c r="B54" s="591"/>
      <c r="C54" s="591"/>
      <c r="D54" s="591"/>
      <c r="E54" s="591"/>
      <c r="F54" s="591"/>
      <c r="G54" s="115">
        <v>0.5</v>
      </c>
      <c r="H54" s="114" t="s">
        <v>809</v>
      </c>
    </row>
    <row r="55" spans="1:8" x14ac:dyDescent="0.35">
      <c r="A55" s="141"/>
      <c r="B55" s="141"/>
      <c r="C55" s="141"/>
      <c r="D55" s="141"/>
      <c r="E55" s="141"/>
      <c r="F55" s="141"/>
      <c r="G55" s="116"/>
      <c r="H55" s="114"/>
    </row>
    <row r="56" spans="1:8" x14ac:dyDescent="0.35">
      <c r="A56" s="592" t="s">
        <v>294</v>
      </c>
      <c r="B56" s="592"/>
      <c r="C56" s="592"/>
      <c r="D56" s="592"/>
      <c r="E56" s="592"/>
      <c r="F56" s="592"/>
      <c r="G56" s="139"/>
      <c r="H56" s="116"/>
    </row>
    <row r="57" spans="1:8" ht="39.75" customHeight="1" x14ac:dyDescent="0.35">
      <c r="A57" s="367" t="s">
        <v>295</v>
      </c>
      <c r="B57" s="367"/>
      <c r="C57" s="367"/>
      <c r="D57" s="367"/>
      <c r="E57" s="114">
        <f>SUM(E58:E63)</f>
        <v>22</v>
      </c>
      <c r="F57" s="114" t="s">
        <v>268</v>
      </c>
      <c r="G57" s="107">
        <f>E57/25</f>
        <v>0.88</v>
      </c>
      <c r="H57" s="114" t="s">
        <v>809</v>
      </c>
    </row>
    <row r="58" spans="1:8" ht="17.899999999999999" customHeight="1" x14ac:dyDescent="0.35">
      <c r="A58" s="110" t="s">
        <v>144</v>
      </c>
      <c r="B58" s="591" t="s">
        <v>146</v>
      </c>
      <c r="C58" s="591"/>
      <c r="D58" s="591"/>
      <c r="E58" s="114">
        <v>9</v>
      </c>
      <c r="F58" s="114" t="s">
        <v>268</v>
      </c>
      <c r="G58" s="112"/>
      <c r="H58" s="122"/>
    </row>
    <row r="59" spans="1:8" ht="17.899999999999999" customHeight="1" x14ac:dyDescent="0.35">
      <c r="B59" s="591" t="s">
        <v>296</v>
      </c>
      <c r="C59" s="591"/>
      <c r="D59" s="591"/>
      <c r="E59" s="114">
        <v>9</v>
      </c>
      <c r="F59" s="114" t="s">
        <v>268</v>
      </c>
      <c r="G59" s="112"/>
      <c r="H59" s="122"/>
    </row>
    <row r="60" spans="1:8" ht="17.899999999999999" customHeight="1" x14ac:dyDescent="0.35">
      <c r="B60" s="591" t="s">
        <v>297</v>
      </c>
      <c r="C60" s="591"/>
      <c r="D60" s="591"/>
      <c r="E60" s="114">
        <v>2</v>
      </c>
      <c r="F60" s="114" t="s">
        <v>268</v>
      </c>
      <c r="G60" s="112"/>
      <c r="H60" s="122"/>
    </row>
    <row r="61" spans="1:8" ht="17.899999999999999" customHeight="1" x14ac:dyDescent="0.35">
      <c r="B61" s="591" t="s">
        <v>298</v>
      </c>
      <c r="C61" s="591"/>
      <c r="D61" s="591"/>
      <c r="E61" s="114">
        <v>0</v>
      </c>
      <c r="F61" s="114" t="s">
        <v>268</v>
      </c>
      <c r="G61" s="112"/>
      <c r="H61" s="122"/>
    </row>
    <row r="62" spans="1:8" ht="17.899999999999999" customHeight="1" x14ac:dyDescent="0.35">
      <c r="B62" s="591" t="s">
        <v>299</v>
      </c>
      <c r="C62" s="591"/>
      <c r="D62" s="591"/>
      <c r="E62" s="114">
        <v>0</v>
      </c>
      <c r="F62" s="114" t="s">
        <v>268</v>
      </c>
      <c r="G62" s="112"/>
      <c r="H62" s="122"/>
    </row>
    <row r="63" spans="1:8" ht="17.899999999999999" customHeight="1" x14ac:dyDescent="0.35">
      <c r="B63" s="591" t="s">
        <v>300</v>
      </c>
      <c r="C63" s="591"/>
      <c r="D63" s="591"/>
      <c r="E63" s="114">
        <v>2</v>
      </c>
      <c r="F63" s="114" t="s">
        <v>268</v>
      </c>
      <c r="G63" s="112"/>
      <c r="H63" s="122"/>
    </row>
    <row r="64" spans="1:8" ht="37.5" customHeight="1" x14ac:dyDescent="0.35">
      <c r="A64" s="367" t="s">
        <v>301</v>
      </c>
      <c r="B64" s="367"/>
      <c r="C64" s="367"/>
      <c r="D64" s="367"/>
      <c r="E64" s="114">
        <v>0</v>
      </c>
      <c r="F64" s="114" t="s">
        <v>268</v>
      </c>
      <c r="G64" s="107">
        <v>0</v>
      </c>
      <c r="H64" s="114" t="s">
        <v>809</v>
      </c>
    </row>
    <row r="65" spans="1:8" ht="17.899999999999999" customHeight="1" x14ac:dyDescent="0.35">
      <c r="A65" s="591" t="s">
        <v>302</v>
      </c>
      <c r="B65" s="591"/>
      <c r="C65" s="591"/>
      <c r="D65" s="591"/>
      <c r="E65" s="114">
        <f>G65*25</f>
        <v>3</v>
      </c>
      <c r="F65" s="114" t="s">
        <v>268</v>
      </c>
      <c r="G65" s="107">
        <f>D6-G64-G57</f>
        <v>0.12</v>
      </c>
      <c r="H65" s="114" t="s">
        <v>809</v>
      </c>
    </row>
    <row r="66" spans="1:8" ht="10.4" customHeight="1" x14ac:dyDescent="0.35"/>
  </sheetData>
  <mergeCells count="69">
    <mergeCell ref="B61:D61"/>
    <mergeCell ref="B62:D62"/>
    <mergeCell ref="B63:D63"/>
    <mergeCell ref="A64:D64"/>
    <mergeCell ref="A65:D65"/>
    <mergeCell ref="A45:C45"/>
    <mergeCell ref="D45:H45"/>
    <mergeCell ref="B60:D60"/>
    <mergeCell ref="A48:B49"/>
    <mergeCell ref="C48:H48"/>
    <mergeCell ref="C49:H49"/>
    <mergeCell ref="A50:B50"/>
    <mergeCell ref="C50:H50"/>
    <mergeCell ref="A53:F53"/>
    <mergeCell ref="A54:F54"/>
    <mergeCell ref="A56:F56"/>
    <mergeCell ref="A57:D57"/>
    <mergeCell ref="B58:D58"/>
    <mergeCell ref="B59:D59"/>
    <mergeCell ref="D40:H40"/>
    <mergeCell ref="A42:F42"/>
    <mergeCell ref="B43:H43"/>
    <mergeCell ref="A44:C44"/>
    <mergeCell ref="D44:H44"/>
    <mergeCell ref="A41:C41"/>
    <mergeCell ref="D41:H41"/>
    <mergeCell ref="A40:C40"/>
    <mergeCell ref="A26:H26"/>
    <mergeCell ref="B27:F27"/>
    <mergeCell ref="A28:H28"/>
    <mergeCell ref="B29:F29"/>
    <mergeCell ref="A32:F32"/>
    <mergeCell ref="A33:A39"/>
    <mergeCell ref="B33:H33"/>
    <mergeCell ref="B34:H34"/>
    <mergeCell ref="B35:H35"/>
    <mergeCell ref="B36:H36"/>
    <mergeCell ref="B37:H37"/>
    <mergeCell ref="B38:H38"/>
    <mergeCell ref="B39:H39"/>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D8125B7ABBED944A3C813E4EF3D2A68" ma:contentTypeVersion="4" ma:contentTypeDescription="Utwórz nowy dokument." ma:contentTypeScope="" ma:versionID="5c300577dd75ca2021600c11dab375bd">
  <xsd:schema xmlns:xsd="http://www.w3.org/2001/XMLSchema" xmlns:xs="http://www.w3.org/2001/XMLSchema" xmlns:p="http://schemas.microsoft.com/office/2006/metadata/properties" xmlns:ns2="b74344ff-7dee-4706-b415-dc544d85a946" targetNamespace="http://schemas.microsoft.com/office/2006/metadata/properties" ma:root="true" ma:fieldsID="86c212e7e95a9642bc66268e06fe15d5" ns2:_="">
    <xsd:import namespace="b74344ff-7dee-4706-b415-dc544d85a9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344ff-7dee-4706-b415-dc544d85a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2F1EF-3668-4380-8713-C2A882ED9F17}">
  <ds:schemaRefs>
    <ds:schemaRef ds:uri="http://schemas.microsoft.com/sharepoint/v3/contenttype/forms"/>
  </ds:schemaRefs>
</ds:datastoreItem>
</file>

<file path=customXml/itemProps2.xml><?xml version="1.0" encoding="utf-8"?>
<ds:datastoreItem xmlns:ds="http://schemas.openxmlformats.org/officeDocument/2006/customXml" ds:itemID="{AE95F451-485E-4652-8B1D-52AF04369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344ff-7dee-4706-b415-dc544d85a9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1A048-DEC9-4ABF-8BD5-BC0131C7E92B}">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b74344ff-7dee-4706-b415-dc544d85a946"/>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47</vt:i4>
      </vt:variant>
    </vt:vector>
  </HeadingPairs>
  <TitlesOfParts>
    <vt:vector size="47" baseType="lpstr">
      <vt:lpstr>Opis studiów</vt:lpstr>
      <vt:lpstr>Efekty uczenia się</vt:lpstr>
      <vt:lpstr>Kompetencje inżynierskie</vt:lpstr>
      <vt:lpstr>Plan studiów</vt:lpstr>
      <vt:lpstr>Bilans ECT</vt:lpstr>
      <vt:lpstr>Matematyka stos.</vt:lpstr>
      <vt:lpstr>Metodologia badań</vt:lpstr>
      <vt:lpstr>Modelowanie i optymalizacja sys</vt:lpstr>
      <vt:lpstr>Układy elektromechaniczne</vt:lpstr>
      <vt:lpstr>Obrabiarki sterowane numer.</vt:lpstr>
      <vt:lpstr>MES</vt:lpstr>
      <vt:lpstr>Zaawansowane systemy sterowania</vt:lpstr>
      <vt:lpstr>Programowanie w Matlab</vt:lpstr>
      <vt:lpstr>Ochrona własn. intel.</vt:lpstr>
      <vt:lpstr>Ryzyko i bezpiec. w syst. techn</vt:lpstr>
      <vt:lpstr>Metody analizy danych</vt:lpstr>
      <vt:lpstr>Mechatroniczne układy wykonawcz</vt:lpstr>
      <vt:lpstr>Mikrokontrolery</vt:lpstr>
      <vt:lpstr>Mechanizmy i manipul.</vt:lpstr>
      <vt:lpstr>Sieci komunikacyjne w przem.</vt:lpstr>
      <vt:lpstr>Zagr. i bezp._Bezp. narod.</vt:lpstr>
      <vt:lpstr>Zagr. i bezp._Bezp. środ.</vt:lpstr>
      <vt:lpstr>Zagr. i bezp._Bezp. cyber.</vt:lpstr>
      <vt:lpstr>Sem. II_SMP</vt:lpstr>
      <vt:lpstr>Komputerowe systemy wspom. proc</vt:lpstr>
      <vt:lpstr>Zaawansowane techniki diagnost.</vt:lpstr>
      <vt:lpstr>Systemy logistyczne</vt:lpstr>
      <vt:lpstr>Sem. II_MPM</vt:lpstr>
      <vt:lpstr>GNSS</vt:lpstr>
      <vt:lpstr>Komputery pokładowe</vt:lpstr>
      <vt:lpstr>Diagnostyka szereg. i równol.</vt:lpstr>
      <vt:lpstr>Inżynieria zarządzania</vt:lpstr>
      <vt:lpstr>Sem. III_SMP</vt:lpstr>
      <vt:lpstr>Praca mgr_SMP</vt:lpstr>
      <vt:lpstr>Roboty autonomiczne</vt:lpstr>
      <vt:lpstr>Systemy wizyjne w przem.</vt:lpstr>
      <vt:lpstr>Zintegrowane systemy wytwórcze</vt:lpstr>
      <vt:lpstr>Materiały i struktury intelig.</vt:lpstr>
      <vt:lpstr>Sem. III_MPM</vt:lpstr>
      <vt:lpstr>Praca mgr_MPM</vt:lpstr>
      <vt:lpstr>Telematyka</vt:lpstr>
      <vt:lpstr>Inteligentne systemy pom.</vt:lpstr>
      <vt:lpstr>Hybrydowe układy napędowe</vt:lpstr>
      <vt:lpstr>Bezzałogowe statki pow.</vt:lpstr>
      <vt:lpstr>Elementy uzupełniające</vt:lpstr>
      <vt:lpstr>Bilans ECTS</vt:lpstr>
      <vt:lpstr>Ochrona własności intelekt.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hab. inż. Malaga-Toboła Urszula prof.UR</dc:creator>
  <cp:keywords/>
  <dc:description/>
  <cp:lastModifiedBy>dr hab. inż. Malaga-Toboła Urszula prof.UR</cp:lastModifiedBy>
  <cp:revision/>
  <dcterms:created xsi:type="dcterms:W3CDTF">2023-06-13T19:27:59Z</dcterms:created>
  <dcterms:modified xsi:type="dcterms:W3CDTF">2024-12-04T13:13:57Z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0x010100CD8125B7ABBED944A3C813E4EF3D2A68</vt:lpwstr>
  </property>
</Properties>
</file>