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\"/>
    </mc:Choice>
  </mc:AlternateContent>
  <bookViews>
    <workbookView xWindow="2400" yWindow="2070" windowWidth="15930" windowHeight="11760"/>
  </bookViews>
  <sheets>
    <sheet name="ZIP_I_ST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00" i="1" l="1"/>
  <c r="D200" i="1" l="1"/>
  <c r="E200" i="1"/>
  <c r="F200" i="1"/>
  <c r="C200" i="1"/>
  <c r="F190" i="1"/>
  <c r="G190" i="1"/>
  <c r="D190" i="1"/>
  <c r="E190" i="1"/>
  <c r="C190" i="1"/>
  <c r="B220" i="1" l="1"/>
  <c r="C160" i="1"/>
  <c r="C152" i="1"/>
  <c r="C132" i="1"/>
  <c r="C123" i="1"/>
  <c r="C116" i="1"/>
  <c r="D97" i="1"/>
  <c r="E97" i="1"/>
  <c r="F97" i="1"/>
  <c r="G97" i="1"/>
  <c r="C97" i="1"/>
  <c r="C82" i="1" l="1"/>
  <c r="C62" i="1"/>
  <c r="C42" i="1"/>
  <c r="C22" i="1"/>
  <c r="C219" i="1" l="1"/>
  <c r="D132" i="1"/>
  <c r="E132" i="1"/>
  <c r="F132" i="1"/>
  <c r="G132" i="1"/>
  <c r="D22" i="1"/>
  <c r="E22" i="1"/>
  <c r="G22" i="1"/>
  <c r="G168" i="1" l="1"/>
  <c r="D168" i="1" l="1"/>
  <c r="E168" i="1"/>
  <c r="F168" i="1"/>
  <c r="G171" i="1" l="1"/>
  <c r="G174" i="1" s="1"/>
  <c r="F171" i="1"/>
  <c r="F174" i="1" s="1"/>
  <c r="E171" i="1"/>
  <c r="E174" i="1" s="1"/>
  <c r="D171" i="1"/>
  <c r="D174" i="1" s="1"/>
  <c r="G170" i="1"/>
  <c r="G173" i="1" s="1"/>
  <c r="F170" i="1"/>
  <c r="F173" i="1" s="1"/>
  <c r="E170" i="1"/>
  <c r="E173" i="1" s="1"/>
  <c r="D170" i="1"/>
  <c r="D173" i="1" s="1"/>
  <c r="D116" i="1"/>
  <c r="D99" i="1" s="1"/>
  <c r="D102" i="1" s="1"/>
  <c r="E116" i="1"/>
  <c r="E99" i="1" s="1"/>
  <c r="E102" i="1" s="1"/>
  <c r="F116" i="1"/>
  <c r="F99" i="1" s="1"/>
  <c r="F102" i="1" s="1"/>
  <c r="G116" i="1"/>
  <c r="G99" i="1" s="1"/>
  <c r="G102" i="1" s="1"/>
  <c r="D123" i="1"/>
  <c r="D100" i="1" s="1"/>
  <c r="D103" i="1" s="1"/>
  <c r="E123" i="1"/>
  <c r="E100" i="1" s="1"/>
  <c r="E103" i="1" s="1"/>
  <c r="F123" i="1"/>
  <c r="F100" i="1" s="1"/>
  <c r="F103" i="1" s="1"/>
  <c r="G123" i="1"/>
  <c r="G100" i="1" s="1"/>
  <c r="G103" i="1" s="1"/>
  <c r="D160" i="1"/>
  <c r="D135" i="1" s="1"/>
  <c r="D138" i="1" s="1"/>
  <c r="E160" i="1"/>
  <c r="E135" i="1" s="1"/>
  <c r="E138" i="1" s="1"/>
  <c r="F160" i="1"/>
  <c r="F135" i="1" s="1"/>
  <c r="F138" i="1" s="1"/>
  <c r="G160" i="1"/>
  <c r="G135" i="1" s="1"/>
  <c r="G138" i="1" s="1"/>
  <c r="D152" i="1"/>
  <c r="D134" i="1" s="1"/>
  <c r="D137" i="1" s="1"/>
  <c r="E152" i="1"/>
  <c r="E134" i="1" s="1"/>
  <c r="E137" i="1" s="1"/>
  <c r="F152" i="1"/>
  <c r="F134" i="1" s="1"/>
  <c r="F137" i="1" s="1"/>
  <c r="G152" i="1"/>
  <c r="G134" i="1" s="1"/>
  <c r="G137" i="1" s="1"/>
  <c r="C135" i="1"/>
  <c r="C138" i="1" s="1"/>
  <c r="C140" i="1" s="1"/>
  <c r="C100" i="1"/>
  <c r="C103" i="1" s="1"/>
  <c r="C105" i="1" s="1"/>
  <c r="C99" i="1"/>
  <c r="C102" i="1" s="1"/>
  <c r="C104" i="1" s="1"/>
  <c r="C168" i="1"/>
  <c r="G85" i="1"/>
  <c r="F85" i="1"/>
  <c r="E85" i="1"/>
  <c r="D85" i="1"/>
  <c r="C85" i="1"/>
  <c r="G82" i="1"/>
  <c r="F82" i="1"/>
  <c r="E82" i="1"/>
  <c r="D82" i="1"/>
  <c r="F175" i="1" l="1"/>
  <c r="D175" i="1"/>
  <c r="F176" i="1"/>
  <c r="D176" i="1"/>
  <c r="C171" i="1"/>
  <c r="C174" i="1" s="1"/>
  <c r="C170" i="1"/>
  <c r="C173" i="1" s="1"/>
  <c r="C134" i="1"/>
  <c r="C137" i="1" s="1"/>
  <c r="C139" i="1" s="1"/>
  <c r="E176" i="1"/>
  <c r="E175" i="1"/>
  <c r="G176" i="1"/>
  <c r="G175" i="1"/>
  <c r="F140" i="1"/>
  <c r="E139" i="1"/>
  <c r="E140" i="1"/>
  <c r="G139" i="1"/>
  <c r="F139" i="1"/>
  <c r="D140" i="1"/>
  <c r="D139" i="1"/>
  <c r="G140" i="1"/>
  <c r="D105" i="1"/>
  <c r="G104" i="1"/>
  <c r="G105" i="1"/>
  <c r="F105" i="1"/>
  <c r="E105" i="1"/>
  <c r="F104" i="1"/>
  <c r="E104" i="1"/>
  <c r="D104" i="1"/>
  <c r="D86" i="1"/>
  <c r="F86" i="1"/>
  <c r="E86" i="1"/>
  <c r="G86" i="1"/>
  <c r="C86" i="1"/>
  <c r="G65" i="1"/>
  <c r="F65" i="1"/>
  <c r="E65" i="1"/>
  <c r="D65" i="1"/>
  <c r="C65" i="1"/>
  <c r="C66" i="1" s="1"/>
  <c r="G62" i="1"/>
  <c r="F62" i="1"/>
  <c r="E62" i="1"/>
  <c r="D62" i="1"/>
  <c r="G45" i="1"/>
  <c r="F45" i="1"/>
  <c r="E45" i="1"/>
  <c r="D45" i="1"/>
  <c r="C45" i="1"/>
  <c r="G42" i="1"/>
  <c r="F42" i="1"/>
  <c r="E42" i="1"/>
  <c r="D42" i="1"/>
  <c r="D25" i="1"/>
  <c r="E25" i="1"/>
  <c r="F25" i="1"/>
  <c r="G25" i="1"/>
  <c r="C25" i="1"/>
  <c r="F22" i="1"/>
  <c r="C175" i="1" l="1"/>
  <c r="C176" i="1"/>
  <c r="F46" i="1"/>
  <c r="C26" i="1"/>
  <c r="G46" i="1"/>
  <c r="D66" i="1"/>
  <c r="G26" i="1"/>
  <c r="F66" i="1"/>
  <c r="D26" i="1"/>
  <c r="G66" i="1"/>
  <c r="C46" i="1"/>
  <c r="F26" i="1"/>
  <c r="E66" i="1"/>
  <c r="E26" i="1"/>
  <c r="D46" i="1"/>
  <c r="E46" i="1"/>
  <c r="E208" i="1" l="1"/>
  <c r="D209" i="1"/>
  <c r="C208" i="1"/>
  <c r="E209" i="1"/>
  <c r="E207" i="1"/>
  <c r="F208" i="1"/>
  <c r="F209" i="1"/>
  <c r="G207" i="1"/>
  <c r="G209" i="1"/>
  <c r="G208" i="1"/>
  <c r="D208" i="1"/>
  <c r="D207" i="1"/>
  <c r="F207" i="1"/>
  <c r="C209" i="1"/>
  <c r="C207" i="1"/>
  <c r="G212" i="1" l="1"/>
  <c r="D217" i="1"/>
  <c r="F215" i="1"/>
  <c r="D218" i="1"/>
  <c r="E218" i="1"/>
  <c r="F214" i="1"/>
  <c r="G211" i="1"/>
  <c r="E217" i="1"/>
  <c r="F213" i="1" l="1"/>
  <c r="G210" i="1"/>
  <c r="D216" i="1"/>
  <c r="E216" i="1"/>
  <c r="C216" i="1" l="1"/>
</calcChain>
</file>

<file path=xl/sharedStrings.xml><?xml version="1.0" encoding="utf-8"?>
<sst xmlns="http://schemas.openxmlformats.org/spreadsheetml/2006/main" count="334" uniqueCount="135">
  <si>
    <t>Bilans ECTS</t>
  </si>
  <si>
    <t>Lp.</t>
  </si>
  <si>
    <t>Nazwa przedmiotu</t>
  </si>
  <si>
    <t>Wymiar ECTS</t>
  </si>
  <si>
    <t>w tym:</t>
  </si>
  <si>
    <t>w dyscyplinie</t>
  </si>
  <si>
    <t>z bezpo-średnim udziałem</t>
  </si>
  <si>
    <t>…</t>
  </si>
  <si>
    <t>Obowiązkowe</t>
  </si>
  <si>
    <t>1.</t>
  </si>
  <si>
    <t>2.</t>
  </si>
  <si>
    <t>3.</t>
  </si>
  <si>
    <t>A</t>
  </si>
  <si>
    <t>Łącznie obowiązkowe</t>
  </si>
  <si>
    <t>Fakultatywne</t>
  </si>
  <si>
    <t>B</t>
  </si>
  <si>
    <t>C</t>
  </si>
  <si>
    <t>RAZEM W SEMESTRZE (A+B)</t>
  </si>
  <si>
    <t>Razem dla cyklu kształcenia</t>
  </si>
  <si>
    <t>Razem dla programu studiów</t>
  </si>
  <si>
    <t>Udział zajęć realizowanych z bezpośrednim udziałem prowadzącego [%]</t>
  </si>
  <si>
    <t>D</t>
  </si>
  <si>
    <t>Struktura ECTS wg dyscyplin  [%]</t>
  </si>
  <si>
    <t>E</t>
  </si>
  <si>
    <t>)*</t>
  </si>
  <si>
    <t>Dla profilu kształcenia praktycznego – "kształtujące umiejętności praktyczne”, a dla profilu ogólnoakademickiego – „związane z prowadzoną w Uczelni działalnością naukową”</t>
  </si>
  <si>
    <t>)**</t>
  </si>
  <si>
    <t>Podawane w wymiarze realizowanym przez studenta</t>
  </si>
  <si>
    <t>)***</t>
  </si>
  <si>
    <t>Podawane w wymiarze realizowanym przez studenta - nie dotyczy kierunków studiów, które przyporządkowano do dyscyplin w ramach dziedzin nauk humanistycznych (H) lub nauk społecznych (S)</t>
  </si>
  <si>
    <t xml:space="preserve">Wychowanie fizyczne </t>
  </si>
  <si>
    <t>Matematyka i statystyka opisowa</t>
  </si>
  <si>
    <t>–</t>
  </si>
  <si>
    <t>Fizyka</t>
  </si>
  <si>
    <t>Technologie informacyjne</t>
  </si>
  <si>
    <t>Inżynieria materiałowa</t>
  </si>
  <si>
    <t>Ekonomia</t>
  </si>
  <si>
    <t>Język obcy</t>
  </si>
  <si>
    <t>Chemia</t>
  </si>
  <si>
    <t>Elektrotechnika</t>
  </si>
  <si>
    <t>Grafika inżynierska</t>
  </si>
  <si>
    <t>Mechanika techniczna i wytrzymałość materiałów</t>
  </si>
  <si>
    <t>Semestr 2</t>
  </si>
  <si>
    <t>Semestr 1</t>
  </si>
  <si>
    <t>Semestr 3</t>
  </si>
  <si>
    <t>Automatyka</t>
  </si>
  <si>
    <t>Historia, kultura, sztuka i tradycja regionu</t>
  </si>
  <si>
    <t>Semestr 4</t>
  </si>
  <si>
    <t>Semestr 5</t>
  </si>
  <si>
    <t>Bezpieczeństwo pracy i ergonomia</t>
  </si>
  <si>
    <t>Proseminarium</t>
  </si>
  <si>
    <t>Semestr 6</t>
  </si>
  <si>
    <t>Egzamin dyplomowy</t>
  </si>
  <si>
    <t>Praca inżynierska</t>
  </si>
  <si>
    <t>Semestr 7</t>
  </si>
  <si>
    <t>Robotyzacja</t>
  </si>
  <si>
    <t>Systemy produkcji ekologicznej</t>
  </si>
  <si>
    <t>Praktyka zawodowa (160 godz. = 4 tyg.)</t>
  </si>
  <si>
    <t>Systemy zabezpieczenia surowców</t>
  </si>
  <si>
    <t>TZ</t>
  </si>
  <si>
    <t>-</t>
  </si>
  <si>
    <t>Zajęcia związane z prowadzoną w Uczelni działalnością naukową</t>
  </si>
  <si>
    <t>Rachunek kosztów dla inżynierów</t>
  </si>
  <si>
    <t>Podstawy działalności gospodarczej i zarządzania</t>
  </si>
  <si>
    <t>Systemy informacji przestrzennej</t>
  </si>
  <si>
    <t>Udział zajęć* związane z prowadzona w Uczelni działalnością naukową [%]</t>
  </si>
  <si>
    <t>1a</t>
  </si>
  <si>
    <t>1b</t>
  </si>
  <si>
    <t>SZ</t>
  </si>
  <si>
    <t>Ekologia i zarządzanie środowiskowe</t>
  </si>
  <si>
    <t>Surowce i technologie produkcji</t>
  </si>
  <si>
    <t>Specjalność do wyboru - organizacja systemów produkcyjnych (OSP)</t>
  </si>
  <si>
    <t>Specjalność do wyboru - inżynieria systeów produkcyjnych (ISP)</t>
  </si>
  <si>
    <t>RAZEM W SEMESTRZE (A+B) -  organizacja systemów produkcyjnych (OSP)</t>
  </si>
  <si>
    <r>
      <t xml:space="preserve">Przedmioty z dziedzin nauki H lub S 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</si>
  <si>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t>Podstawy działalności gospodarczej i przedsiębiorczości</t>
  </si>
  <si>
    <t>ZiIP -  organizacja systemów produkcyjnych (OSP)</t>
  </si>
  <si>
    <t>ZiIP - inżynieria systemów produkcyjnych</t>
  </si>
  <si>
    <t>Organizacja systemów produkcyjnych (OSP)</t>
  </si>
  <si>
    <t>Inżynieria systemów produkcyjnych (ISP)</t>
  </si>
  <si>
    <t>Technika cieplna</t>
  </si>
  <si>
    <t>Finanse i rachunkowość</t>
  </si>
  <si>
    <t>Informatyka i systemy baz danych</t>
  </si>
  <si>
    <t>Inżynieria  produkcji rolniczej i ogrodniczej</t>
  </si>
  <si>
    <t>Inżynieria produkcji zwierzęcej</t>
  </si>
  <si>
    <t>Badania operacyjne</t>
  </si>
  <si>
    <t>Podstawy zarządzania</t>
  </si>
  <si>
    <t>Marketing</t>
  </si>
  <si>
    <t>Logistyka w przedsiębiorstwie</t>
  </si>
  <si>
    <t>Teoria procesów produkcyjnych</t>
  </si>
  <si>
    <t xml:space="preserve">Projektowanie inżynierskie </t>
  </si>
  <si>
    <t xml:space="preserve">Metrologia </t>
  </si>
  <si>
    <t>Inżynieria przetwórstwa rolno-spożywczego</t>
  </si>
  <si>
    <t>Utrzymanie maszyn i systemów produkcyjnych</t>
  </si>
  <si>
    <t>Zarządzanie jakością w PRS</t>
  </si>
  <si>
    <t>Dystrybucja i monitoring produktów rolno-spożywczych</t>
  </si>
  <si>
    <t>Inżynieria produkcji biopaliw</t>
  </si>
  <si>
    <t>Zarządzanie produkcją i usługami</t>
  </si>
  <si>
    <t>RAZEM W SEMESTRZE (A+B) - inżynieria systemów produkcyjnych (ISP)</t>
  </si>
  <si>
    <t>Podstawy inżynierii systemów</t>
  </si>
  <si>
    <t>Systemy inżynierii produkcji i przetwarzania</t>
  </si>
  <si>
    <t>Planowanie i organizacja produkcji surowcowej</t>
  </si>
  <si>
    <t>Produkcja biosurowców nieżywnościowych</t>
  </si>
  <si>
    <t>Badanie i rozwój produktu</t>
  </si>
  <si>
    <t>Infrastruktura energetyczna</t>
  </si>
  <si>
    <t>Programowanie sterowników mikroprocesorowych</t>
  </si>
  <si>
    <t>Planowanie i organizacja prac inżynierskich</t>
  </si>
  <si>
    <t>Badania i pomiary przemysłowe</t>
  </si>
  <si>
    <t>Struktury i zastosowanie sztucznych sieci neuronowych</t>
  </si>
  <si>
    <t>Podstawy inżynierii oprogramowania</t>
  </si>
  <si>
    <t>Systemy sterowania produkcją i przepływem produkcji</t>
  </si>
  <si>
    <t>Audyt i planowanie energetyczne</t>
  </si>
  <si>
    <t>Infrastruktura techniczna przedsiębiorstwa</t>
  </si>
  <si>
    <t>Pojazdy i układy napędowe</t>
  </si>
  <si>
    <t>Technologie procesów produkcyjnych</t>
  </si>
  <si>
    <t>Transport w systemach produkcyjnych</t>
  </si>
  <si>
    <t>Normowanie i kosztorysowanie</t>
  </si>
  <si>
    <t>Zintegrowane systemy energetyczne</t>
  </si>
  <si>
    <t>Seminarium dyplomowe - inżynierskie</t>
  </si>
  <si>
    <t>Organizacja transportu w gosp. żywnościowej</t>
  </si>
  <si>
    <t>Systemy mechatroniczne pojazdów</t>
  </si>
  <si>
    <t>Podstawy systemów wspomagania decyzji</t>
  </si>
  <si>
    <t>Gospodarka odpadami</t>
  </si>
  <si>
    <t>Systemy informatyczne w zarządzaniu produkcją</t>
  </si>
  <si>
    <t>Jakość i bezpieczeństwo w systemach produkcyjnych</t>
  </si>
  <si>
    <t>Systemy informatyczne w inżynierii produkcji</t>
  </si>
  <si>
    <t>Zintegrowane systemy wytwarzania</t>
  </si>
  <si>
    <t>Odzysk i recykling w PRS</t>
  </si>
  <si>
    <t>Profil kształcenia: ogólnoakademicki</t>
  </si>
  <si>
    <t>Kod formy studiów i poziomu studiów: stacjonarne (SI)</t>
  </si>
  <si>
    <r>
      <t>Łącznie fakultatywne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</si>
  <si>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r>
      <t>Łącznie fakultatywne -  organizacja systemów produkcyjnych (OSP)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</si>
  <si>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r>
      <t>Łącznie fakultatywne - inżynieria systemów produkcyjnych (ISP)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</si>
  <si>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t>Planowanie i audyt procesu produkcyjnego</t>
  </si>
  <si>
    <t>Kierunek studiów: zarządzanie i inżynieria produkcji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</si>
</sst>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>
    <font>
      <sz val="11"/>
      <color theme="1"/>
      <name val="Czcionka tekstu podstawowego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5" xfId="0" applyFont="1" applyFill="1" applyBorder="1"/>
    <xf numFmtId="0" fontId="4" fillId="0" borderId="0" xfId="0" applyFont="1" applyBorder="1"/>
    <xf numFmtId="0" fontId="7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1" fontId="2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1" fontId="4" fillId="0" borderId="1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0" xfId="0" applyFont="1" applyAlignment="1">
      <alignment vertical="top"/>
    </xf>
    <xf numFmtId="164" fontId="2" fillId="0" borderId="6" xfId="0" applyNumberFormat="1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0" fillId="0" borderId="4" xfId="0" applyFont="1" applyBorder="1"/>
    <xf numFmtId="0" fontId="10" fillId="0" borderId="12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tabSelected="1" topLeftCell="A206" zoomScaleNormal="100" workbookViewId="0">
      <selection activeCell="I218" sqref="I218"/>
    </sheetView>
  </sheetViews>
  <sheetFormatPr defaultColWidth="7.75" defaultRowHeight="12.75"/>
  <cols>
    <col min="1" max="1" width="3.75" style="32" customWidth="1"/>
    <col min="2" max="2" width="49.5" style="32" customWidth="1"/>
    <col min="3" max="3" width="7.625" style="32" customWidth="1"/>
    <col min="4" max="5" width="5.875" style="32" customWidth="1"/>
    <col min="6" max="6" width="8.125" style="32" customWidth="1"/>
    <col min="7" max="7" width="7.625" style="32" customWidth="1"/>
    <col min="8" max="16384" width="7.75" style="32"/>
  </cols>
  <sheetData>
    <row r="1" spans="1:11" s="12" customFormat="1" ht="10.15" customHeight="1">
      <c r="C1" s="26"/>
    </row>
    <row r="2" spans="1:11" s="4" customFormat="1">
      <c r="A2" s="141" t="s">
        <v>0</v>
      </c>
      <c r="B2" s="141"/>
      <c r="C2" s="141"/>
      <c r="D2" s="141"/>
      <c r="E2" s="141"/>
      <c r="F2" s="141"/>
      <c r="G2" s="141"/>
    </row>
    <row r="3" spans="1:11" s="12" customFormat="1" ht="10.15" customHeight="1">
      <c r="C3" s="26"/>
    </row>
    <row r="4" spans="1:11" s="4" customFormat="1" ht="17.649999999999999" customHeight="1">
      <c r="A4" s="27" t="s">
        <v>134</v>
      </c>
      <c r="B4" s="27"/>
      <c r="C4" s="28"/>
      <c r="D4" s="29"/>
      <c r="E4" s="29"/>
      <c r="F4" s="29"/>
      <c r="G4" s="29"/>
      <c r="H4" s="26"/>
    </row>
    <row r="5" spans="1:11" s="4" customFormat="1" ht="17.649999999999999" customHeight="1">
      <c r="A5" s="142" t="s">
        <v>128</v>
      </c>
      <c r="B5" s="142"/>
      <c r="C5" s="18"/>
      <c r="D5" s="18"/>
      <c r="E5" s="18"/>
      <c r="F5" s="28"/>
      <c r="G5" s="28"/>
    </row>
    <row r="6" spans="1:11" s="4" customFormat="1" ht="17.649999999999999" customHeight="1">
      <c r="A6" s="142" t="s">
        <v>129</v>
      </c>
      <c r="B6" s="142"/>
      <c r="C6" s="28"/>
      <c r="D6" s="18"/>
      <c r="E6" s="18"/>
      <c r="F6" s="28"/>
      <c r="G6" s="28"/>
    </row>
    <row r="7" spans="1:11" s="31" customFormat="1" ht="10.15" customHeight="1">
      <c r="A7" s="30"/>
      <c r="B7" s="30"/>
      <c r="C7" s="12"/>
      <c r="D7" s="26"/>
      <c r="E7" s="26"/>
      <c r="F7" s="4"/>
      <c r="G7" s="4"/>
      <c r="H7" s="4"/>
    </row>
    <row r="8" spans="1:11" s="31" customFormat="1" ht="15" customHeight="1">
      <c r="A8" s="3"/>
      <c r="B8" s="3"/>
      <c r="C8" s="4"/>
      <c r="D8" s="5"/>
      <c r="E8" s="4"/>
      <c r="F8" s="4"/>
      <c r="G8" s="4" t="s">
        <v>43</v>
      </c>
      <c r="H8" s="4"/>
    </row>
    <row r="9" spans="1:11" ht="14.65" customHeight="1">
      <c r="A9" s="138" t="s">
        <v>1</v>
      </c>
      <c r="B9" s="139" t="s">
        <v>2</v>
      </c>
      <c r="C9" s="126" t="s">
        <v>3</v>
      </c>
      <c r="D9" s="134" t="s">
        <v>4</v>
      </c>
      <c r="E9" s="134"/>
      <c r="F9" s="134"/>
      <c r="G9" s="132" t="s">
        <v>61</v>
      </c>
      <c r="H9" s="12"/>
    </row>
    <row r="10" spans="1:11" ht="14.65" customHeight="1">
      <c r="A10" s="121"/>
      <c r="B10" s="144"/>
      <c r="C10" s="127"/>
      <c r="D10" s="134" t="s">
        <v>5</v>
      </c>
      <c r="E10" s="134"/>
      <c r="F10" s="126" t="s">
        <v>6</v>
      </c>
      <c r="G10" s="133"/>
      <c r="H10" s="12"/>
    </row>
    <row r="11" spans="1:11" ht="37.5" customHeight="1">
      <c r="A11" s="143"/>
      <c r="B11" s="145"/>
      <c r="C11" s="137"/>
      <c r="D11" s="33" t="s">
        <v>59</v>
      </c>
      <c r="E11" s="14" t="s">
        <v>68</v>
      </c>
      <c r="F11" s="137"/>
      <c r="G11" s="146"/>
      <c r="H11" s="12"/>
    </row>
    <row r="12" spans="1:11" ht="17.649999999999999" customHeight="1">
      <c r="A12" s="120" t="s">
        <v>8</v>
      </c>
      <c r="B12" s="120"/>
      <c r="C12" s="120"/>
      <c r="D12" s="120"/>
      <c r="E12" s="120"/>
      <c r="F12" s="120"/>
      <c r="G12" s="120"/>
      <c r="H12" s="12"/>
    </row>
    <row r="13" spans="1:11" ht="17.649999999999999" customHeight="1">
      <c r="A13" s="34">
        <v>1</v>
      </c>
      <c r="B13" s="1" t="s">
        <v>30</v>
      </c>
      <c r="C13" s="35" t="s">
        <v>32</v>
      </c>
      <c r="D13" s="35" t="s">
        <v>32</v>
      </c>
      <c r="E13" s="35" t="s">
        <v>32</v>
      </c>
      <c r="F13" s="35" t="s">
        <v>32</v>
      </c>
      <c r="G13" s="36" t="s">
        <v>32</v>
      </c>
      <c r="H13" s="12"/>
      <c r="J13" s="12"/>
    </row>
    <row r="14" spans="1:11" ht="17.649999999999999" customHeight="1">
      <c r="A14" s="34">
        <v>2</v>
      </c>
      <c r="B14" s="1" t="s">
        <v>31</v>
      </c>
      <c r="C14" s="37">
        <v>6</v>
      </c>
      <c r="D14" s="38">
        <v>6</v>
      </c>
      <c r="E14" s="8">
        <v>0</v>
      </c>
      <c r="F14" s="8">
        <v>2.1</v>
      </c>
      <c r="G14" s="39">
        <v>6</v>
      </c>
      <c r="H14" s="12"/>
      <c r="I14" s="2"/>
      <c r="J14" s="12"/>
      <c r="K14" s="12"/>
    </row>
    <row r="15" spans="1:11" ht="17.649999999999999" customHeight="1">
      <c r="A15" s="34">
        <v>3</v>
      </c>
      <c r="B15" s="1" t="s">
        <v>33</v>
      </c>
      <c r="C15" s="37">
        <v>3</v>
      </c>
      <c r="D15" s="38">
        <v>3</v>
      </c>
      <c r="E15" s="8">
        <v>0</v>
      </c>
      <c r="F15" s="8">
        <v>1.8</v>
      </c>
      <c r="G15" s="39">
        <v>3</v>
      </c>
      <c r="H15" s="12"/>
      <c r="I15" s="2"/>
      <c r="J15" s="12"/>
      <c r="K15" s="12"/>
    </row>
    <row r="16" spans="1:11" ht="17.649999999999999" customHeight="1">
      <c r="A16" s="34">
        <v>4</v>
      </c>
      <c r="B16" s="1" t="s">
        <v>34</v>
      </c>
      <c r="C16" s="37">
        <v>3</v>
      </c>
      <c r="D16" s="38">
        <v>3</v>
      </c>
      <c r="E16" s="8">
        <v>0</v>
      </c>
      <c r="F16" s="8">
        <v>1.6</v>
      </c>
      <c r="G16" s="39">
        <v>3</v>
      </c>
      <c r="H16" s="12"/>
      <c r="I16" s="2"/>
      <c r="J16" s="12"/>
      <c r="K16" s="12"/>
    </row>
    <row r="17" spans="1:11" ht="17.649999999999999" customHeight="1">
      <c r="A17" s="34">
        <v>5</v>
      </c>
      <c r="B17" s="1" t="s">
        <v>35</v>
      </c>
      <c r="C17" s="37">
        <v>3</v>
      </c>
      <c r="D17" s="38">
        <v>3</v>
      </c>
      <c r="E17" s="8">
        <v>0</v>
      </c>
      <c r="F17" s="8">
        <v>2.1</v>
      </c>
      <c r="G17" s="39">
        <v>3</v>
      </c>
      <c r="H17" s="12"/>
      <c r="I17" s="2"/>
      <c r="J17" s="12"/>
      <c r="K17" s="12"/>
    </row>
    <row r="18" spans="1:11" ht="17.649999999999999" customHeight="1">
      <c r="A18" s="34">
        <v>6</v>
      </c>
      <c r="B18" s="1" t="s">
        <v>69</v>
      </c>
      <c r="C18" s="37">
        <v>3</v>
      </c>
      <c r="D18" s="38">
        <v>3</v>
      </c>
      <c r="E18" s="8">
        <v>0</v>
      </c>
      <c r="F18" s="8">
        <v>1.5</v>
      </c>
      <c r="G18" s="39">
        <v>3</v>
      </c>
      <c r="H18" s="12"/>
      <c r="I18" s="2"/>
      <c r="J18" s="12"/>
      <c r="K18" s="12"/>
    </row>
    <row r="19" spans="1:11" ht="17.649999999999999" customHeight="1">
      <c r="A19" s="34">
        <v>7</v>
      </c>
      <c r="B19" s="1" t="s">
        <v>36</v>
      </c>
      <c r="C19" s="37">
        <v>3</v>
      </c>
      <c r="D19" s="38">
        <v>0</v>
      </c>
      <c r="E19" s="8">
        <v>3</v>
      </c>
      <c r="F19" s="8">
        <v>2</v>
      </c>
      <c r="G19" s="39">
        <v>3</v>
      </c>
      <c r="H19" s="12"/>
      <c r="I19" s="2"/>
      <c r="J19" s="12"/>
      <c r="K19" s="12"/>
    </row>
    <row r="20" spans="1:11" ht="17.649999999999999" customHeight="1">
      <c r="A20" s="34">
        <v>8</v>
      </c>
      <c r="B20" s="1" t="s">
        <v>70</v>
      </c>
      <c r="C20" s="37">
        <v>4</v>
      </c>
      <c r="D20" s="38">
        <v>4</v>
      </c>
      <c r="E20" s="8">
        <v>0</v>
      </c>
      <c r="F20" s="8">
        <v>2.7</v>
      </c>
      <c r="G20" s="39">
        <v>4</v>
      </c>
      <c r="H20" s="12"/>
      <c r="I20" s="2"/>
      <c r="J20" s="12"/>
      <c r="K20" s="12"/>
    </row>
    <row r="21" spans="1:11" ht="17.649999999999999" customHeight="1">
      <c r="A21" s="34">
        <v>9</v>
      </c>
      <c r="B21" s="1" t="s">
        <v>40</v>
      </c>
      <c r="C21" s="37">
        <v>5</v>
      </c>
      <c r="D21" s="38">
        <v>5</v>
      </c>
      <c r="E21" s="8">
        <v>0</v>
      </c>
      <c r="F21" s="8">
        <v>3</v>
      </c>
      <c r="G21" s="39">
        <v>0</v>
      </c>
      <c r="H21" s="12"/>
      <c r="I21" s="2"/>
      <c r="J21" s="12"/>
      <c r="K21" s="12"/>
    </row>
    <row r="22" spans="1:11" s="31" customFormat="1">
      <c r="A22" s="40" t="s">
        <v>12</v>
      </c>
      <c r="B22" s="41" t="s">
        <v>13</v>
      </c>
      <c r="C22" s="42">
        <f>SUM(C13:C21)</f>
        <v>30</v>
      </c>
      <c r="D22" s="43">
        <f>SUM(D13:D21)</f>
        <v>27</v>
      </c>
      <c r="E22" s="43">
        <f>SUM(E13:E21)</f>
        <v>3</v>
      </c>
      <c r="F22" s="43">
        <f>SUM(F13:F21)</f>
        <v>16.8</v>
      </c>
      <c r="G22" s="44">
        <f>SUM(G13:G21)</f>
        <v>25</v>
      </c>
      <c r="H22" s="4"/>
    </row>
    <row r="23" spans="1:11">
      <c r="A23" s="121" t="s">
        <v>14</v>
      </c>
      <c r="B23" s="121"/>
      <c r="C23" s="121"/>
      <c r="D23" s="121"/>
      <c r="E23" s="121"/>
      <c r="F23" s="121"/>
      <c r="G23" s="121"/>
      <c r="H23" s="12"/>
    </row>
    <row r="24" spans="1:11">
      <c r="A24" s="45"/>
      <c r="B24" s="45"/>
      <c r="C24" s="46">
        <v>0</v>
      </c>
      <c r="D24" s="47">
        <v>0</v>
      </c>
      <c r="E24" s="46">
        <v>0</v>
      </c>
      <c r="F24" s="46">
        <v>0</v>
      </c>
      <c r="G24" s="47">
        <v>0</v>
      </c>
      <c r="H24" s="12"/>
    </row>
    <row r="25" spans="1:11" s="31" customFormat="1" ht="15">
      <c r="A25" s="40" t="s">
        <v>15</v>
      </c>
      <c r="B25" s="48" t="s">
        <v>130</v>
      </c>
      <c r="C25" s="49">
        <f t="shared" ref="C25:G25" si="0">SUM(C24:C24)</f>
        <v>0</v>
      </c>
      <c r="D25" s="43">
        <f t="shared" si="0"/>
        <v>0</v>
      </c>
      <c r="E25" s="49">
        <f t="shared" si="0"/>
        <v>0</v>
      </c>
      <c r="F25" s="49">
        <f t="shared" si="0"/>
        <v>0</v>
      </c>
      <c r="G25" s="43">
        <f t="shared" si="0"/>
        <v>0</v>
      </c>
      <c r="H25" s="4"/>
    </row>
    <row r="26" spans="1:11" s="31" customFormat="1">
      <c r="A26" s="50" t="s">
        <v>16</v>
      </c>
      <c r="B26" s="51" t="s">
        <v>17</v>
      </c>
      <c r="C26" s="52">
        <f t="shared" ref="C26:G26" si="1">SUM(C22+C25)</f>
        <v>30</v>
      </c>
      <c r="D26" s="71">
        <f t="shared" si="1"/>
        <v>27</v>
      </c>
      <c r="E26" s="52">
        <f t="shared" si="1"/>
        <v>3</v>
      </c>
      <c r="F26" s="52">
        <f t="shared" si="1"/>
        <v>16.8</v>
      </c>
      <c r="G26" s="71">
        <f t="shared" si="1"/>
        <v>25</v>
      </c>
      <c r="H26" s="4"/>
    </row>
    <row r="27" spans="1:11">
      <c r="H27" s="12"/>
    </row>
    <row r="28" spans="1:11" s="31" customFormat="1" ht="15" customHeight="1">
      <c r="A28" s="3"/>
      <c r="B28" s="3"/>
      <c r="C28" s="4"/>
      <c r="D28" s="5"/>
      <c r="E28" s="4"/>
      <c r="F28" s="4"/>
      <c r="G28" s="4" t="s">
        <v>42</v>
      </c>
      <c r="H28" s="4"/>
    </row>
    <row r="29" spans="1:11" ht="14.65" customHeight="1">
      <c r="A29" s="138" t="s">
        <v>1</v>
      </c>
      <c r="B29" s="139" t="s">
        <v>2</v>
      </c>
      <c r="C29" s="132" t="s">
        <v>3</v>
      </c>
      <c r="D29" s="129" t="s">
        <v>4</v>
      </c>
      <c r="E29" s="134"/>
      <c r="F29" s="135"/>
      <c r="G29" s="132" t="s">
        <v>61</v>
      </c>
      <c r="H29" s="12"/>
    </row>
    <row r="30" spans="1:11" ht="14.65" customHeight="1">
      <c r="A30" s="121"/>
      <c r="B30" s="140"/>
      <c r="C30" s="133"/>
      <c r="D30" s="129" t="s">
        <v>5</v>
      </c>
      <c r="E30" s="134"/>
      <c r="F30" s="126" t="s">
        <v>6</v>
      </c>
      <c r="G30" s="133"/>
      <c r="H30" s="12"/>
    </row>
    <row r="31" spans="1:11" ht="37.5" customHeight="1">
      <c r="A31" s="121"/>
      <c r="B31" s="140"/>
      <c r="C31" s="133"/>
      <c r="D31" s="14" t="s">
        <v>59</v>
      </c>
      <c r="E31" s="53" t="s">
        <v>68</v>
      </c>
      <c r="F31" s="137"/>
      <c r="G31" s="133"/>
      <c r="H31" s="12"/>
    </row>
    <row r="32" spans="1:11" ht="17.649999999999999" customHeight="1">
      <c r="A32" s="120" t="s">
        <v>8</v>
      </c>
      <c r="B32" s="120"/>
      <c r="C32" s="120"/>
      <c r="D32" s="120"/>
      <c r="E32" s="120"/>
      <c r="F32" s="120"/>
      <c r="G32" s="120"/>
      <c r="H32" s="12"/>
    </row>
    <row r="33" spans="1:12" ht="17.649999999999999" customHeight="1">
      <c r="A33" s="54">
        <v>1</v>
      </c>
      <c r="B33" s="1" t="s">
        <v>30</v>
      </c>
      <c r="C33" s="55" t="s">
        <v>32</v>
      </c>
      <c r="D33" s="55" t="s">
        <v>32</v>
      </c>
      <c r="E33" s="55" t="s">
        <v>32</v>
      </c>
      <c r="F33" s="55" t="s">
        <v>32</v>
      </c>
      <c r="G33" s="56" t="s">
        <v>32</v>
      </c>
      <c r="H33" s="12"/>
    </row>
    <row r="34" spans="1:12" ht="17.649999999999999" customHeight="1">
      <c r="A34" s="34">
        <v>2</v>
      </c>
      <c r="B34" s="1" t="s">
        <v>37</v>
      </c>
      <c r="C34" s="37">
        <v>2</v>
      </c>
      <c r="D34" s="38">
        <v>2</v>
      </c>
      <c r="E34" s="8">
        <v>0</v>
      </c>
      <c r="F34" s="8">
        <v>1.2</v>
      </c>
      <c r="G34" s="39">
        <v>0</v>
      </c>
      <c r="H34" s="12"/>
      <c r="I34" s="2"/>
      <c r="J34" s="12"/>
      <c r="K34" s="12"/>
      <c r="L34" s="12"/>
    </row>
    <row r="35" spans="1:12" ht="17.649999999999999" customHeight="1">
      <c r="A35" s="34">
        <v>3</v>
      </c>
      <c r="B35" s="1" t="s">
        <v>31</v>
      </c>
      <c r="C35" s="37">
        <v>5</v>
      </c>
      <c r="D35" s="38">
        <v>5</v>
      </c>
      <c r="E35" s="8">
        <v>0</v>
      </c>
      <c r="F35" s="8">
        <v>2.8</v>
      </c>
      <c r="G35" s="39">
        <v>5</v>
      </c>
      <c r="H35" s="12"/>
      <c r="I35" s="2"/>
      <c r="J35" s="12"/>
      <c r="K35" s="12"/>
      <c r="L35" s="12"/>
    </row>
    <row r="36" spans="1:12" ht="17.649999999999999" customHeight="1">
      <c r="A36" s="34">
        <v>4</v>
      </c>
      <c r="B36" s="1" t="s">
        <v>38</v>
      </c>
      <c r="C36" s="37">
        <v>2</v>
      </c>
      <c r="D36" s="38">
        <v>2</v>
      </c>
      <c r="E36" s="8">
        <v>0</v>
      </c>
      <c r="F36" s="8">
        <v>1.3</v>
      </c>
      <c r="G36" s="39">
        <v>2</v>
      </c>
      <c r="H36" s="12"/>
      <c r="I36" s="2"/>
      <c r="J36" s="12"/>
      <c r="K36" s="12"/>
      <c r="L36" s="12"/>
    </row>
    <row r="37" spans="1:12" ht="17.649999999999999" customHeight="1">
      <c r="A37" s="34">
        <v>5</v>
      </c>
      <c r="B37" s="1" t="s">
        <v>80</v>
      </c>
      <c r="C37" s="37">
        <v>3</v>
      </c>
      <c r="D37" s="38">
        <v>3</v>
      </c>
      <c r="E37" s="8">
        <v>0</v>
      </c>
      <c r="F37" s="8">
        <v>1.6</v>
      </c>
      <c r="G37" s="39">
        <v>3</v>
      </c>
      <c r="H37" s="12"/>
      <c r="I37" s="2"/>
      <c r="J37" s="12"/>
      <c r="K37" s="12"/>
      <c r="L37" s="12"/>
    </row>
    <row r="38" spans="1:12" ht="17.649999999999999" customHeight="1">
      <c r="A38" s="34">
        <v>6</v>
      </c>
      <c r="B38" s="1" t="s">
        <v>41</v>
      </c>
      <c r="C38" s="37">
        <v>4</v>
      </c>
      <c r="D38" s="38">
        <v>4</v>
      </c>
      <c r="E38" s="8">
        <v>0</v>
      </c>
      <c r="F38" s="8">
        <v>2.2999999999999998</v>
      </c>
      <c r="G38" s="39">
        <v>4</v>
      </c>
      <c r="H38" s="12"/>
      <c r="I38" s="17"/>
      <c r="J38" s="12"/>
      <c r="K38" s="12"/>
      <c r="L38" s="12"/>
    </row>
    <row r="39" spans="1:12" ht="17.649999999999999" customHeight="1">
      <c r="A39" s="34">
        <v>7</v>
      </c>
      <c r="B39" s="11" t="s">
        <v>75</v>
      </c>
      <c r="C39" s="37">
        <v>5</v>
      </c>
      <c r="D39" s="38">
        <v>0</v>
      </c>
      <c r="E39" s="8">
        <v>5</v>
      </c>
      <c r="F39" s="8">
        <v>2.8</v>
      </c>
      <c r="G39" s="39">
        <v>5</v>
      </c>
      <c r="H39" s="12"/>
      <c r="I39" s="2"/>
      <c r="J39" s="12"/>
      <c r="K39" s="12"/>
      <c r="L39" s="12"/>
    </row>
    <row r="40" spans="1:12" ht="17.649999999999999" customHeight="1">
      <c r="A40" s="34">
        <v>8</v>
      </c>
      <c r="B40" s="1" t="s">
        <v>81</v>
      </c>
      <c r="C40" s="57">
        <v>4</v>
      </c>
      <c r="D40" s="8">
        <v>0</v>
      </c>
      <c r="E40" s="57">
        <v>4</v>
      </c>
      <c r="F40" s="8">
        <v>2</v>
      </c>
      <c r="G40" s="39">
        <v>0</v>
      </c>
      <c r="H40" s="12"/>
      <c r="I40" s="2"/>
      <c r="J40" s="12"/>
      <c r="K40" s="12"/>
      <c r="L40" s="12"/>
    </row>
    <row r="41" spans="1:12" ht="17.649999999999999" customHeight="1">
      <c r="A41" s="58">
        <v>9</v>
      </c>
      <c r="B41" s="1" t="s">
        <v>82</v>
      </c>
      <c r="C41" s="37">
        <v>5</v>
      </c>
      <c r="D41" s="38">
        <v>5</v>
      </c>
      <c r="E41" s="8">
        <v>0</v>
      </c>
      <c r="F41" s="8">
        <v>2.7</v>
      </c>
      <c r="G41" s="39">
        <v>5</v>
      </c>
      <c r="H41" s="12"/>
      <c r="I41" s="2"/>
      <c r="J41" s="12"/>
      <c r="K41" s="12"/>
      <c r="L41" s="12"/>
    </row>
    <row r="42" spans="1:12" s="31" customFormat="1">
      <c r="A42" s="43" t="s">
        <v>12</v>
      </c>
      <c r="B42" s="106" t="s">
        <v>13</v>
      </c>
      <c r="C42" s="49">
        <f>SUM(C33:C41)</f>
        <v>30</v>
      </c>
      <c r="D42" s="43">
        <f t="shared" ref="D42:G42" si="2">SUM(D33:D41)</f>
        <v>21</v>
      </c>
      <c r="E42" s="49">
        <f t="shared" si="2"/>
        <v>9</v>
      </c>
      <c r="F42" s="49">
        <f t="shared" si="2"/>
        <v>16.7</v>
      </c>
      <c r="G42" s="44">
        <f t="shared" si="2"/>
        <v>24</v>
      </c>
      <c r="H42" s="4"/>
    </row>
    <row r="43" spans="1:12">
      <c r="A43" s="136" t="s">
        <v>14</v>
      </c>
      <c r="B43" s="136"/>
      <c r="C43" s="136"/>
      <c r="D43" s="136"/>
      <c r="E43" s="136"/>
      <c r="F43" s="136"/>
      <c r="G43" s="136"/>
      <c r="H43" s="12"/>
    </row>
    <row r="44" spans="1:12">
      <c r="A44" s="47"/>
      <c r="B44" s="47"/>
      <c r="C44" s="59">
        <v>0</v>
      </c>
      <c r="D44" s="60">
        <v>0</v>
      </c>
      <c r="E44" s="59">
        <v>0</v>
      </c>
      <c r="F44" s="59">
        <v>0</v>
      </c>
      <c r="G44" s="61">
        <v>0</v>
      </c>
      <c r="H44" s="12"/>
    </row>
    <row r="45" spans="1:12" s="31" customFormat="1" ht="15">
      <c r="A45" s="63" t="s">
        <v>15</v>
      </c>
      <c r="B45" s="107" t="s">
        <v>130</v>
      </c>
      <c r="C45" s="9">
        <f t="shared" ref="C45:G45" si="3">SUM(C44:C44)</f>
        <v>0</v>
      </c>
      <c r="D45" s="63">
        <f t="shared" si="3"/>
        <v>0</v>
      </c>
      <c r="E45" s="9">
        <f t="shared" si="3"/>
        <v>0</v>
      </c>
      <c r="F45" s="9">
        <f t="shared" si="3"/>
        <v>0</v>
      </c>
      <c r="G45" s="64">
        <f t="shared" si="3"/>
        <v>0</v>
      </c>
      <c r="H45" s="4"/>
    </row>
    <row r="46" spans="1:12" s="31" customFormat="1">
      <c r="A46" s="40" t="s">
        <v>16</v>
      </c>
      <c r="B46" s="41" t="s">
        <v>17</v>
      </c>
      <c r="C46" s="49">
        <f t="shared" ref="C46:G46" si="4">SUM(C42+C45)</f>
        <v>30</v>
      </c>
      <c r="D46" s="43">
        <f t="shared" si="4"/>
        <v>21</v>
      </c>
      <c r="E46" s="49">
        <f t="shared" si="4"/>
        <v>9</v>
      </c>
      <c r="F46" s="49">
        <f t="shared" si="4"/>
        <v>16.7</v>
      </c>
      <c r="G46" s="44">
        <f t="shared" si="4"/>
        <v>24</v>
      </c>
      <c r="H46" s="4"/>
    </row>
    <row r="47" spans="1:12">
      <c r="H47" s="12"/>
    </row>
    <row r="48" spans="1:12" s="31" customFormat="1" ht="15" customHeight="1">
      <c r="A48" s="3"/>
      <c r="B48" s="3"/>
      <c r="C48" s="4"/>
      <c r="D48" s="5"/>
      <c r="E48" s="4"/>
      <c r="F48" s="4"/>
      <c r="G48" s="4" t="s">
        <v>44</v>
      </c>
      <c r="H48" s="4"/>
    </row>
    <row r="49" spans="1:11" ht="14.65" customHeight="1">
      <c r="A49" s="138" t="s">
        <v>1</v>
      </c>
      <c r="B49" s="139" t="s">
        <v>2</v>
      </c>
      <c r="C49" s="132" t="s">
        <v>3</v>
      </c>
      <c r="D49" s="129" t="s">
        <v>4</v>
      </c>
      <c r="E49" s="134"/>
      <c r="F49" s="135"/>
      <c r="G49" s="132" t="s">
        <v>61</v>
      </c>
      <c r="H49" s="12"/>
    </row>
    <row r="50" spans="1:11" ht="14.65" customHeight="1">
      <c r="A50" s="121"/>
      <c r="B50" s="140"/>
      <c r="C50" s="133"/>
      <c r="D50" s="129" t="s">
        <v>5</v>
      </c>
      <c r="E50" s="134"/>
      <c r="F50" s="147" t="s">
        <v>6</v>
      </c>
      <c r="G50" s="133"/>
      <c r="H50" s="12"/>
    </row>
    <row r="51" spans="1:11" ht="36.75" customHeight="1">
      <c r="A51" s="121"/>
      <c r="B51" s="140"/>
      <c r="C51" s="146"/>
      <c r="D51" s="53" t="s">
        <v>59</v>
      </c>
      <c r="E51" s="14" t="s">
        <v>68</v>
      </c>
      <c r="F51" s="148"/>
      <c r="G51" s="133"/>
      <c r="H51" s="12"/>
    </row>
    <row r="52" spans="1:11" ht="17.649999999999999" customHeight="1">
      <c r="A52" s="120" t="s">
        <v>8</v>
      </c>
      <c r="B52" s="120"/>
      <c r="C52" s="120"/>
      <c r="D52" s="120"/>
      <c r="E52" s="120"/>
      <c r="F52" s="120"/>
      <c r="G52" s="120"/>
      <c r="H52" s="12"/>
    </row>
    <row r="53" spans="1:11" ht="17.649999999999999" customHeight="1">
      <c r="A53" s="65">
        <v>1</v>
      </c>
      <c r="B53" s="1" t="s">
        <v>37</v>
      </c>
      <c r="C53" s="37">
        <v>2</v>
      </c>
      <c r="D53" s="38">
        <v>2</v>
      </c>
      <c r="E53" s="8">
        <v>0</v>
      </c>
      <c r="F53" s="8">
        <v>1.2</v>
      </c>
      <c r="G53" s="39">
        <v>0</v>
      </c>
      <c r="H53" s="12"/>
      <c r="I53" s="2"/>
      <c r="J53" s="12"/>
      <c r="K53" s="12"/>
    </row>
    <row r="54" spans="1:11" ht="17.649999999999999" customHeight="1">
      <c r="A54" s="65">
        <v>2</v>
      </c>
      <c r="B54" s="1" t="s">
        <v>39</v>
      </c>
      <c r="C54" s="37">
        <v>4</v>
      </c>
      <c r="D54" s="38">
        <v>4</v>
      </c>
      <c r="E54" s="8">
        <v>0</v>
      </c>
      <c r="F54" s="8">
        <v>2.1</v>
      </c>
      <c r="G54" s="39">
        <v>4</v>
      </c>
      <c r="H54" s="12"/>
      <c r="I54" s="2"/>
      <c r="J54" s="12"/>
      <c r="K54" s="12"/>
    </row>
    <row r="55" spans="1:11" ht="17.649999999999999" customHeight="1">
      <c r="A55" s="65">
        <v>3</v>
      </c>
      <c r="B55" s="1" t="s">
        <v>45</v>
      </c>
      <c r="C55" s="37">
        <v>4</v>
      </c>
      <c r="D55" s="38">
        <v>4</v>
      </c>
      <c r="E55" s="8">
        <v>0</v>
      </c>
      <c r="F55" s="8">
        <v>2.2000000000000002</v>
      </c>
      <c r="G55" s="39">
        <v>4</v>
      </c>
      <c r="H55" s="12"/>
      <c r="I55" s="2"/>
      <c r="J55" s="12"/>
      <c r="K55" s="12"/>
    </row>
    <row r="56" spans="1:11" ht="17.649999999999999" customHeight="1">
      <c r="A56" s="65">
        <v>4</v>
      </c>
      <c r="B56" s="1" t="s">
        <v>83</v>
      </c>
      <c r="C56" s="37">
        <v>4</v>
      </c>
      <c r="D56" s="38">
        <v>4</v>
      </c>
      <c r="E56" s="8">
        <v>0</v>
      </c>
      <c r="F56" s="8">
        <v>2</v>
      </c>
      <c r="G56" s="39">
        <v>4</v>
      </c>
      <c r="H56" s="12"/>
      <c r="I56" s="2"/>
      <c r="J56" s="12"/>
      <c r="K56" s="12"/>
    </row>
    <row r="57" spans="1:11" ht="17.649999999999999" customHeight="1">
      <c r="A57" s="65">
        <v>5</v>
      </c>
      <c r="B57" s="1" t="s">
        <v>84</v>
      </c>
      <c r="C57" s="37">
        <v>2</v>
      </c>
      <c r="D57" s="38">
        <v>2</v>
      </c>
      <c r="E57" s="8">
        <v>0</v>
      </c>
      <c r="F57" s="8">
        <v>1.4</v>
      </c>
      <c r="G57" s="39">
        <v>2</v>
      </c>
      <c r="H57" s="12"/>
      <c r="I57" s="2"/>
      <c r="J57" s="12"/>
      <c r="K57" s="12"/>
    </row>
    <row r="58" spans="1:11" ht="17.649999999999999" customHeight="1">
      <c r="A58" s="65">
        <v>6</v>
      </c>
      <c r="B58" s="1" t="s">
        <v>85</v>
      </c>
      <c r="C58" s="37">
        <v>3</v>
      </c>
      <c r="D58" s="38">
        <v>2</v>
      </c>
      <c r="E58" s="8">
        <v>1</v>
      </c>
      <c r="F58" s="8">
        <v>2</v>
      </c>
      <c r="G58" s="39">
        <v>0</v>
      </c>
      <c r="H58" s="12"/>
      <c r="I58" s="2"/>
      <c r="J58" s="12"/>
      <c r="K58" s="12"/>
    </row>
    <row r="59" spans="1:11" ht="17.649999999999999" customHeight="1">
      <c r="A59" s="65">
        <v>7</v>
      </c>
      <c r="B59" s="11" t="s">
        <v>86</v>
      </c>
      <c r="C59" s="37">
        <v>3</v>
      </c>
      <c r="D59" s="38">
        <v>0</v>
      </c>
      <c r="E59" s="8">
        <v>3</v>
      </c>
      <c r="F59" s="8">
        <v>1.5</v>
      </c>
      <c r="G59" s="39">
        <v>3</v>
      </c>
      <c r="H59" s="12"/>
      <c r="I59" s="17"/>
      <c r="J59" s="12"/>
      <c r="K59" s="12"/>
    </row>
    <row r="60" spans="1:11" ht="17.649999999999999" customHeight="1">
      <c r="A60" s="65">
        <v>8</v>
      </c>
      <c r="B60" s="11" t="s">
        <v>87</v>
      </c>
      <c r="C60" s="37">
        <v>3</v>
      </c>
      <c r="D60" s="38">
        <v>0</v>
      </c>
      <c r="E60" s="8">
        <v>3</v>
      </c>
      <c r="F60" s="8">
        <v>1.4</v>
      </c>
      <c r="G60" s="39">
        <v>3</v>
      </c>
      <c r="H60" s="12"/>
      <c r="I60" s="17"/>
      <c r="J60" s="12"/>
      <c r="K60" s="12"/>
    </row>
    <row r="61" spans="1:11" ht="17.649999999999999" customHeight="1">
      <c r="A61" s="65">
        <v>9</v>
      </c>
      <c r="B61" s="11" t="s">
        <v>88</v>
      </c>
      <c r="C61" s="37">
        <v>4</v>
      </c>
      <c r="D61" s="38">
        <v>4</v>
      </c>
      <c r="E61" s="8">
        <v>0</v>
      </c>
      <c r="F61" s="8">
        <v>2.2000000000000002</v>
      </c>
      <c r="G61" s="39">
        <v>4</v>
      </c>
      <c r="H61" s="12"/>
      <c r="I61" s="17"/>
      <c r="J61" s="12"/>
      <c r="K61" s="12"/>
    </row>
    <row r="62" spans="1:11" s="31" customFormat="1">
      <c r="A62" s="40" t="s">
        <v>12</v>
      </c>
      <c r="B62" s="41" t="s">
        <v>13</v>
      </c>
      <c r="C62" s="49">
        <f>SUM(C53:C61)</f>
        <v>29</v>
      </c>
      <c r="D62" s="43">
        <f>SUM(D53:D61)</f>
        <v>22</v>
      </c>
      <c r="E62" s="49">
        <f>SUM(E53:E61)</f>
        <v>7</v>
      </c>
      <c r="F62" s="49">
        <f>SUM(F53:F61)</f>
        <v>16</v>
      </c>
      <c r="G62" s="44">
        <f>SUM(G53:G61)</f>
        <v>24</v>
      </c>
      <c r="H62" s="4"/>
      <c r="I62" s="4"/>
      <c r="J62" s="4"/>
      <c r="K62" s="4"/>
    </row>
    <row r="63" spans="1:11">
      <c r="A63" s="121" t="s">
        <v>14</v>
      </c>
      <c r="B63" s="121"/>
      <c r="C63" s="121"/>
      <c r="D63" s="121"/>
      <c r="E63" s="121"/>
      <c r="F63" s="121"/>
      <c r="G63" s="121"/>
      <c r="H63" s="12"/>
    </row>
    <row r="64" spans="1:11">
      <c r="A64" s="45">
        <v>1</v>
      </c>
      <c r="B64" s="66" t="s">
        <v>46</v>
      </c>
      <c r="C64" s="59">
        <v>1</v>
      </c>
      <c r="D64" s="47">
        <v>1</v>
      </c>
      <c r="E64" s="46">
        <v>0</v>
      </c>
      <c r="F64" s="46">
        <v>0.8</v>
      </c>
      <c r="G64" s="67">
        <v>0</v>
      </c>
      <c r="H64" s="12"/>
    </row>
    <row r="65" spans="1:10" s="31" customFormat="1" ht="15">
      <c r="A65" s="62" t="s">
        <v>15</v>
      </c>
      <c r="B65" s="16" t="s">
        <v>130</v>
      </c>
      <c r="C65" s="9">
        <f t="shared" ref="C65:G65" si="5">SUM(C64:C64)</f>
        <v>1</v>
      </c>
      <c r="D65" s="63">
        <f t="shared" si="5"/>
        <v>1</v>
      </c>
      <c r="E65" s="9">
        <f t="shared" si="5"/>
        <v>0</v>
      </c>
      <c r="F65" s="9">
        <f t="shared" si="5"/>
        <v>0.8</v>
      </c>
      <c r="G65" s="64">
        <f t="shared" si="5"/>
        <v>0</v>
      </c>
      <c r="H65" s="4"/>
    </row>
    <row r="66" spans="1:10" s="31" customFormat="1">
      <c r="A66" s="40" t="s">
        <v>16</v>
      </c>
      <c r="B66" s="41" t="s">
        <v>17</v>
      </c>
      <c r="C66" s="49">
        <f>SUM(C62+C65)</f>
        <v>30</v>
      </c>
      <c r="D66" s="43">
        <f t="shared" ref="D66:G66" si="6">SUM(D62+D65)</f>
        <v>23</v>
      </c>
      <c r="E66" s="49">
        <f t="shared" si="6"/>
        <v>7</v>
      </c>
      <c r="F66" s="49">
        <f t="shared" si="6"/>
        <v>16.8</v>
      </c>
      <c r="G66" s="44">
        <f t="shared" si="6"/>
        <v>24</v>
      </c>
      <c r="H66" s="4"/>
    </row>
    <row r="67" spans="1:10">
      <c r="H67" s="12"/>
    </row>
    <row r="68" spans="1:10" s="31" customFormat="1" ht="15" customHeight="1">
      <c r="A68" s="3"/>
      <c r="B68" s="3"/>
      <c r="C68" s="4"/>
      <c r="D68" s="5"/>
      <c r="E68" s="4"/>
      <c r="F68" s="4"/>
      <c r="G68" s="4" t="s">
        <v>47</v>
      </c>
      <c r="H68" s="4"/>
    </row>
    <row r="69" spans="1:10" ht="14.65" customHeight="1">
      <c r="A69" s="138" t="s">
        <v>1</v>
      </c>
      <c r="B69" s="139" t="s">
        <v>2</v>
      </c>
      <c r="C69" s="126" t="s">
        <v>3</v>
      </c>
      <c r="D69" s="129" t="s">
        <v>4</v>
      </c>
      <c r="E69" s="134"/>
      <c r="F69" s="135"/>
      <c r="G69" s="132" t="s">
        <v>61</v>
      </c>
      <c r="H69" s="12"/>
    </row>
    <row r="70" spans="1:10" ht="14.65" customHeight="1">
      <c r="A70" s="121"/>
      <c r="B70" s="140"/>
      <c r="C70" s="127"/>
      <c r="D70" s="129" t="s">
        <v>5</v>
      </c>
      <c r="E70" s="134"/>
      <c r="F70" s="126" t="s">
        <v>6</v>
      </c>
      <c r="G70" s="133"/>
      <c r="H70" s="12"/>
    </row>
    <row r="71" spans="1:10" ht="48" customHeight="1">
      <c r="A71" s="121"/>
      <c r="B71" s="140"/>
      <c r="C71" s="137"/>
      <c r="D71" s="68" t="s">
        <v>59</v>
      </c>
      <c r="E71" s="15" t="s">
        <v>68</v>
      </c>
      <c r="F71" s="127"/>
      <c r="G71" s="133"/>
      <c r="H71" s="12"/>
    </row>
    <row r="72" spans="1:10" ht="17.649999999999999" customHeight="1">
      <c r="A72" s="120" t="s">
        <v>8</v>
      </c>
      <c r="B72" s="120"/>
      <c r="C72" s="120"/>
      <c r="D72" s="120"/>
      <c r="E72" s="120"/>
      <c r="F72" s="120"/>
      <c r="G72" s="120"/>
      <c r="H72" s="12"/>
    </row>
    <row r="73" spans="1:10" ht="17.649999999999999" customHeight="1">
      <c r="A73" s="65">
        <v>1</v>
      </c>
      <c r="B73" s="1" t="s">
        <v>37</v>
      </c>
      <c r="C73" s="37">
        <v>2</v>
      </c>
      <c r="D73" s="38">
        <v>2</v>
      </c>
      <c r="E73" s="8">
        <v>0</v>
      </c>
      <c r="F73" s="8">
        <v>1.2</v>
      </c>
      <c r="G73" s="39">
        <v>0</v>
      </c>
      <c r="H73" s="12"/>
      <c r="I73" s="2"/>
      <c r="J73" s="12"/>
    </row>
    <row r="74" spans="1:10" ht="17.649999999999999" customHeight="1">
      <c r="A74" s="65">
        <v>2</v>
      </c>
      <c r="B74" s="1" t="s">
        <v>90</v>
      </c>
      <c r="C74" s="37">
        <v>4</v>
      </c>
      <c r="D74" s="38">
        <v>4</v>
      </c>
      <c r="E74" s="8">
        <v>0</v>
      </c>
      <c r="F74" s="38">
        <v>2.8</v>
      </c>
      <c r="G74" s="39">
        <v>0</v>
      </c>
      <c r="H74" s="12"/>
      <c r="I74" s="2"/>
      <c r="J74" s="12"/>
    </row>
    <row r="75" spans="1:10" ht="17.649999999999999" customHeight="1">
      <c r="A75" s="65">
        <v>3</v>
      </c>
      <c r="B75" s="1" t="s">
        <v>91</v>
      </c>
      <c r="C75" s="57">
        <v>3</v>
      </c>
      <c r="D75" s="8">
        <v>3</v>
      </c>
      <c r="E75" s="57">
        <v>0</v>
      </c>
      <c r="F75" s="8">
        <v>1.6</v>
      </c>
      <c r="G75" s="57">
        <v>3</v>
      </c>
      <c r="H75" s="12"/>
      <c r="I75" s="2"/>
      <c r="J75" s="12"/>
    </row>
    <row r="76" spans="1:10" ht="17.649999999999999" customHeight="1">
      <c r="A76" s="65">
        <v>4</v>
      </c>
      <c r="B76" s="1" t="s">
        <v>55</v>
      </c>
      <c r="C76" s="37">
        <v>3</v>
      </c>
      <c r="D76" s="38">
        <v>3</v>
      </c>
      <c r="E76" s="8">
        <v>0</v>
      </c>
      <c r="F76" s="38">
        <v>2.2000000000000002</v>
      </c>
      <c r="G76" s="39">
        <v>3</v>
      </c>
      <c r="H76" s="12"/>
      <c r="I76" s="18"/>
      <c r="J76" s="12"/>
    </row>
    <row r="77" spans="1:10" ht="17.649999999999999" customHeight="1">
      <c r="A77" s="65">
        <v>5</v>
      </c>
      <c r="B77" s="11" t="s">
        <v>92</v>
      </c>
      <c r="C77" s="37">
        <v>6</v>
      </c>
      <c r="D77" s="38">
        <v>6</v>
      </c>
      <c r="E77" s="8">
        <v>0</v>
      </c>
      <c r="F77" s="38">
        <v>3.9</v>
      </c>
      <c r="G77" s="39">
        <v>6</v>
      </c>
      <c r="H77" s="12"/>
      <c r="I77" s="18"/>
      <c r="J77" s="12"/>
    </row>
    <row r="78" spans="1:10" ht="17.649999999999999" customHeight="1">
      <c r="A78" s="65">
        <v>6</v>
      </c>
      <c r="B78" s="1" t="s">
        <v>93</v>
      </c>
      <c r="C78" s="37">
        <v>3</v>
      </c>
      <c r="D78" s="38">
        <v>3</v>
      </c>
      <c r="E78" s="8">
        <v>0</v>
      </c>
      <c r="F78" s="38">
        <v>1.8</v>
      </c>
      <c r="G78" s="39">
        <v>3</v>
      </c>
      <c r="H78" s="12"/>
      <c r="I78" s="19"/>
      <c r="J78" s="12"/>
    </row>
    <row r="79" spans="1:10" ht="17.649999999999999" customHeight="1">
      <c r="A79" s="65">
        <v>7</v>
      </c>
      <c r="B79" s="1" t="s">
        <v>94</v>
      </c>
      <c r="C79" s="37">
        <v>4</v>
      </c>
      <c r="D79" s="38">
        <v>2</v>
      </c>
      <c r="E79" s="8">
        <v>2</v>
      </c>
      <c r="F79" s="38">
        <v>2.1</v>
      </c>
      <c r="G79" s="39">
        <v>4</v>
      </c>
      <c r="H79" s="12"/>
      <c r="I79" s="18"/>
      <c r="J79" s="12"/>
    </row>
    <row r="80" spans="1:10" ht="17.649999999999999" customHeight="1">
      <c r="A80" s="65">
        <v>8</v>
      </c>
      <c r="B80" s="1" t="s">
        <v>89</v>
      </c>
      <c r="C80" s="37">
        <v>2</v>
      </c>
      <c r="D80" s="38">
        <v>2</v>
      </c>
      <c r="E80" s="8">
        <v>0</v>
      </c>
      <c r="F80" s="38">
        <v>1.5</v>
      </c>
      <c r="G80" s="39">
        <v>3</v>
      </c>
      <c r="H80" s="12"/>
      <c r="I80" s="18"/>
      <c r="J80" s="12"/>
    </row>
    <row r="81" spans="1:11" ht="21.75" customHeight="1">
      <c r="A81" s="65">
        <v>9</v>
      </c>
      <c r="B81" s="1" t="s">
        <v>62</v>
      </c>
      <c r="C81" s="37">
        <v>3</v>
      </c>
      <c r="D81" s="38">
        <v>1.5</v>
      </c>
      <c r="E81" s="8">
        <v>1.5</v>
      </c>
      <c r="F81" s="38">
        <v>1.9</v>
      </c>
      <c r="G81" s="39">
        <v>0</v>
      </c>
      <c r="H81" s="12"/>
      <c r="I81" s="19"/>
      <c r="J81" s="12"/>
    </row>
    <row r="82" spans="1:11" s="31" customFormat="1">
      <c r="A82" s="40" t="s">
        <v>12</v>
      </c>
      <c r="B82" s="41" t="s">
        <v>13</v>
      </c>
      <c r="C82" s="49">
        <f>SUM(C73:C81)</f>
        <v>30</v>
      </c>
      <c r="D82" s="43">
        <f t="shared" ref="D82:G82" si="7">SUM(D73:D81)</f>
        <v>26.5</v>
      </c>
      <c r="E82" s="49">
        <f t="shared" si="7"/>
        <v>3.5</v>
      </c>
      <c r="F82" s="49">
        <f t="shared" si="7"/>
        <v>19</v>
      </c>
      <c r="G82" s="44">
        <f t="shared" si="7"/>
        <v>22</v>
      </c>
      <c r="H82" s="4"/>
    </row>
    <row r="83" spans="1:11">
      <c r="A83" s="121" t="s">
        <v>14</v>
      </c>
      <c r="B83" s="121"/>
      <c r="C83" s="121"/>
      <c r="D83" s="121"/>
      <c r="E83" s="121"/>
      <c r="F83" s="121"/>
      <c r="G83" s="121"/>
      <c r="H83" s="12"/>
    </row>
    <row r="84" spans="1:11">
      <c r="A84" s="45"/>
      <c r="B84" s="69"/>
      <c r="C84" s="46">
        <v>0</v>
      </c>
      <c r="D84" s="47">
        <v>0</v>
      </c>
      <c r="E84" s="46">
        <v>0</v>
      </c>
      <c r="F84" s="46">
        <v>0</v>
      </c>
      <c r="G84" s="67">
        <v>0</v>
      </c>
      <c r="H84" s="12"/>
    </row>
    <row r="85" spans="1:11" s="31" customFormat="1" ht="15">
      <c r="A85" s="40" t="s">
        <v>15</v>
      </c>
      <c r="B85" s="41" t="s">
        <v>130</v>
      </c>
      <c r="C85" s="49">
        <f t="shared" ref="C85:G85" si="8">SUM(C84:C84)</f>
        <v>0</v>
      </c>
      <c r="D85" s="43">
        <f t="shared" si="8"/>
        <v>0</v>
      </c>
      <c r="E85" s="49">
        <f t="shared" si="8"/>
        <v>0</v>
      </c>
      <c r="F85" s="49">
        <f t="shared" si="8"/>
        <v>0</v>
      </c>
      <c r="G85" s="44">
        <f t="shared" si="8"/>
        <v>0</v>
      </c>
      <c r="H85" s="4"/>
    </row>
    <row r="86" spans="1:11" s="31" customFormat="1">
      <c r="A86" s="50" t="s">
        <v>16</v>
      </c>
      <c r="B86" s="70" t="s">
        <v>17</v>
      </c>
      <c r="C86" s="52">
        <f t="shared" ref="C86:G86" si="9">SUM(C82+C85)</f>
        <v>30</v>
      </c>
      <c r="D86" s="71">
        <f t="shared" si="9"/>
        <v>26.5</v>
      </c>
      <c r="E86" s="52">
        <f t="shared" si="9"/>
        <v>3.5</v>
      </c>
      <c r="F86" s="52">
        <f t="shared" si="9"/>
        <v>19</v>
      </c>
      <c r="G86" s="72">
        <f t="shared" si="9"/>
        <v>22</v>
      </c>
      <c r="H86" s="4"/>
    </row>
    <row r="87" spans="1:11" s="31" customFormat="1">
      <c r="A87" s="62"/>
      <c r="B87" s="3"/>
      <c r="C87" s="63"/>
      <c r="D87" s="63"/>
      <c r="E87" s="63"/>
      <c r="F87" s="63"/>
      <c r="G87" s="63"/>
      <c r="H87" s="4"/>
    </row>
    <row r="88" spans="1:11" s="31" customFormat="1" ht="15" customHeight="1">
      <c r="A88" s="3"/>
      <c r="B88" s="3"/>
      <c r="C88" s="4"/>
      <c r="D88" s="5"/>
      <c r="E88" s="4"/>
      <c r="F88" s="4"/>
      <c r="G88" s="4" t="s">
        <v>48</v>
      </c>
      <c r="H88" s="4"/>
    </row>
    <row r="89" spans="1:11" ht="14.65" customHeight="1">
      <c r="A89" s="138" t="s">
        <v>1</v>
      </c>
      <c r="B89" s="139" t="s">
        <v>2</v>
      </c>
      <c r="C89" s="126" t="s">
        <v>3</v>
      </c>
      <c r="D89" s="129" t="s">
        <v>4</v>
      </c>
      <c r="E89" s="134"/>
      <c r="F89" s="135"/>
      <c r="G89" s="132" t="s">
        <v>61</v>
      </c>
      <c r="H89" s="12"/>
    </row>
    <row r="90" spans="1:11" ht="14.65" customHeight="1">
      <c r="A90" s="121"/>
      <c r="B90" s="140"/>
      <c r="C90" s="127"/>
      <c r="D90" s="129" t="s">
        <v>5</v>
      </c>
      <c r="E90" s="134"/>
      <c r="F90" s="126" t="s">
        <v>6</v>
      </c>
      <c r="G90" s="133"/>
      <c r="H90" s="12"/>
    </row>
    <row r="91" spans="1:11" ht="39" customHeight="1">
      <c r="A91" s="121"/>
      <c r="B91" s="140"/>
      <c r="C91" s="137"/>
      <c r="D91" s="68" t="s">
        <v>59</v>
      </c>
      <c r="E91" s="15" t="s">
        <v>68</v>
      </c>
      <c r="F91" s="127"/>
      <c r="G91" s="133"/>
      <c r="H91" s="12"/>
    </row>
    <row r="92" spans="1:11" ht="17.649999999999999" customHeight="1">
      <c r="A92" s="120" t="s">
        <v>8</v>
      </c>
      <c r="B92" s="120"/>
      <c r="C92" s="120"/>
      <c r="D92" s="120"/>
      <c r="E92" s="120"/>
      <c r="F92" s="120"/>
      <c r="G92" s="120"/>
      <c r="H92" s="12"/>
      <c r="I92" s="12"/>
      <c r="J92" s="12"/>
      <c r="K92" s="12"/>
    </row>
    <row r="93" spans="1:11" ht="17.649999999999999" customHeight="1">
      <c r="A93" s="65">
        <v>1</v>
      </c>
      <c r="B93" s="1" t="s">
        <v>37</v>
      </c>
      <c r="C93" s="38">
        <v>2</v>
      </c>
      <c r="D93" s="73">
        <v>2</v>
      </c>
      <c r="E93" s="38">
        <v>0</v>
      </c>
      <c r="F93" s="73">
        <v>1.2</v>
      </c>
      <c r="G93" s="38">
        <v>0</v>
      </c>
      <c r="H93" s="12"/>
      <c r="I93" s="2"/>
      <c r="J93" s="12"/>
      <c r="K93" s="12"/>
    </row>
    <row r="94" spans="1:11" ht="17.649999999999999" customHeight="1">
      <c r="A94" s="34">
        <v>2</v>
      </c>
      <c r="B94" s="1" t="s">
        <v>96</v>
      </c>
      <c r="C94" s="37">
        <v>3</v>
      </c>
      <c r="D94" s="38">
        <v>3</v>
      </c>
      <c r="E94" s="8">
        <v>0</v>
      </c>
      <c r="F94" s="8">
        <v>2.1</v>
      </c>
      <c r="G94" s="39">
        <v>3</v>
      </c>
      <c r="H94" s="12"/>
      <c r="I94" s="2"/>
      <c r="J94" s="12"/>
      <c r="K94" s="12"/>
    </row>
    <row r="95" spans="1:11" ht="17.649999999999999" customHeight="1">
      <c r="A95" s="34">
        <v>3</v>
      </c>
      <c r="B95" s="1" t="s">
        <v>49</v>
      </c>
      <c r="C95" s="37">
        <v>3</v>
      </c>
      <c r="D95" s="38">
        <v>3</v>
      </c>
      <c r="E95" s="8">
        <v>0</v>
      </c>
      <c r="F95" s="8">
        <v>2.1</v>
      </c>
      <c r="G95" s="39">
        <v>3</v>
      </c>
      <c r="H95" s="12"/>
      <c r="I95" s="2"/>
      <c r="J95" s="12"/>
      <c r="K95" s="12"/>
    </row>
    <row r="96" spans="1:11" ht="17.649999999999999" customHeight="1">
      <c r="A96" s="34">
        <v>4</v>
      </c>
      <c r="B96" s="1" t="s">
        <v>97</v>
      </c>
      <c r="C96" s="37">
        <v>4</v>
      </c>
      <c r="D96" s="8">
        <v>3</v>
      </c>
      <c r="E96" s="8">
        <v>1</v>
      </c>
      <c r="F96" s="8">
        <v>2.2000000000000002</v>
      </c>
      <c r="G96" s="39">
        <v>4</v>
      </c>
      <c r="H96" s="12"/>
      <c r="I96" s="2"/>
      <c r="J96" s="12"/>
      <c r="K96" s="12"/>
    </row>
    <row r="97" spans="1:11" s="31" customFormat="1">
      <c r="A97" s="40" t="s">
        <v>12</v>
      </c>
      <c r="B97" s="41" t="s">
        <v>13</v>
      </c>
      <c r="C97" s="49">
        <f>SUM(C93:C96)</f>
        <v>12</v>
      </c>
      <c r="D97" s="49">
        <f t="shared" ref="D97:G97" si="10">SUM(D93:D96)</f>
        <v>11</v>
      </c>
      <c r="E97" s="49">
        <f t="shared" si="10"/>
        <v>1</v>
      </c>
      <c r="F97" s="49">
        <f t="shared" si="10"/>
        <v>7.6000000000000005</v>
      </c>
      <c r="G97" s="44">
        <f t="shared" si="10"/>
        <v>10</v>
      </c>
      <c r="H97" s="4"/>
    </row>
    <row r="98" spans="1:11">
      <c r="A98" s="121" t="s">
        <v>14</v>
      </c>
      <c r="B98" s="121"/>
      <c r="C98" s="121"/>
      <c r="D98" s="121"/>
      <c r="E98" s="121"/>
      <c r="F98" s="121"/>
      <c r="G98" s="121"/>
      <c r="H98" s="12"/>
    </row>
    <row r="99" spans="1:11">
      <c r="A99" s="74" t="s">
        <v>66</v>
      </c>
      <c r="B99" s="75" t="s">
        <v>71</v>
      </c>
      <c r="C99" s="73">
        <f t="shared" ref="C99:G99" si="11">C116</f>
        <v>18</v>
      </c>
      <c r="D99" s="76">
        <f t="shared" si="11"/>
        <v>17</v>
      </c>
      <c r="E99" s="76">
        <f t="shared" si="11"/>
        <v>1</v>
      </c>
      <c r="F99" s="77">
        <f t="shared" si="11"/>
        <v>9.9</v>
      </c>
      <c r="G99" s="76">
        <f t="shared" si="11"/>
        <v>18</v>
      </c>
      <c r="H99" s="12"/>
    </row>
    <row r="100" spans="1:11">
      <c r="A100" s="78" t="s">
        <v>67</v>
      </c>
      <c r="B100" s="13" t="s">
        <v>72</v>
      </c>
      <c r="C100" s="79">
        <f t="shared" ref="C100:G100" si="12">C123</f>
        <v>18</v>
      </c>
      <c r="D100" s="80">
        <f t="shared" si="12"/>
        <v>18</v>
      </c>
      <c r="E100" s="80">
        <f t="shared" si="12"/>
        <v>0</v>
      </c>
      <c r="F100" s="81">
        <f t="shared" si="12"/>
        <v>10.3</v>
      </c>
      <c r="G100" s="80">
        <f t="shared" si="12"/>
        <v>14</v>
      </c>
      <c r="H100" s="12"/>
    </row>
    <row r="101" spans="1:11">
      <c r="A101" s="65"/>
      <c r="B101" s="65"/>
      <c r="C101" s="12"/>
      <c r="D101" s="12"/>
      <c r="E101" s="12"/>
      <c r="F101" s="12"/>
      <c r="G101" s="12"/>
      <c r="H101" s="12"/>
    </row>
    <row r="102" spans="1:11" s="31" customFormat="1" ht="15">
      <c r="A102" s="82" t="s">
        <v>15</v>
      </c>
      <c r="B102" s="83" t="s">
        <v>131</v>
      </c>
      <c r="C102" s="84">
        <f>C99</f>
        <v>18</v>
      </c>
      <c r="D102" s="85">
        <f t="shared" ref="D102:G103" si="13">D99</f>
        <v>17</v>
      </c>
      <c r="E102" s="84">
        <f t="shared" si="13"/>
        <v>1</v>
      </c>
      <c r="F102" s="84">
        <f t="shared" si="13"/>
        <v>9.9</v>
      </c>
      <c r="G102" s="85">
        <f t="shared" si="13"/>
        <v>18</v>
      </c>
      <c r="H102" s="4"/>
    </row>
    <row r="103" spans="1:11" s="31" customFormat="1" ht="15">
      <c r="A103" s="50" t="s">
        <v>15</v>
      </c>
      <c r="B103" s="70" t="s">
        <v>132</v>
      </c>
      <c r="C103" s="52">
        <f>C100</f>
        <v>18</v>
      </c>
      <c r="D103" s="71">
        <f t="shared" si="13"/>
        <v>18</v>
      </c>
      <c r="E103" s="52">
        <f t="shared" si="13"/>
        <v>0</v>
      </c>
      <c r="F103" s="52">
        <f t="shared" si="13"/>
        <v>10.3</v>
      </c>
      <c r="G103" s="71">
        <f t="shared" si="13"/>
        <v>14</v>
      </c>
      <c r="H103" s="4"/>
    </row>
    <row r="104" spans="1:11" s="31" customFormat="1">
      <c r="A104" s="62" t="s">
        <v>16</v>
      </c>
      <c r="B104" s="16" t="s">
        <v>73</v>
      </c>
      <c r="C104" s="9">
        <f>SUM(C97+C102)</f>
        <v>30</v>
      </c>
      <c r="D104" s="63">
        <f t="shared" ref="D104:G104" si="14">SUM(D97+D102)</f>
        <v>28</v>
      </c>
      <c r="E104" s="9">
        <f t="shared" si="14"/>
        <v>2</v>
      </c>
      <c r="F104" s="9">
        <f t="shared" si="14"/>
        <v>17.5</v>
      </c>
      <c r="G104" s="63">
        <f t="shared" si="14"/>
        <v>28</v>
      </c>
      <c r="H104" s="4"/>
    </row>
    <row r="105" spans="1:11" s="31" customFormat="1">
      <c r="A105" s="50" t="s">
        <v>16</v>
      </c>
      <c r="B105" s="70" t="s">
        <v>98</v>
      </c>
      <c r="C105" s="52">
        <f>SUM(C97+C103)</f>
        <v>30</v>
      </c>
      <c r="D105" s="71">
        <f t="shared" ref="D105:G105" si="15">SUM(D97+D103)</f>
        <v>29</v>
      </c>
      <c r="E105" s="52">
        <f t="shared" si="15"/>
        <v>1</v>
      </c>
      <c r="F105" s="52">
        <f t="shared" si="15"/>
        <v>17.900000000000002</v>
      </c>
      <c r="G105" s="71">
        <f t="shared" si="15"/>
        <v>24</v>
      </c>
      <c r="H105" s="4"/>
    </row>
    <row r="106" spans="1:11" s="31" customFormat="1">
      <c r="A106" s="62"/>
      <c r="B106" s="3"/>
      <c r="C106" s="63"/>
      <c r="D106" s="63"/>
      <c r="E106" s="63"/>
      <c r="F106" s="63"/>
      <c r="G106" s="63"/>
      <c r="H106" s="4"/>
    </row>
    <row r="107" spans="1:11" s="31" customFormat="1">
      <c r="A107" s="138" t="s">
        <v>1</v>
      </c>
      <c r="B107" s="139" t="s">
        <v>2</v>
      </c>
      <c r="C107" s="126" t="s">
        <v>3</v>
      </c>
      <c r="D107" s="129" t="s">
        <v>4</v>
      </c>
      <c r="E107" s="134"/>
      <c r="F107" s="135"/>
      <c r="G107" s="132" t="s">
        <v>61</v>
      </c>
      <c r="H107" s="4"/>
    </row>
    <row r="108" spans="1:11" s="31" customFormat="1">
      <c r="A108" s="121"/>
      <c r="B108" s="140"/>
      <c r="C108" s="127"/>
      <c r="D108" s="129" t="s">
        <v>5</v>
      </c>
      <c r="E108" s="134"/>
      <c r="F108" s="126" t="s">
        <v>6</v>
      </c>
      <c r="G108" s="133"/>
      <c r="H108" s="4"/>
    </row>
    <row r="109" spans="1:11" s="31" customFormat="1">
      <c r="A109" s="121"/>
      <c r="B109" s="140"/>
      <c r="C109" s="137"/>
      <c r="D109" s="68" t="s">
        <v>59</v>
      </c>
      <c r="E109" s="86" t="s">
        <v>68</v>
      </c>
      <c r="F109" s="127"/>
      <c r="G109" s="133"/>
      <c r="H109" s="4"/>
    </row>
    <row r="110" spans="1:11" s="31" customFormat="1">
      <c r="A110" s="120" t="s">
        <v>78</v>
      </c>
      <c r="B110" s="120"/>
      <c r="C110" s="120"/>
      <c r="D110" s="120"/>
      <c r="E110" s="120"/>
      <c r="F110" s="120"/>
      <c r="G110" s="120"/>
      <c r="H110" s="4"/>
    </row>
    <row r="111" spans="1:11" s="31" customFormat="1">
      <c r="A111" s="65">
        <v>1</v>
      </c>
      <c r="B111" s="20" t="s">
        <v>99</v>
      </c>
      <c r="C111" s="73">
        <v>4</v>
      </c>
      <c r="D111" s="8">
        <v>4</v>
      </c>
      <c r="E111" s="38">
        <v>0</v>
      </c>
      <c r="F111" s="8">
        <v>2</v>
      </c>
      <c r="G111" s="38">
        <v>4</v>
      </c>
      <c r="H111" s="4"/>
      <c r="I111" s="2"/>
      <c r="J111" s="4"/>
      <c r="K111" s="4"/>
    </row>
    <row r="112" spans="1:11" s="31" customFormat="1">
      <c r="A112" s="65">
        <v>2</v>
      </c>
      <c r="B112" s="20" t="s">
        <v>100</v>
      </c>
      <c r="C112" s="37">
        <v>4</v>
      </c>
      <c r="D112" s="8">
        <v>4</v>
      </c>
      <c r="E112" s="38">
        <v>0</v>
      </c>
      <c r="F112" s="8">
        <v>2.2999999999999998</v>
      </c>
      <c r="G112" s="38">
        <v>4</v>
      </c>
      <c r="H112" s="4"/>
      <c r="I112" s="2"/>
      <c r="J112" s="4"/>
      <c r="K112" s="4"/>
    </row>
    <row r="113" spans="1:11" s="31" customFormat="1">
      <c r="A113" s="65">
        <v>3</v>
      </c>
      <c r="B113" s="20" t="s">
        <v>101</v>
      </c>
      <c r="C113" s="37">
        <v>4</v>
      </c>
      <c r="D113" s="8">
        <v>4</v>
      </c>
      <c r="E113" s="38">
        <v>0</v>
      </c>
      <c r="F113" s="8">
        <v>2.1</v>
      </c>
      <c r="G113" s="38">
        <v>4</v>
      </c>
      <c r="H113" s="4"/>
      <c r="I113" s="2"/>
      <c r="J113" s="4"/>
      <c r="K113" s="4"/>
    </row>
    <row r="114" spans="1:11" s="31" customFormat="1">
      <c r="A114" s="65">
        <v>4</v>
      </c>
      <c r="B114" s="20" t="s">
        <v>102</v>
      </c>
      <c r="C114" s="37">
        <v>4</v>
      </c>
      <c r="D114" s="8">
        <v>4</v>
      </c>
      <c r="E114" s="38">
        <v>0</v>
      </c>
      <c r="F114" s="8">
        <v>2.1</v>
      </c>
      <c r="G114" s="38">
        <v>4</v>
      </c>
      <c r="H114" s="4"/>
      <c r="I114" s="2"/>
      <c r="J114" s="4"/>
      <c r="K114" s="4"/>
    </row>
    <row r="115" spans="1:11" s="31" customFormat="1">
      <c r="A115" s="65">
        <v>5</v>
      </c>
      <c r="B115" s="20" t="s">
        <v>103</v>
      </c>
      <c r="C115" s="37">
        <v>2</v>
      </c>
      <c r="D115" s="8">
        <v>1</v>
      </c>
      <c r="E115" s="38">
        <v>1</v>
      </c>
      <c r="F115" s="8">
        <v>1.4</v>
      </c>
      <c r="G115" s="38">
        <v>2</v>
      </c>
      <c r="H115" s="4"/>
      <c r="I115" s="18"/>
      <c r="J115" s="4"/>
      <c r="K115" s="4"/>
    </row>
    <row r="116" spans="1:11" s="31" customFormat="1" ht="15">
      <c r="A116" s="40" t="s">
        <v>15</v>
      </c>
      <c r="B116" s="41" t="s">
        <v>130</v>
      </c>
      <c r="C116" s="49">
        <f>SUM(C111:C115)</f>
        <v>18</v>
      </c>
      <c r="D116" s="49">
        <f t="shared" ref="D116:G116" si="16">SUM(D111:D115)</f>
        <v>17</v>
      </c>
      <c r="E116" s="43">
        <f t="shared" si="16"/>
        <v>1</v>
      </c>
      <c r="F116" s="49">
        <f t="shared" si="16"/>
        <v>9.9</v>
      </c>
      <c r="G116" s="43">
        <f t="shared" si="16"/>
        <v>18</v>
      </c>
      <c r="H116" s="4"/>
      <c r="I116" s="2"/>
      <c r="J116" s="4"/>
      <c r="K116" s="4"/>
    </row>
    <row r="117" spans="1:11" s="31" customFormat="1">
      <c r="A117" s="120" t="s">
        <v>79</v>
      </c>
      <c r="B117" s="120"/>
      <c r="C117" s="120"/>
      <c r="D117" s="120"/>
      <c r="E117" s="120"/>
      <c r="F117" s="120"/>
      <c r="G117" s="120"/>
      <c r="H117" s="4"/>
      <c r="I117" s="4"/>
      <c r="J117" s="4"/>
      <c r="K117" s="4"/>
    </row>
    <row r="118" spans="1:11" s="31" customFormat="1">
      <c r="A118" s="65">
        <v>1</v>
      </c>
      <c r="B118" s="21" t="s">
        <v>56</v>
      </c>
      <c r="C118" s="73">
        <v>3</v>
      </c>
      <c r="D118" s="8">
        <v>3</v>
      </c>
      <c r="E118" s="38">
        <v>0</v>
      </c>
      <c r="F118" s="8">
        <v>1.7</v>
      </c>
      <c r="G118" s="38">
        <v>3</v>
      </c>
      <c r="H118" s="4"/>
      <c r="I118" s="19"/>
      <c r="J118" s="4"/>
      <c r="K118" s="4"/>
    </row>
    <row r="119" spans="1:11" s="31" customFormat="1">
      <c r="A119" s="65">
        <v>2</v>
      </c>
      <c r="B119" s="20" t="s">
        <v>104</v>
      </c>
      <c r="C119" s="37">
        <v>4</v>
      </c>
      <c r="D119" s="8">
        <v>4</v>
      </c>
      <c r="E119" s="38">
        <v>0</v>
      </c>
      <c r="F119" s="8">
        <v>2.1</v>
      </c>
      <c r="G119" s="38">
        <v>4</v>
      </c>
      <c r="H119" s="4"/>
      <c r="I119" s="18"/>
      <c r="J119" s="4"/>
      <c r="K119" s="4"/>
    </row>
    <row r="120" spans="1:11" s="31" customFormat="1">
      <c r="A120" s="65">
        <v>3</v>
      </c>
      <c r="B120" s="20" t="s">
        <v>105</v>
      </c>
      <c r="C120" s="37">
        <v>3</v>
      </c>
      <c r="D120" s="8">
        <v>3</v>
      </c>
      <c r="E120" s="38">
        <v>0</v>
      </c>
      <c r="F120" s="8">
        <v>2.2000000000000002</v>
      </c>
      <c r="G120" s="38">
        <v>3</v>
      </c>
      <c r="H120" s="4"/>
      <c r="I120" s="18"/>
      <c r="J120" s="4"/>
      <c r="K120" s="4"/>
    </row>
    <row r="121" spans="1:11" s="31" customFormat="1">
      <c r="A121" s="65">
        <v>4</v>
      </c>
      <c r="B121" s="20" t="s">
        <v>58</v>
      </c>
      <c r="C121" s="37">
        <v>4</v>
      </c>
      <c r="D121" s="8">
        <v>4</v>
      </c>
      <c r="E121" s="38">
        <v>0</v>
      </c>
      <c r="F121" s="8">
        <v>2.1</v>
      </c>
      <c r="G121" s="38">
        <v>4</v>
      </c>
      <c r="H121" s="4"/>
      <c r="I121" s="18"/>
      <c r="J121" s="4"/>
      <c r="K121" s="4"/>
    </row>
    <row r="122" spans="1:11" s="31" customFormat="1">
      <c r="A122" s="65">
        <v>5</v>
      </c>
      <c r="B122" s="21" t="s">
        <v>106</v>
      </c>
      <c r="C122" s="37">
        <v>4</v>
      </c>
      <c r="D122" s="8">
        <v>4</v>
      </c>
      <c r="E122" s="38">
        <v>0</v>
      </c>
      <c r="F122" s="8">
        <v>2.2000000000000002</v>
      </c>
      <c r="G122" s="38">
        <v>0</v>
      </c>
      <c r="H122" s="4"/>
      <c r="I122" s="19"/>
      <c r="J122" s="4"/>
      <c r="K122" s="4"/>
    </row>
    <row r="123" spans="1:11" s="31" customFormat="1" ht="15">
      <c r="A123" s="40" t="s">
        <v>15</v>
      </c>
      <c r="B123" s="41" t="s">
        <v>130</v>
      </c>
      <c r="C123" s="49">
        <f>SUM(C118:C122)</f>
        <v>18</v>
      </c>
      <c r="D123" s="49">
        <f t="shared" ref="D123:G123" si="17">SUM(D118:D122)</f>
        <v>18</v>
      </c>
      <c r="E123" s="43">
        <f t="shared" si="17"/>
        <v>0</v>
      </c>
      <c r="F123" s="49">
        <f t="shared" si="17"/>
        <v>10.3</v>
      </c>
      <c r="G123" s="43">
        <f t="shared" si="17"/>
        <v>14</v>
      </c>
      <c r="H123" s="4"/>
    </row>
    <row r="124" spans="1:11" s="31" customFormat="1">
      <c r="A124" s="62"/>
      <c r="B124" s="3"/>
      <c r="C124" s="63"/>
      <c r="D124" s="63"/>
      <c r="E124" s="63"/>
      <c r="F124" s="63"/>
      <c r="G124" s="63"/>
      <c r="H124" s="4"/>
    </row>
    <row r="125" spans="1:11" s="31" customFormat="1" ht="15" customHeight="1">
      <c r="A125" s="3"/>
      <c r="B125" s="3"/>
      <c r="C125" s="4"/>
      <c r="D125" s="5"/>
      <c r="E125" s="4"/>
      <c r="F125" s="4"/>
      <c r="G125" s="4" t="s">
        <v>51</v>
      </c>
      <c r="H125" s="4"/>
    </row>
    <row r="126" spans="1:11" ht="14.65" customHeight="1">
      <c r="A126" s="138" t="s">
        <v>1</v>
      </c>
      <c r="B126" s="139" t="s">
        <v>2</v>
      </c>
      <c r="C126" s="126" t="s">
        <v>3</v>
      </c>
      <c r="D126" s="129" t="s">
        <v>4</v>
      </c>
      <c r="E126" s="134"/>
      <c r="F126" s="135"/>
      <c r="G126" s="132" t="s">
        <v>61</v>
      </c>
      <c r="H126" s="12"/>
    </row>
    <row r="127" spans="1:11" ht="14.65" customHeight="1">
      <c r="A127" s="121"/>
      <c r="B127" s="140"/>
      <c r="C127" s="127"/>
      <c r="D127" s="129" t="s">
        <v>5</v>
      </c>
      <c r="E127" s="134"/>
      <c r="F127" s="147" t="s">
        <v>6</v>
      </c>
      <c r="G127" s="133"/>
      <c r="H127" s="12"/>
    </row>
    <row r="128" spans="1:11" ht="33.75" customHeight="1">
      <c r="A128" s="121"/>
      <c r="B128" s="140"/>
      <c r="C128" s="137"/>
      <c r="D128" s="68" t="s">
        <v>59</v>
      </c>
      <c r="E128" s="15" t="s">
        <v>68</v>
      </c>
      <c r="F128" s="149"/>
      <c r="G128" s="133"/>
      <c r="H128" s="12"/>
    </row>
    <row r="129" spans="1:8" ht="17.649999999999999" customHeight="1">
      <c r="A129" s="120" t="s">
        <v>8</v>
      </c>
      <c r="B129" s="120"/>
      <c r="C129" s="120"/>
      <c r="D129" s="120"/>
      <c r="E129" s="120"/>
      <c r="F129" s="120"/>
      <c r="G129" s="120"/>
      <c r="H129" s="12"/>
    </row>
    <row r="130" spans="1:8" ht="17.649999999999999" customHeight="1">
      <c r="A130" s="87">
        <v>1</v>
      </c>
      <c r="B130" s="22" t="s">
        <v>107</v>
      </c>
      <c r="C130" s="8">
        <v>4</v>
      </c>
      <c r="D130" s="8">
        <v>4</v>
      </c>
      <c r="E130" s="8">
        <v>0</v>
      </c>
      <c r="F130" s="8">
        <v>2.1</v>
      </c>
      <c r="G130" s="39">
        <v>4</v>
      </c>
      <c r="H130" s="12"/>
    </row>
    <row r="131" spans="1:8" ht="17.649999999999999" customHeight="1">
      <c r="A131" s="87">
        <v>2</v>
      </c>
      <c r="B131" s="1" t="s">
        <v>50</v>
      </c>
      <c r="C131" s="8">
        <v>1</v>
      </c>
      <c r="D131" s="8">
        <v>0.8</v>
      </c>
      <c r="E131" s="8">
        <v>0.2</v>
      </c>
      <c r="F131" s="39">
        <v>0.7</v>
      </c>
      <c r="G131" s="39">
        <v>1</v>
      </c>
      <c r="H131" s="12"/>
    </row>
    <row r="132" spans="1:8" s="31" customFormat="1">
      <c r="A132" s="40" t="s">
        <v>12</v>
      </c>
      <c r="B132" s="41" t="s">
        <v>13</v>
      </c>
      <c r="C132" s="43">
        <f>SUM(C130:C131)</f>
        <v>5</v>
      </c>
      <c r="D132" s="43">
        <f>SUM(D130:D131)</f>
        <v>4.8</v>
      </c>
      <c r="E132" s="43">
        <f>SUM(E130:E131)</f>
        <v>0.2</v>
      </c>
      <c r="F132" s="43">
        <f>SUM(F130:F131)</f>
        <v>2.8</v>
      </c>
      <c r="G132" s="43">
        <f>SUM(G130:G131)</f>
        <v>5</v>
      </c>
      <c r="H132" s="4"/>
    </row>
    <row r="133" spans="1:8">
      <c r="A133" s="150" t="s">
        <v>14</v>
      </c>
      <c r="B133" s="150"/>
      <c r="C133" s="150"/>
      <c r="D133" s="150"/>
      <c r="E133" s="150"/>
      <c r="F133" s="150"/>
      <c r="G133" s="150"/>
      <c r="H133" s="12"/>
    </row>
    <row r="134" spans="1:8">
      <c r="A134" s="74" t="s">
        <v>66</v>
      </c>
      <c r="B134" s="75" t="s">
        <v>71</v>
      </c>
      <c r="C134" s="73">
        <f t="shared" ref="C134:G134" si="18">C152</f>
        <v>25</v>
      </c>
      <c r="D134" s="73">
        <f t="shared" si="18"/>
        <v>25</v>
      </c>
      <c r="E134" s="73">
        <f t="shared" si="18"/>
        <v>0</v>
      </c>
      <c r="F134" s="73">
        <f t="shared" si="18"/>
        <v>15.6</v>
      </c>
      <c r="G134" s="76">
        <f t="shared" si="18"/>
        <v>16</v>
      </c>
      <c r="H134" s="12"/>
    </row>
    <row r="135" spans="1:8">
      <c r="A135" s="78" t="s">
        <v>67</v>
      </c>
      <c r="B135" s="13" t="s">
        <v>72</v>
      </c>
      <c r="C135" s="79">
        <f t="shared" ref="C135:G135" si="19">C160</f>
        <v>25</v>
      </c>
      <c r="D135" s="79">
        <f t="shared" si="19"/>
        <v>25</v>
      </c>
      <c r="E135" s="79">
        <f t="shared" si="19"/>
        <v>0</v>
      </c>
      <c r="F135" s="79">
        <f t="shared" si="19"/>
        <v>15.700000000000001</v>
      </c>
      <c r="G135" s="80">
        <f t="shared" si="19"/>
        <v>16</v>
      </c>
      <c r="H135" s="12"/>
    </row>
    <row r="136" spans="1:8">
      <c r="A136" s="65" t="s">
        <v>7</v>
      </c>
      <c r="B136" s="65"/>
      <c r="C136" s="12"/>
      <c r="D136" s="12"/>
      <c r="E136" s="12"/>
      <c r="F136" s="12"/>
      <c r="G136" s="12"/>
      <c r="H136" s="12"/>
    </row>
    <row r="137" spans="1:8" s="31" customFormat="1" ht="15">
      <c r="A137" s="82" t="s">
        <v>15</v>
      </c>
      <c r="B137" s="83" t="s">
        <v>131</v>
      </c>
      <c r="C137" s="84">
        <f>C134</f>
        <v>25</v>
      </c>
      <c r="D137" s="84">
        <f t="shared" ref="D137:G137" si="20">D134</f>
        <v>25</v>
      </c>
      <c r="E137" s="84">
        <f t="shared" si="20"/>
        <v>0</v>
      </c>
      <c r="F137" s="84">
        <f t="shared" si="20"/>
        <v>15.6</v>
      </c>
      <c r="G137" s="88">
        <f t="shared" si="20"/>
        <v>16</v>
      </c>
      <c r="H137" s="4"/>
    </row>
    <row r="138" spans="1:8" s="31" customFormat="1" ht="17.25" customHeight="1">
      <c r="A138" s="50" t="s">
        <v>15</v>
      </c>
      <c r="B138" s="70" t="s">
        <v>132</v>
      </c>
      <c r="C138" s="52">
        <f>C135</f>
        <v>25</v>
      </c>
      <c r="D138" s="52">
        <f t="shared" ref="D138:G138" si="21">D135</f>
        <v>25</v>
      </c>
      <c r="E138" s="52">
        <f t="shared" si="21"/>
        <v>0</v>
      </c>
      <c r="F138" s="52">
        <f t="shared" si="21"/>
        <v>15.700000000000001</v>
      </c>
      <c r="G138" s="72">
        <f t="shared" si="21"/>
        <v>16</v>
      </c>
      <c r="H138" s="4"/>
    </row>
    <row r="139" spans="1:8" s="31" customFormat="1">
      <c r="A139" s="62" t="s">
        <v>16</v>
      </c>
      <c r="B139" s="16" t="s">
        <v>73</v>
      </c>
      <c r="C139" s="9">
        <f>SUM(C132+C137)</f>
        <v>30</v>
      </c>
      <c r="D139" s="9">
        <f t="shared" ref="D139:G139" si="22">SUM(D132+D137)</f>
        <v>29.8</v>
      </c>
      <c r="E139" s="9">
        <f t="shared" si="22"/>
        <v>0.2</v>
      </c>
      <c r="F139" s="9">
        <f t="shared" si="22"/>
        <v>18.399999999999999</v>
      </c>
      <c r="G139" s="64">
        <f t="shared" si="22"/>
        <v>21</v>
      </c>
      <c r="H139" s="4"/>
    </row>
    <row r="140" spans="1:8" s="31" customFormat="1">
      <c r="A140" s="50" t="s">
        <v>16</v>
      </c>
      <c r="B140" s="70" t="s">
        <v>98</v>
      </c>
      <c r="C140" s="52">
        <f>SUM(C132+C138)</f>
        <v>30</v>
      </c>
      <c r="D140" s="52">
        <f t="shared" ref="D140:G140" si="23">SUM(D132+D138)</f>
        <v>29.8</v>
      </c>
      <c r="E140" s="52">
        <f t="shared" si="23"/>
        <v>0.2</v>
      </c>
      <c r="F140" s="52">
        <f t="shared" si="23"/>
        <v>18.5</v>
      </c>
      <c r="G140" s="72">
        <f t="shared" si="23"/>
        <v>21</v>
      </c>
      <c r="H140" s="4"/>
    </row>
    <row r="141" spans="1:8" s="31" customFormat="1">
      <c r="A141" s="62"/>
      <c r="B141" s="3"/>
      <c r="C141" s="63"/>
      <c r="D141" s="63"/>
      <c r="E141" s="63"/>
      <c r="F141" s="63"/>
      <c r="G141" s="63"/>
      <c r="H141" s="4"/>
    </row>
    <row r="142" spans="1:8" s="31" customFormat="1">
      <c r="A142" s="122" t="s">
        <v>1</v>
      </c>
      <c r="B142" s="124" t="s">
        <v>2</v>
      </c>
      <c r="C142" s="126" t="s">
        <v>3</v>
      </c>
      <c r="D142" s="128" t="s">
        <v>4</v>
      </c>
      <c r="E142" s="128"/>
      <c r="F142" s="128"/>
      <c r="G142" s="132" t="s">
        <v>61</v>
      </c>
      <c r="H142" s="4"/>
    </row>
    <row r="143" spans="1:8" s="31" customFormat="1">
      <c r="A143" s="123"/>
      <c r="B143" s="125"/>
      <c r="C143" s="127"/>
      <c r="D143" s="128" t="s">
        <v>5</v>
      </c>
      <c r="E143" s="128"/>
      <c r="F143" s="126" t="s">
        <v>6</v>
      </c>
      <c r="G143" s="133"/>
      <c r="H143" s="4"/>
    </row>
    <row r="144" spans="1:8" s="31" customFormat="1">
      <c r="A144" s="123"/>
      <c r="B144" s="125"/>
      <c r="C144" s="127"/>
      <c r="D144" s="15" t="s">
        <v>59</v>
      </c>
      <c r="E144" s="15" t="s">
        <v>68</v>
      </c>
      <c r="F144" s="127"/>
      <c r="G144" s="133"/>
      <c r="H144" s="4"/>
    </row>
    <row r="145" spans="1:9" s="31" customFormat="1">
      <c r="A145" s="120" t="s">
        <v>78</v>
      </c>
      <c r="B145" s="120"/>
      <c r="C145" s="120"/>
      <c r="D145" s="120"/>
      <c r="E145" s="120"/>
      <c r="F145" s="120"/>
      <c r="G145" s="120"/>
      <c r="H145" s="4"/>
    </row>
    <row r="146" spans="1:9" s="31" customFormat="1">
      <c r="A146" s="34">
        <v>1</v>
      </c>
      <c r="B146" s="20" t="s">
        <v>108</v>
      </c>
      <c r="C146" s="8">
        <v>4</v>
      </c>
      <c r="D146" s="8">
        <v>4</v>
      </c>
      <c r="E146" s="8">
        <v>0</v>
      </c>
      <c r="F146" s="8">
        <v>2</v>
      </c>
      <c r="G146" s="39">
        <v>4</v>
      </c>
      <c r="H146" s="4"/>
      <c r="I146" s="2"/>
    </row>
    <row r="147" spans="1:9" s="31" customFormat="1">
      <c r="A147" s="34">
        <v>2</v>
      </c>
      <c r="B147" s="20" t="s">
        <v>109</v>
      </c>
      <c r="C147" s="37">
        <v>4</v>
      </c>
      <c r="D147" s="8">
        <v>4</v>
      </c>
      <c r="E147" s="8">
        <v>0</v>
      </c>
      <c r="F147" s="8">
        <v>2.1</v>
      </c>
      <c r="G147" s="39">
        <v>0</v>
      </c>
      <c r="H147" s="4"/>
      <c r="I147" s="2"/>
    </row>
    <row r="148" spans="1:9" s="31" customFormat="1">
      <c r="A148" s="34">
        <v>3</v>
      </c>
      <c r="B148" s="20" t="s">
        <v>110</v>
      </c>
      <c r="C148" s="37">
        <v>4</v>
      </c>
      <c r="D148" s="8">
        <v>4</v>
      </c>
      <c r="E148" s="8">
        <v>0</v>
      </c>
      <c r="F148" s="8">
        <v>2.2000000000000002</v>
      </c>
      <c r="G148" s="39">
        <v>4</v>
      </c>
      <c r="H148" s="4"/>
      <c r="I148" s="2"/>
    </row>
    <row r="149" spans="1:9" s="31" customFormat="1">
      <c r="A149" s="34">
        <v>4</v>
      </c>
      <c r="B149" s="20" t="s">
        <v>111</v>
      </c>
      <c r="C149" s="37">
        <v>4</v>
      </c>
      <c r="D149" s="8">
        <v>4</v>
      </c>
      <c r="E149" s="8">
        <v>0</v>
      </c>
      <c r="F149" s="8">
        <v>2.2000000000000002</v>
      </c>
      <c r="G149" s="39">
        <v>4</v>
      </c>
      <c r="H149" s="4"/>
      <c r="I149" s="2"/>
    </row>
    <row r="150" spans="1:9" s="31" customFormat="1">
      <c r="A150" s="34">
        <v>5</v>
      </c>
      <c r="B150" s="20" t="s">
        <v>112</v>
      </c>
      <c r="C150" s="37">
        <v>4</v>
      </c>
      <c r="D150" s="8">
        <v>4</v>
      </c>
      <c r="E150" s="8">
        <v>0</v>
      </c>
      <c r="F150" s="8">
        <v>2.1</v>
      </c>
      <c r="G150" s="39">
        <v>4</v>
      </c>
      <c r="H150" s="4"/>
      <c r="I150" s="18"/>
    </row>
    <row r="151" spans="1:9" s="31" customFormat="1">
      <c r="A151" s="34">
        <v>6</v>
      </c>
      <c r="B151" s="21" t="s">
        <v>57</v>
      </c>
      <c r="C151" s="37">
        <v>5</v>
      </c>
      <c r="D151" s="8">
        <v>5</v>
      </c>
      <c r="E151" s="8">
        <v>0</v>
      </c>
      <c r="F151" s="8">
        <v>5</v>
      </c>
      <c r="G151" s="39">
        <v>0</v>
      </c>
      <c r="H151" s="4"/>
      <c r="I151" s="19"/>
    </row>
    <row r="152" spans="1:9" s="31" customFormat="1" ht="15">
      <c r="A152" s="89" t="s">
        <v>15</v>
      </c>
      <c r="B152" s="41" t="s">
        <v>130</v>
      </c>
      <c r="C152" s="49">
        <f>SUM(C146:C151)</f>
        <v>25</v>
      </c>
      <c r="D152" s="49">
        <f t="shared" ref="D152:G152" si="24">SUM(D146:D151)</f>
        <v>25</v>
      </c>
      <c r="E152" s="49">
        <f t="shared" si="24"/>
        <v>0</v>
      </c>
      <c r="F152" s="49">
        <f t="shared" si="24"/>
        <v>15.6</v>
      </c>
      <c r="G152" s="44">
        <f t="shared" si="24"/>
        <v>16</v>
      </c>
      <c r="H152" s="4"/>
    </row>
    <row r="153" spans="1:9" s="31" customFormat="1">
      <c r="A153" s="120" t="s">
        <v>79</v>
      </c>
      <c r="B153" s="120"/>
      <c r="C153" s="120"/>
      <c r="D153" s="120"/>
      <c r="E153" s="120"/>
      <c r="F153" s="120"/>
      <c r="G153" s="120"/>
      <c r="H153" s="4"/>
    </row>
    <row r="154" spans="1:9" s="31" customFormat="1">
      <c r="A154" s="34">
        <v>1</v>
      </c>
      <c r="B154" s="21" t="s">
        <v>113</v>
      </c>
      <c r="C154" s="8">
        <v>4</v>
      </c>
      <c r="D154" s="8">
        <v>4</v>
      </c>
      <c r="E154" s="8">
        <v>0</v>
      </c>
      <c r="F154" s="8">
        <v>2.1</v>
      </c>
      <c r="G154" s="39">
        <v>4</v>
      </c>
      <c r="H154" s="4"/>
      <c r="I154" s="17"/>
    </row>
    <row r="155" spans="1:9" s="31" customFormat="1">
      <c r="A155" s="34">
        <v>2</v>
      </c>
      <c r="B155" s="20" t="s">
        <v>114</v>
      </c>
      <c r="C155" s="37">
        <v>4</v>
      </c>
      <c r="D155" s="8">
        <v>4</v>
      </c>
      <c r="E155" s="8">
        <v>0</v>
      </c>
      <c r="F155" s="8">
        <v>2.2000000000000002</v>
      </c>
      <c r="G155" s="39">
        <v>4</v>
      </c>
      <c r="H155" s="4"/>
      <c r="I155" s="2"/>
    </row>
    <row r="156" spans="1:9" s="31" customFormat="1">
      <c r="A156" s="34">
        <v>3</v>
      </c>
      <c r="B156" s="21" t="s">
        <v>115</v>
      </c>
      <c r="C156" s="37">
        <v>4</v>
      </c>
      <c r="D156" s="8">
        <v>4</v>
      </c>
      <c r="E156" s="8">
        <v>0</v>
      </c>
      <c r="F156" s="8">
        <v>2.2000000000000002</v>
      </c>
      <c r="G156" s="39">
        <v>4</v>
      </c>
      <c r="H156" s="4"/>
      <c r="I156" s="17"/>
    </row>
    <row r="157" spans="1:9" s="31" customFormat="1">
      <c r="A157" s="34">
        <v>4</v>
      </c>
      <c r="B157" s="20" t="s">
        <v>116</v>
      </c>
      <c r="C157" s="37">
        <v>4</v>
      </c>
      <c r="D157" s="8">
        <v>4</v>
      </c>
      <c r="E157" s="8">
        <v>0</v>
      </c>
      <c r="F157" s="8">
        <v>2.1</v>
      </c>
      <c r="G157" s="39">
        <v>0</v>
      </c>
      <c r="H157" s="4"/>
      <c r="I157" s="2"/>
    </row>
    <row r="158" spans="1:9" s="31" customFormat="1">
      <c r="A158" s="34">
        <v>5</v>
      </c>
      <c r="B158" s="21" t="s">
        <v>117</v>
      </c>
      <c r="C158" s="37">
        <v>4</v>
      </c>
      <c r="D158" s="8">
        <v>4</v>
      </c>
      <c r="E158" s="8">
        <v>0</v>
      </c>
      <c r="F158" s="8">
        <v>2.1</v>
      </c>
      <c r="G158" s="39">
        <v>4</v>
      </c>
      <c r="H158" s="4"/>
      <c r="I158" s="19"/>
    </row>
    <row r="159" spans="1:9" s="31" customFormat="1">
      <c r="A159" s="34">
        <v>6</v>
      </c>
      <c r="B159" s="21" t="s">
        <v>57</v>
      </c>
      <c r="C159" s="37">
        <v>5</v>
      </c>
      <c r="D159" s="8">
        <v>5</v>
      </c>
      <c r="E159" s="8">
        <v>0</v>
      </c>
      <c r="F159" s="8">
        <v>5</v>
      </c>
      <c r="G159" s="39">
        <v>0</v>
      </c>
      <c r="H159" s="4"/>
      <c r="I159" s="19"/>
    </row>
    <row r="160" spans="1:9" s="31" customFormat="1" ht="15">
      <c r="A160" s="40" t="s">
        <v>15</v>
      </c>
      <c r="B160" s="48" t="s">
        <v>130</v>
      </c>
      <c r="C160" s="49">
        <f>SUM(C154:C159)</f>
        <v>25</v>
      </c>
      <c r="D160" s="43">
        <f t="shared" ref="D160:G160" si="25">SUM(D154:D159)</f>
        <v>25</v>
      </c>
      <c r="E160" s="49">
        <f t="shared" si="25"/>
        <v>0</v>
      </c>
      <c r="F160" s="49">
        <f t="shared" si="25"/>
        <v>15.700000000000001</v>
      </c>
      <c r="G160" s="43">
        <f t="shared" si="25"/>
        <v>16</v>
      </c>
      <c r="H160" s="4"/>
    </row>
    <row r="161" spans="1:19" s="31" customFormat="1">
      <c r="A161" s="62"/>
      <c r="B161" s="3"/>
      <c r="C161" s="63"/>
      <c r="D161" s="63"/>
      <c r="E161" s="63"/>
      <c r="F161" s="63"/>
      <c r="G161" s="63"/>
      <c r="H161" s="4"/>
    </row>
    <row r="162" spans="1:19" s="31" customFormat="1" ht="15" customHeight="1">
      <c r="A162" s="3"/>
      <c r="B162" s="3"/>
      <c r="C162" s="4"/>
      <c r="D162" s="5"/>
      <c r="E162" s="4"/>
      <c r="F162" s="4"/>
      <c r="G162" s="4" t="s">
        <v>54</v>
      </c>
      <c r="H162" s="4"/>
    </row>
    <row r="163" spans="1:19" ht="14.65" customHeight="1">
      <c r="A163" s="138" t="s">
        <v>1</v>
      </c>
      <c r="B163" s="139" t="s">
        <v>2</v>
      </c>
      <c r="C163" s="126" t="s">
        <v>3</v>
      </c>
      <c r="D163" s="129" t="s">
        <v>4</v>
      </c>
      <c r="E163" s="134"/>
      <c r="F163" s="135"/>
      <c r="G163" s="132" t="s">
        <v>61</v>
      </c>
      <c r="H163" s="12"/>
    </row>
    <row r="164" spans="1:19" ht="14.65" customHeight="1">
      <c r="A164" s="121"/>
      <c r="B164" s="140"/>
      <c r="C164" s="127"/>
      <c r="D164" s="129" t="s">
        <v>5</v>
      </c>
      <c r="E164" s="134"/>
      <c r="F164" s="147" t="s">
        <v>6</v>
      </c>
      <c r="G164" s="133"/>
      <c r="H164" s="12"/>
    </row>
    <row r="165" spans="1:19" ht="33" customHeight="1">
      <c r="A165" s="121"/>
      <c r="B165" s="140"/>
      <c r="C165" s="137"/>
      <c r="D165" s="68" t="s">
        <v>59</v>
      </c>
      <c r="E165" s="15" t="s">
        <v>68</v>
      </c>
      <c r="F165" s="149"/>
      <c r="G165" s="133"/>
      <c r="H165" s="12"/>
    </row>
    <row r="166" spans="1:19" ht="17.649999999999999" customHeight="1">
      <c r="A166" s="120" t="s">
        <v>8</v>
      </c>
      <c r="B166" s="138"/>
      <c r="C166" s="138"/>
      <c r="D166" s="138"/>
      <c r="E166" s="138"/>
      <c r="F166" s="138"/>
      <c r="G166" s="138"/>
      <c r="H166" s="12"/>
    </row>
    <row r="167" spans="1:19" ht="17.649999999999999" customHeight="1">
      <c r="A167" s="65">
        <v>1</v>
      </c>
      <c r="B167" s="23" t="s">
        <v>52</v>
      </c>
      <c r="C167" s="90">
        <v>2</v>
      </c>
      <c r="D167" s="73">
        <v>2</v>
      </c>
      <c r="E167" s="73">
        <v>0</v>
      </c>
      <c r="F167" s="73">
        <v>2</v>
      </c>
      <c r="G167" s="76">
        <v>0</v>
      </c>
      <c r="H167" s="12"/>
      <c r="J167" s="31"/>
      <c r="K167" s="31"/>
      <c r="L167" s="31"/>
      <c r="M167" s="31"/>
      <c r="N167" s="31"/>
      <c r="O167" s="31"/>
      <c r="P167" s="31"/>
      <c r="Q167" s="31"/>
      <c r="R167" s="31"/>
      <c r="S167" s="31"/>
    </row>
    <row r="168" spans="1:19" s="31" customFormat="1">
      <c r="A168" s="40" t="s">
        <v>12</v>
      </c>
      <c r="B168" s="91" t="s">
        <v>13</v>
      </c>
      <c r="C168" s="49">
        <f>SUM(C167:C167)</f>
        <v>2</v>
      </c>
      <c r="D168" s="49">
        <f>SUM(D167:D167)</f>
        <v>2</v>
      </c>
      <c r="E168" s="49">
        <f>SUM(E167:E167)</f>
        <v>0</v>
      </c>
      <c r="F168" s="49">
        <f>SUM(F167:F167)</f>
        <v>2</v>
      </c>
      <c r="G168" s="44">
        <f>SUM(G167:G167)</f>
        <v>0</v>
      </c>
      <c r="H168" s="4"/>
    </row>
    <row r="169" spans="1:19">
      <c r="A169" s="120" t="s">
        <v>14</v>
      </c>
      <c r="B169" s="143"/>
      <c r="C169" s="143"/>
      <c r="D169" s="143"/>
      <c r="E169" s="143"/>
      <c r="F169" s="143"/>
      <c r="G169" s="143"/>
      <c r="H169" s="12"/>
    </row>
    <row r="170" spans="1:19">
      <c r="A170" s="65" t="s">
        <v>66</v>
      </c>
      <c r="B170" s="92" t="s">
        <v>71</v>
      </c>
      <c r="C170" s="8">
        <f>C190</f>
        <v>28</v>
      </c>
      <c r="D170" s="8">
        <f t="shared" ref="D170:G170" si="26">D190</f>
        <v>25</v>
      </c>
      <c r="E170" s="38">
        <f t="shared" si="26"/>
        <v>3</v>
      </c>
      <c r="F170" s="8">
        <f t="shared" si="26"/>
        <v>15.7</v>
      </c>
      <c r="G170" s="38">
        <f t="shared" si="26"/>
        <v>22</v>
      </c>
      <c r="H170" s="12"/>
    </row>
    <row r="171" spans="1:19">
      <c r="A171" s="78" t="s">
        <v>67</v>
      </c>
      <c r="B171" s="13" t="s">
        <v>72</v>
      </c>
      <c r="C171" s="79">
        <f>C200</f>
        <v>28</v>
      </c>
      <c r="D171" s="79">
        <f t="shared" ref="D171:G171" si="27">D200</f>
        <v>25</v>
      </c>
      <c r="E171" s="81">
        <f t="shared" si="27"/>
        <v>3</v>
      </c>
      <c r="F171" s="79">
        <f t="shared" si="27"/>
        <v>15.600000000000001</v>
      </c>
      <c r="G171" s="81">
        <f t="shared" si="27"/>
        <v>28</v>
      </c>
      <c r="H171" s="12"/>
    </row>
    <row r="172" spans="1:19" s="31" customFormat="1">
      <c r="A172" s="65" t="s">
        <v>7</v>
      </c>
      <c r="B172" s="65"/>
      <c r="C172" s="12"/>
      <c r="D172" s="12"/>
      <c r="E172" s="12"/>
      <c r="F172" s="12"/>
      <c r="G172" s="12"/>
      <c r="H172" s="4"/>
      <c r="J172" s="32"/>
      <c r="K172" s="32"/>
      <c r="L172" s="32"/>
      <c r="M172" s="32"/>
      <c r="N172" s="32"/>
      <c r="O172" s="32"/>
      <c r="P172" s="32"/>
      <c r="Q172" s="32"/>
      <c r="R172" s="32"/>
      <c r="S172" s="32"/>
    </row>
    <row r="173" spans="1:19" s="31" customFormat="1" ht="15">
      <c r="A173" s="82" t="s">
        <v>15</v>
      </c>
      <c r="B173" s="83" t="s">
        <v>131</v>
      </c>
      <c r="C173" s="84">
        <f>C170</f>
        <v>28</v>
      </c>
      <c r="D173" s="84">
        <f t="shared" ref="D173:G173" si="28">D170</f>
        <v>25</v>
      </c>
      <c r="E173" s="84">
        <f t="shared" si="28"/>
        <v>3</v>
      </c>
      <c r="F173" s="84">
        <f t="shared" si="28"/>
        <v>15.7</v>
      </c>
      <c r="G173" s="88">
        <f t="shared" si="28"/>
        <v>22</v>
      </c>
      <c r="H173" s="4"/>
      <c r="J173" s="32"/>
      <c r="K173" s="32"/>
      <c r="L173" s="32"/>
      <c r="M173" s="32"/>
      <c r="N173" s="32"/>
      <c r="O173" s="32"/>
      <c r="P173" s="32"/>
      <c r="Q173" s="32"/>
      <c r="R173" s="32"/>
      <c r="S173" s="32"/>
    </row>
    <row r="174" spans="1:19" s="31" customFormat="1" ht="15">
      <c r="A174" s="50" t="s">
        <v>15</v>
      </c>
      <c r="B174" s="70" t="s">
        <v>132</v>
      </c>
      <c r="C174" s="52">
        <f>C171</f>
        <v>28</v>
      </c>
      <c r="D174" s="52">
        <f t="shared" ref="D174:G174" si="29">D171</f>
        <v>25</v>
      </c>
      <c r="E174" s="52">
        <f t="shared" si="29"/>
        <v>3</v>
      </c>
      <c r="F174" s="52">
        <f t="shared" si="29"/>
        <v>15.600000000000001</v>
      </c>
      <c r="G174" s="72">
        <f t="shared" si="29"/>
        <v>28</v>
      </c>
      <c r="H174" s="4"/>
      <c r="J174" s="32"/>
      <c r="K174" s="32"/>
      <c r="L174" s="32"/>
      <c r="M174" s="32"/>
      <c r="N174" s="32"/>
      <c r="O174" s="32"/>
      <c r="P174" s="32"/>
      <c r="Q174" s="32"/>
      <c r="R174" s="32"/>
      <c r="S174" s="32"/>
    </row>
    <row r="175" spans="1:19" s="31" customFormat="1">
      <c r="A175" s="62" t="s">
        <v>16</v>
      </c>
      <c r="B175" s="16" t="s">
        <v>73</v>
      </c>
      <c r="C175" s="9">
        <f>SUM(C168+C173)</f>
        <v>30</v>
      </c>
      <c r="D175" s="9">
        <f>SUM(D168+D173)</f>
        <v>27</v>
      </c>
      <c r="E175" s="63">
        <f>SUM(E168+E173)</f>
        <v>3</v>
      </c>
      <c r="F175" s="9">
        <f>SUM(F168+F173)</f>
        <v>17.7</v>
      </c>
      <c r="G175" s="63">
        <f>SUM(G168+G173)</f>
        <v>22</v>
      </c>
      <c r="H175" s="4"/>
      <c r="J175" s="32"/>
      <c r="K175" s="32"/>
      <c r="L175" s="32"/>
      <c r="M175" s="32"/>
      <c r="N175" s="32"/>
      <c r="O175" s="32"/>
      <c r="P175" s="32"/>
      <c r="Q175" s="32"/>
      <c r="R175" s="32"/>
      <c r="S175" s="32"/>
    </row>
    <row r="176" spans="1:19" s="31" customFormat="1">
      <c r="A176" s="50" t="s">
        <v>16</v>
      </c>
      <c r="B176" s="70" t="s">
        <v>98</v>
      </c>
      <c r="C176" s="52">
        <f>SUM(C168+C174)</f>
        <v>30</v>
      </c>
      <c r="D176" s="52">
        <f>SUM(D168+D174)</f>
        <v>27</v>
      </c>
      <c r="E176" s="71">
        <f>SUM(E168+E174)</f>
        <v>3</v>
      </c>
      <c r="F176" s="52">
        <f>SUM(F168+F174)</f>
        <v>17.600000000000001</v>
      </c>
      <c r="G176" s="71">
        <f>SUM(G168+G174)</f>
        <v>28</v>
      </c>
      <c r="H176" s="4"/>
      <c r="J176" s="32"/>
      <c r="K176" s="32"/>
      <c r="L176" s="32"/>
      <c r="M176" s="32"/>
      <c r="N176" s="32"/>
      <c r="O176" s="32"/>
      <c r="P176" s="32"/>
      <c r="Q176" s="32"/>
      <c r="R176" s="32"/>
      <c r="S176" s="32"/>
    </row>
    <row r="177" spans="1:19">
      <c r="H177" s="12"/>
      <c r="J177" s="31"/>
      <c r="K177" s="31"/>
      <c r="L177" s="31"/>
      <c r="M177" s="31"/>
      <c r="N177" s="31"/>
      <c r="O177" s="31"/>
      <c r="P177" s="31"/>
      <c r="Q177" s="31"/>
      <c r="R177" s="31"/>
      <c r="S177" s="31"/>
    </row>
    <row r="178" spans="1:19" ht="14.65" customHeight="1">
      <c r="A178" s="122" t="s">
        <v>1</v>
      </c>
      <c r="B178" s="124" t="s">
        <v>2</v>
      </c>
      <c r="C178" s="126" t="s">
        <v>3</v>
      </c>
      <c r="D178" s="128" t="s">
        <v>4</v>
      </c>
      <c r="E178" s="128"/>
      <c r="F178" s="128"/>
      <c r="G178" s="132" t="s">
        <v>61</v>
      </c>
      <c r="H178" s="12"/>
    </row>
    <row r="179" spans="1:19" ht="14.65" customHeight="1">
      <c r="A179" s="123"/>
      <c r="B179" s="125"/>
      <c r="C179" s="127"/>
      <c r="D179" s="128" t="s">
        <v>5</v>
      </c>
      <c r="E179" s="128"/>
      <c r="F179" s="126" t="s">
        <v>6</v>
      </c>
      <c r="G179" s="133"/>
      <c r="H179" s="12"/>
    </row>
    <row r="180" spans="1:19" ht="35.25" customHeight="1">
      <c r="A180" s="123"/>
      <c r="B180" s="125"/>
      <c r="C180" s="127"/>
      <c r="D180" s="15" t="s">
        <v>59</v>
      </c>
      <c r="E180" s="15" t="s">
        <v>68</v>
      </c>
      <c r="F180" s="127"/>
      <c r="G180" s="133"/>
      <c r="H180" s="12"/>
    </row>
    <row r="181" spans="1:19">
      <c r="A181" s="120" t="s">
        <v>78</v>
      </c>
      <c r="B181" s="120"/>
      <c r="C181" s="120"/>
      <c r="D181" s="120"/>
      <c r="E181" s="120"/>
      <c r="F181" s="120"/>
      <c r="G181" s="120"/>
      <c r="H181" s="12"/>
    </row>
    <row r="182" spans="1:19">
      <c r="A182" s="108">
        <v>1</v>
      </c>
      <c r="B182" s="22" t="s">
        <v>118</v>
      </c>
      <c r="C182" s="109">
        <v>3</v>
      </c>
      <c r="D182" s="73">
        <v>2</v>
      </c>
      <c r="E182" s="109">
        <v>1</v>
      </c>
      <c r="F182" s="73">
        <v>1.6</v>
      </c>
      <c r="G182" s="109">
        <v>3</v>
      </c>
      <c r="H182" s="12"/>
    </row>
    <row r="183" spans="1:19">
      <c r="A183" s="108">
        <v>2</v>
      </c>
      <c r="B183" s="22" t="s">
        <v>53</v>
      </c>
      <c r="C183" s="109">
        <v>5</v>
      </c>
      <c r="D183" s="8">
        <v>3</v>
      </c>
      <c r="E183" s="109">
        <v>2</v>
      </c>
      <c r="F183" s="8">
        <v>2.6</v>
      </c>
      <c r="G183" s="109">
        <v>5</v>
      </c>
      <c r="H183" s="12"/>
    </row>
    <row r="184" spans="1:19">
      <c r="A184" s="108">
        <v>3</v>
      </c>
      <c r="B184" s="1" t="s">
        <v>119</v>
      </c>
      <c r="C184" s="39">
        <v>4</v>
      </c>
      <c r="D184" s="8">
        <v>4</v>
      </c>
      <c r="E184" s="110">
        <v>0</v>
      </c>
      <c r="F184" s="8">
        <v>2.2000000000000002</v>
      </c>
      <c r="G184" s="39">
        <v>4</v>
      </c>
      <c r="H184" s="12"/>
      <c r="I184" s="18"/>
      <c r="J184" s="12"/>
      <c r="K184" s="12"/>
      <c r="L184" s="12"/>
    </row>
    <row r="185" spans="1:19">
      <c r="A185" s="108">
        <v>4</v>
      </c>
      <c r="B185" s="24" t="s">
        <v>120</v>
      </c>
      <c r="C185" s="8">
        <v>2</v>
      </c>
      <c r="D185" s="8">
        <v>2</v>
      </c>
      <c r="E185" s="8">
        <v>0</v>
      </c>
      <c r="F185" s="8">
        <v>1.4</v>
      </c>
      <c r="G185" s="39">
        <v>0</v>
      </c>
      <c r="H185" s="12"/>
      <c r="I185" s="25"/>
      <c r="J185" s="12"/>
      <c r="K185" s="12"/>
      <c r="L185" s="12"/>
    </row>
    <row r="186" spans="1:19">
      <c r="A186" s="108">
        <v>5</v>
      </c>
      <c r="B186" s="1" t="s">
        <v>64</v>
      </c>
      <c r="C186" s="37">
        <v>4</v>
      </c>
      <c r="D186" s="8">
        <v>4</v>
      </c>
      <c r="E186" s="8">
        <v>0</v>
      </c>
      <c r="F186" s="8">
        <v>2.1</v>
      </c>
      <c r="G186" s="39">
        <v>4</v>
      </c>
      <c r="H186" s="12"/>
      <c r="I186" s="18"/>
      <c r="J186" s="12"/>
      <c r="K186" s="12"/>
      <c r="L186" s="12"/>
    </row>
    <row r="187" spans="1:19">
      <c r="A187" s="108">
        <v>6</v>
      </c>
      <c r="B187" s="11" t="s">
        <v>121</v>
      </c>
      <c r="C187" s="37">
        <v>2</v>
      </c>
      <c r="D187" s="8">
        <v>2</v>
      </c>
      <c r="E187" s="8">
        <v>0</v>
      </c>
      <c r="F187" s="8">
        <v>1.4</v>
      </c>
      <c r="G187" s="39">
        <v>2</v>
      </c>
      <c r="H187" s="12"/>
      <c r="I187" s="19"/>
      <c r="J187" s="12"/>
      <c r="K187" s="12"/>
      <c r="L187" s="12"/>
    </row>
    <row r="188" spans="1:19">
      <c r="A188" s="108">
        <v>7</v>
      </c>
      <c r="B188" s="11" t="s">
        <v>122</v>
      </c>
      <c r="C188" s="37">
        <v>4</v>
      </c>
      <c r="D188" s="8">
        <v>4</v>
      </c>
      <c r="E188" s="8">
        <v>0</v>
      </c>
      <c r="F188" s="8">
        <v>2.1</v>
      </c>
      <c r="G188" s="39">
        <v>4</v>
      </c>
      <c r="H188" s="12"/>
      <c r="I188" s="19"/>
      <c r="J188" s="12"/>
      <c r="K188" s="12"/>
      <c r="L188" s="12"/>
    </row>
    <row r="189" spans="1:19">
      <c r="A189" s="108">
        <v>8</v>
      </c>
      <c r="B189" s="1" t="s">
        <v>123</v>
      </c>
      <c r="C189" s="37">
        <v>4</v>
      </c>
      <c r="D189" s="8">
        <v>4</v>
      </c>
      <c r="E189" s="8">
        <v>0</v>
      </c>
      <c r="F189" s="8">
        <v>2.2999999999999998</v>
      </c>
      <c r="G189" s="39">
        <v>0</v>
      </c>
      <c r="H189" s="12"/>
      <c r="I189" s="18"/>
      <c r="J189" s="4"/>
      <c r="K189" s="4"/>
      <c r="L189" s="4"/>
      <c r="M189" s="31"/>
      <c r="N189" s="31"/>
      <c r="O189" s="31"/>
      <c r="P189" s="31"/>
      <c r="Q189" s="31"/>
      <c r="R189" s="31"/>
      <c r="S189" s="31"/>
    </row>
    <row r="190" spans="1:19" s="31" customFormat="1" ht="15">
      <c r="A190" s="89" t="s">
        <v>15</v>
      </c>
      <c r="B190" s="41" t="s">
        <v>130</v>
      </c>
      <c r="C190" s="49">
        <f>SUM(C182:C189)</f>
        <v>28</v>
      </c>
      <c r="D190" s="49">
        <f t="shared" ref="D190:E190" si="30">SUM(D182:D189)</f>
        <v>25</v>
      </c>
      <c r="E190" s="49">
        <f t="shared" si="30"/>
        <v>3</v>
      </c>
      <c r="F190" s="49">
        <f>SUM(F182:F189)</f>
        <v>15.7</v>
      </c>
      <c r="G190" s="44">
        <f t="shared" ref="G190" si="31">SUM(G182:G189)</f>
        <v>22</v>
      </c>
      <c r="H190" s="4"/>
      <c r="J190" s="32"/>
      <c r="K190" s="32"/>
      <c r="L190" s="32"/>
      <c r="M190" s="32"/>
      <c r="N190" s="32"/>
      <c r="O190" s="32"/>
      <c r="P190" s="32"/>
      <c r="Q190" s="32"/>
      <c r="R190" s="32"/>
      <c r="S190" s="32"/>
    </row>
    <row r="191" spans="1:19">
      <c r="A191" s="120" t="s">
        <v>79</v>
      </c>
      <c r="B191" s="120"/>
      <c r="C191" s="120"/>
      <c r="D191" s="120"/>
      <c r="E191" s="120"/>
      <c r="F191" s="120"/>
      <c r="G191" s="120"/>
      <c r="H191" s="12"/>
    </row>
    <row r="192" spans="1:19">
      <c r="A192" s="108">
        <v>1</v>
      </c>
      <c r="B192" s="22" t="s">
        <v>118</v>
      </c>
      <c r="C192" s="109">
        <v>3</v>
      </c>
      <c r="D192" s="73">
        <v>3</v>
      </c>
      <c r="E192" s="109">
        <v>0</v>
      </c>
      <c r="F192" s="73">
        <v>1.6</v>
      </c>
      <c r="G192" s="109">
        <v>3</v>
      </c>
      <c r="H192" s="12"/>
    </row>
    <row r="193" spans="1:19">
      <c r="A193" s="108">
        <v>2</v>
      </c>
      <c r="B193" s="22" t="s">
        <v>53</v>
      </c>
      <c r="C193" s="109">
        <v>5</v>
      </c>
      <c r="D193" s="8">
        <v>5</v>
      </c>
      <c r="E193" s="109">
        <v>0</v>
      </c>
      <c r="F193" s="8">
        <v>2.6</v>
      </c>
      <c r="G193" s="109">
        <v>5</v>
      </c>
      <c r="H193" s="12"/>
    </row>
    <row r="194" spans="1:19">
      <c r="A194" s="108">
        <v>3</v>
      </c>
      <c r="B194" s="21" t="s">
        <v>133</v>
      </c>
      <c r="C194" s="8">
        <v>2</v>
      </c>
      <c r="D194" s="8">
        <v>1.5</v>
      </c>
      <c r="E194" s="8">
        <v>0.5</v>
      </c>
      <c r="F194" s="8">
        <v>1.4</v>
      </c>
      <c r="G194" s="39">
        <v>4</v>
      </c>
      <c r="H194" s="12"/>
      <c r="I194" s="19"/>
    </row>
    <row r="195" spans="1:19">
      <c r="A195" s="108">
        <v>4</v>
      </c>
      <c r="B195" s="21" t="s">
        <v>124</v>
      </c>
      <c r="C195" s="8">
        <v>4</v>
      </c>
      <c r="D195" s="8">
        <v>2.5</v>
      </c>
      <c r="E195" s="8">
        <v>1.5</v>
      </c>
      <c r="F195" s="8">
        <v>2.2000000000000002</v>
      </c>
      <c r="G195" s="39">
        <v>4</v>
      </c>
      <c r="H195" s="12"/>
      <c r="I195" s="19"/>
    </row>
    <row r="196" spans="1:19">
      <c r="A196" s="108">
        <v>5</v>
      </c>
      <c r="B196" s="20" t="s">
        <v>125</v>
      </c>
      <c r="C196" s="37">
        <v>4</v>
      </c>
      <c r="D196" s="8">
        <v>4</v>
      </c>
      <c r="E196" s="8">
        <v>0</v>
      </c>
      <c r="F196" s="8">
        <v>2.2000000000000002</v>
      </c>
      <c r="G196" s="39">
        <v>4</v>
      </c>
      <c r="H196" s="12"/>
      <c r="I196" s="18"/>
    </row>
    <row r="197" spans="1:19">
      <c r="A197" s="108">
        <v>6</v>
      </c>
      <c r="B197" s="20" t="s">
        <v>126</v>
      </c>
      <c r="C197" s="37">
        <v>2</v>
      </c>
      <c r="D197" s="8">
        <v>2</v>
      </c>
      <c r="E197" s="8">
        <v>0</v>
      </c>
      <c r="F197" s="8">
        <v>1.4</v>
      </c>
      <c r="G197" s="39">
        <v>2</v>
      </c>
      <c r="H197" s="12"/>
      <c r="I197" s="18"/>
    </row>
    <row r="198" spans="1:19">
      <c r="A198" s="108">
        <v>7</v>
      </c>
      <c r="B198" s="20" t="s">
        <v>95</v>
      </c>
      <c r="C198" s="37">
        <v>4</v>
      </c>
      <c r="D198" s="8">
        <v>3</v>
      </c>
      <c r="E198" s="8">
        <v>1</v>
      </c>
      <c r="F198" s="8">
        <v>2</v>
      </c>
      <c r="G198" s="39">
        <v>2</v>
      </c>
      <c r="H198" s="12"/>
      <c r="I198" s="18"/>
    </row>
    <row r="199" spans="1:19" ht="17.25" customHeight="1">
      <c r="A199" s="108">
        <v>8</v>
      </c>
      <c r="B199" s="20" t="s">
        <v>127</v>
      </c>
      <c r="C199" s="37">
        <v>4</v>
      </c>
      <c r="D199" s="8">
        <v>4</v>
      </c>
      <c r="E199" s="8">
        <v>0</v>
      </c>
      <c r="F199" s="8">
        <v>2.2000000000000002</v>
      </c>
      <c r="G199" s="39">
        <v>4</v>
      </c>
      <c r="H199" s="12"/>
      <c r="I199" s="18"/>
      <c r="J199" s="31"/>
      <c r="K199" s="31"/>
      <c r="L199" s="31"/>
      <c r="M199" s="31"/>
      <c r="N199" s="31"/>
      <c r="O199" s="31"/>
      <c r="P199" s="31"/>
      <c r="Q199" s="31"/>
      <c r="R199" s="31"/>
      <c r="S199" s="31"/>
    </row>
    <row r="200" spans="1:19" s="31" customFormat="1" ht="15">
      <c r="A200" s="89" t="s">
        <v>15</v>
      </c>
      <c r="B200" s="41" t="s">
        <v>130</v>
      </c>
      <c r="C200" s="49">
        <f>SUM(C192:C199)</f>
        <v>28</v>
      </c>
      <c r="D200" s="49">
        <f t="shared" ref="D200:F200" si="32">SUM(D192:D199)</f>
        <v>25</v>
      </c>
      <c r="E200" s="49">
        <f t="shared" si="32"/>
        <v>3</v>
      </c>
      <c r="F200" s="49">
        <f t="shared" si="32"/>
        <v>15.600000000000001</v>
      </c>
      <c r="G200" s="44">
        <f>SUM(G192:G199)</f>
        <v>28</v>
      </c>
      <c r="H200" s="4"/>
      <c r="J200" s="32"/>
      <c r="K200" s="32"/>
      <c r="L200" s="32"/>
      <c r="M200" s="32"/>
      <c r="N200" s="32"/>
      <c r="O200" s="32"/>
      <c r="P200" s="32"/>
      <c r="Q200" s="32"/>
      <c r="R200" s="32"/>
      <c r="S200" s="32"/>
    </row>
    <row r="201" spans="1:19">
      <c r="H201" s="12"/>
      <c r="J201" s="31"/>
      <c r="K201" s="31"/>
      <c r="L201" s="31"/>
      <c r="M201" s="31"/>
      <c r="N201" s="31"/>
      <c r="O201" s="31"/>
      <c r="P201" s="31"/>
      <c r="Q201" s="31"/>
      <c r="R201" s="31"/>
      <c r="S201" s="31"/>
    </row>
    <row r="202" spans="1:19" ht="15" customHeight="1">
      <c r="H202" s="12"/>
    </row>
    <row r="203" spans="1:19" s="31" customFormat="1" ht="15" customHeight="1">
      <c r="A203" s="3"/>
      <c r="B203" s="3"/>
      <c r="C203" s="4"/>
      <c r="D203" s="5"/>
      <c r="E203" s="115" t="s">
        <v>18</v>
      </c>
      <c r="F203" s="115"/>
      <c r="G203" s="115"/>
      <c r="H203" s="4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4.65" customHeight="1">
      <c r="A204" s="122" t="s">
        <v>1</v>
      </c>
      <c r="B204" s="124" t="s">
        <v>2</v>
      </c>
      <c r="C204" s="126" t="s">
        <v>3</v>
      </c>
      <c r="D204" s="128" t="s">
        <v>4</v>
      </c>
      <c r="E204" s="128"/>
      <c r="F204" s="129"/>
      <c r="G204" s="130" t="s">
        <v>61</v>
      </c>
      <c r="H204" s="12"/>
    </row>
    <row r="205" spans="1:19" ht="14.65" customHeight="1">
      <c r="A205" s="123"/>
      <c r="B205" s="125"/>
      <c r="C205" s="127"/>
      <c r="D205" s="128" t="s">
        <v>5</v>
      </c>
      <c r="E205" s="128"/>
      <c r="F205" s="132" t="s">
        <v>6</v>
      </c>
      <c r="G205" s="131"/>
      <c r="H205" s="12"/>
    </row>
    <row r="206" spans="1:19" ht="40.5" customHeight="1">
      <c r="A206" s="123"/>
      <c r="B206" s="125"/>
      <c r="C206" s="127"/>
      <c r="D206" s="15" t="s">
        <v>59</v>
      </c>
      <c r="E206" s="15" t="s">
        <v>68</v>
      </c>
      <c r="F206" s="133"/>
      <c r="G206" s="131"/>
      <c r="H206" s="12"/>
    </row>
    <row r="207" spans="1:19" s="31" customFormat="1" ht="17.649999999999999" customHeight="1">
      <c r="A207" s="93" t="s">
        <v>12</v>
      </c>
      <c r="B207" s="94" t="s">
        <v>19</v>
      </c>
      <c r="C207" s="95">
        <f>SUM(C26+C46+C66+C86+(C104+C105)/2+(C139+C140)/2+(C175+C176)/2)</f>
        <v>210</v>
      </c>
      <c r="D207" s="84">
        <f>SUM(D26+D46+D66+D86+(D104+D105)/2+(D139+D140)/2+(D175+D176)/2)</f>
        <v>182.8</v>
      </c>
      <c r="E207" s="84">
        <f>SUM(E26+E46+E66+E86+(E104+E105)/2+(E139+E140)/2+(E175+E176)/2)</f>
        <v>27.2</v>
      </c>
      <c r="F207" s="84">
        <f>SUM(F26+F46+F66+F86+(F104+F105)/2+(F139+F140)/2+(F175+F176)/2)</f>
        <v>123.1</v>
      </c>
      <c r="G207" s="88">
        <f>SUM(G26+G46+G66+G86+(G104+G105)/2+(G139+G140)/2+(G175+G176)/2)</f>
        <v>167</v>
      </c>
      <c r="H207" s="4"/>
    </row>
    <row r="208" spans="1:19" s="31" customFormat="1" ht="17.649999999999999" customHeight="1">
      <c r="A208" s="96"/>
      <c r="B208" s="6" t="s">
        <v>76</v>
      </c>
      <c r="C208" s="7">
        <f>SUM(C26+C46+C66+C86+C104+C139+C175)</f>
        <v>210</v>
      </c>
      <c r="D208" s="8">
        <f>SUM(D26+D46+D66+D86+D104+D139+D175)</f>
        <v>182.3</v>
      </c>
      <c r="E208" s="8">
        <f>SUM(E26+E46+E66+E86+E104+E139+E175)</f>
        <v>27.7</v>
      </c>
      <c r="F208" s="8">
        <f>SUM(F26+F46+F66+F86+F104+F139+F175)</f>
        <v>122.89999999999999</v>
      </c>
      <c r="G208" s="39">
        <f>SUM(G26+G46+G66+G86+G104+G139+G175)</f>
        <v>166</v>
      </c>
      <c r="H208" s="4"/>
      <c r="J208" s="32"/>
      <c r="K208" s="32"/>
      <c r="L208" s="32"/>
      <c r="M208" s="32"/>
      <c r="N208" s="32"/>
      <c r="O208" s="32"/>
      <c r="P208" s="32"/>
      <c r="Q208" s="32"/>
      <c r="R208" s="32"/>
      <c r="S208" s="32"/>
    </row>
    <row r="209" spans="1:19" s="31" customFormat="1" ht="17.649999999999999" customHeight="1">
      <c r="A209" s="97"/>
      <c r="B209" s="98" t="s">
        <v>77</v>
      </c>
      <c r="C209" s="99">
        <f>SUM(C26+C46+C66+C86+C105+C140+C176)</f>
        <v>210</v>
      </c>
      <c r="D209" s="79">
        <f>SUM(D26+D46+D66+D86+D105+D140+D176)</f>
        <v>183.3</v>
      </c>
      <c r="E209" s="79">
        <f>SUM(E26+E46+E66+E86+E105+E140+E176)</f>
        <v>26.7</v>
      </c>
      <c r="F209" s="79">
        <f>SUM(F26+F46+F66+F86+F105+F140+F176)</f>
        <v>123.30000000000001</v>
      </c>
      <c r="G209" s="80">
        <f>SUM(G26+G46+G66+G86+G105+G140+G176)</f>
        <v>168</v>
      </c>
      <c r="H209" s="4"/>
      <c r="J209" s="32"/>
      <c r="K209" s="32"/>
      <c r="L209" s="32"/>
      <c r="M209" s="32"/>
      <c r="N209" s="32"/>
      <c r="O209" s="32"/>
      <c r="P209" s="32"/>
      <c r="Q209" s="32"/>
      <c r="R209" s="32"/>
      <c r="S209" s="32"/>
    </row>
    <row r="210" spans="1:19" s="31" customFormat="1" ht="17.649999999999999" customHeight="1">
      <c r="A210" s="96" t="s">
        <v>15</v>
      </c>
      <c r="B210" s="111" t="s">
        <v>65</v>
      </c>
      <c r="C210" s="111"/>
      <c r="D210" s="111"/>
      <c r="E210" s="111"/>
      <c r="F210" s="112"/>
      <c r="G210" s="88">
        <f>(G211+G212)/2</f>
        <v>79.523809523809518</v>
      </c>
      <c r="H210" s="4"/>
      <c r="J210" s="32"/>
      <c r="K210" s="32"/>
      <c r="L210" s="32"/>
      <c r="M210" s="32"/>
      <c r="N210" s="32"/>
      <c r="O210" s="32"/>
      <c r="P210" s="32"/>
      <c r="Q210" s="32"/>
      <c r="R210" s="32"/>
      <c r="S210" s="32"/>
    </row>
    <row r="211" spans="1:19" s="31" customFormat="1" ht="17.649999999999999" customHeight="1">
      <c r="A211" s="96"/>
      <c r="B211" s="112" t="s">
        <v>76</v>
      </c>
      <c r="C211" s="115"/>
      <c r="D211" s="115"/>
      <c r="E211" s="115"/>
      <c r="F211" s="116"/>
      <c r="G211" s="39">
        <f>G208*100/C208</f>
        <v>79.047619047619051</v>
      </c>
      <c r="H211" s="4"/>
      <c r="J211" s="32"/>
      <c r="K211" s="32"/>
      <c r="L211" s="32"/>
      <c r="M211" s="32"/>
      <c r="N211" s="32"/>
      <c r="O211" s="32"/>
      <c r="P211" s="32"/>
      <c r="Q211" s="32"/>
      <c r="R211" s="32"/>
      <c r="S211" s="32"/>
    </row>
    <row r="212" spans="1:19" s="31" customFormat="1" ht="17.649999999999999" customHeight="1">
      <c r="A212" s="96"/>
      <c r="B212" s="117" t="s">
        <v>77</v>
      </c>
      <c r="C212" s="118"/>
      <c r="D212" s="118"/>
      <c r="E212" s="118"/>
      <c r="F212" s="119"/>
      <c r="G212" s="80">
        <f>G209*100/C209</f>
        <v>80</v>
      </c>
      <c r="H212" s="4"/>
      <c r="J212" s="32"/>
      <c r="K212" s="32"/>
      <c r="L212" s="32"/>
      <c r="M212" s="32"/>
      <c r="N212" s="32"/>
      <c r="O212" s="32"/>
      <c r="P212" s="32"/>
      <c r="Q212" s="32"/>
      <c r="R212" s="32"/>
      <c r="S212" s="32"/>
    </row>
    <row r="213" spans="1:19" s="31" customFormat="1" ht="17.649999999999999" customHeight="1">
      <c r="A213" s="93" t="s">
        <v>16</v>
      </c>
      <c r="B213" s="111" t="s">
        <v>20</v>
      </c>
      <c r="C213" s="111"/>
      <c r="D213" s="111"/>
      <c r="E213" s="111"/>
      <c r="F213" s="88">
        <f>(F214+F215)/2</f>
        <v>58.61904761904762</v>
      </c>
      <c r="G213" s="4"/>
      <c r="H213" s="4"/>
    </row>
    <row r="214" spans="1:19" s="31" customFormat="1" ht="17.649999999999999" customHeight="1">
      <c r="A214" s="96"/>
      <c r="B214" s="112" t="s">
        <v>76</v>
      </c>
      <c r="C214" s="115"/>
      <c r="D214" s="115"/>
      <c r="E214" s="116"/>
      <c r="F214" s="39">
        <f>F208*100/C208</f>
        <v>58.523809523809526</v>
      </c>
      <c r="G214" s="4"/>
      <c r="H214" s="4"/>
      <c r="J214" s="32"/>
      <c r="K214" s="32"/>
      <c r="L214" s="32"/>
      <c r="M214" s="32"/>
      <c r="N214" s="32"/>
      <c r="O214" s="32"/>
      <c r="P214" s="32"/>
      <c r="Q214" s="32"/>
      <c r="R214" s="32"/>
      <c r="S214" s="32"/>
    </row>
    <row r="215" spans="1:19" s="31" customFormat="1" ht="17.649999999999999" customHeight="1">
      <c r="A215" s="97"/>
      <c r="B215" s="117" t="s">
        <v>77</v>
      </c>
      <c r="C215" s="118"/>
      <c r="D215" s="118"/>
      <c r="E215" s="119"/>
      <c r="F215" s="80">
        <f>F209*100/C209</f>
        <v>58.714285714285722</v>
      </c>
      <c r="G215" s="4"/>
      <c r="H215" s="4"/>
      <c r="J215" s="32"/>
      <c r="K215" s="32"/>
      <c r="L215" s="32"/>
      <c r="M215" s="32"/>
      <c r="N215" s="32"/>
      <c r="O215" s="32"/>
      <c r="P215" s="32"/>
      <c r="Q215" s="32"/>
      <c r="R215" s="32"/>
      <c r="S215" s="32"/>
    </row>
    <row r="216" spans="1:19" s="31" customFormat="1" ht="17.649999999999999" customHeight="1">
      <c r="A216" s="93" t="s">
        <v>21</v>
      </c>
      <c r="B216" s="94" t="s">
        <v>22</v>
      </c>
      <c r="C216" s="84">
        <f>SUM(D216:E216)</f>
        <v>100</v>
      </c>
      <c r="D216" s="73">
        <f>(D217+D218)/2</f>
        <v>87.047619047619051</v>
      </c>
      <c r="E216" s="76">
        <f t="shared" ref="E216" si="33">(E217+E218)/2</f>
        <v>12.952380952380953</v>
      </c>
      <c r="F216" s="4"/>
      <c r="G216" s="4"/>
      <c r="H216" s="4"/>
      <c r="J216" s="32"/>
      <c r="K216" s="32"/>
      <c r="L216" s="32"/>
      <c r="M216" s="32"/>
      <c r="N216" s="32"/>
      <c r="O216" s="32"/>
      <c r="P216" s="32"/>
      <c r="Q216" s="32"/>
      <c r="R216" s="32"/>
      <c r="S216" s="32"/>
    </row>
    <row r="217" spans="1:19" s="31" customFormat="1" ht="17.649999999999999" customHeight="1">
      <c r="A217" s="96"/>
      <c r="B217" s="6" t="s">
        <v>76</v>
      </c>
      <c r="C217" s="9" t="s">
        <v>60</v>
      </c>
      <c r="D217" s="8">
        <f>D208*100/C208</f>
        <v>86.80952380952381</v>
      </c>
      <c r="E217" s="39">
        <f>E208*100/C208</f>
        <v>13.19047619047619</v>
      </c>
      <c r="F217" s="4"/>
      <c r="G217" s="4"/>
      <c r="H217" s="4"/>
    </row>
    <row r="218" spans="1:19" s="31" customFormat="1" ht="17.649999999999999" customHeight="1">
      <c r="A218" s="97"/>
      <c r="B218" s="98" t="s">
        <v>77</v>
      </c>
      <c r="C218" s="52" t="s">
        <v>60</v>
      </c>
      <c r="D218" s="79">
        <f>D209*100/C209</f>
        <v>87.285714285714292</v>
      </c>
      <c r="E218" s="80">
        <f>E209*100/C209</f>
        <v>12.714285714285714</v>
      </c>
      <c r="F218" s="4"/>
      <c r="G218" s="4"/>
      <c r="H218" s="4"/>
    </row>
    <row r="219" spans="1:19" s="103" customFormat="1" ht="17.649999999999999" customHeight="1">
      <c r="A219" s="100" t="s">
        <v>23</v>
      </c>
      <c r="B219" s="101" t="s">
        <v>74</v>
      </c>
      <c r="C219" s="102">
        <f>SUM(C220:C222)</f>
        <v>6</v>
      </c>
      <c r="D219" s="10"/>
      <c r="E219" s="10"/>
      <c r="F219" s="10"/>
      <c r="G219" s="10"/>
      <c r="H219" s="10"/>
      <c r="J219" s="31"/>
      <c r="K219" s="31"/>
      <c r="L219" s="31"/>
      <c r="M219" s="31"/>
      <c r="N219" s="31"/>
      <c r="O219" s="31"/>
      <c r="P219" s="31"/>
      <c r="Q219" s="31"/>
      <c r="R219" s="31"/>
      <c r="S219" s="31"/>
    </row>
    <row r="220" spans="1:19" ht="17.649999999999999" customHeight="1">
      <c r="A220" s="65" t="s">
        <v>9</v>
      </c>
      <c r="B220" s="92" t="str">
        <f>B59</f>
        <v>Podstawy zarządzania</v>
      </c>
      <c r="C220" s="39">
        <v>3</v>
      </c>
      <c r="D220" s="12"/>
      <c r="E220" s="12"/>
      <c r="F220" s="12"/>
      <c r="G220" s="12"/>
      <c r="H220" s="12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1" spans="1:19" ht="17.649999999999999" customHeight="1">
      <c r="A221" s="65" t="s">
        <v>10</v>
      </c>
      <c r="B221" s="92" t="s">
        <v>46</v>
      </c>
      <c r="C221" s="39">
        <v>1</v>
      </c>
      <c r="D221" s="12"/>
      <c r="E221" s="12"/>
      <c r="F221" s="12"/>
      <c r="G221" s="12"/>
      <c r="H221" s="12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2" spans="1:19" ht="17.649999999999999" customHeight="1">
      <c r="A222" s="78" t="s">
        <v>11</v>
      </c>
      <c r="B222" s="104" t="s">
        <v>63</v>
      </c>
      <c r="C222" s="80">
        <v>2</v>
      </c>
      <c r="D222" s="12"/>
      <c r="E222" s="12"/>
      <c r="F222" s="12"/>
      <c r="G222" s="12"/>
      <c r="H222" s="12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3" spans="1:19" ht="9.6" customHeight="1">
      <c r="D223" s="12"/>
      <c r="E223" s="12"/>
      <c r="F223" s="12"/>
      <c r="G223" s="12"/>
      <c r="H223" s="12"/>
      <c r="J223" s="31"/>
      <c r="K223" s="31"/>
      <c r="L223" s="31"/>
      <c r="M223" s="31"/>
      <c r="N223" s="31"/>
      <c r="O223" s="31"/>
      <c r="P223" s="31"/>
      <c r="Q223" s="31"/>
      <c r="R223" s="31"/>
      <c r="S223" s="31"/>
    </row>
    <row r="224" spans="1:19" ht="27" customHeight="1">
      <c r="A224" s="105" t="s">
        <v>24</v>
      </c>
      <c r="B224" s="114" t="s">
        <v>25</v>
      </c>
      <c r="C224" s="114"/>
      <c r="D224" s="114"/>
      <c r="E224" s="114"/>
      <c r="F224" s="114"/>
      <c r="G224" s="114"/>
      <c r="H224" s="12"/>
      <c r="J224" s="31"/>
      <c r="K224" s="31"/>
      <c r="L224" s="31"/>
      <c r="M224" s="31"/>
      <c r="N224" s="31"/>
      <c r="O224" s="31"/>
      <c r="P224" s="31"/>
      <c r="Q224" s="31"/>
      <c r="R224" s="31"/>
      <c r="S224" s="31"/>
    </row>
    <row r="225" spans="1:19" ht="15.4" customHeight="1">
      <c r="A225" s="105" t="s">
        <v>26</v>
      </c>
      <c r="B225" s="113" t="s">
        <v>27</v>
      </c>
      <c r="C225" s="113"/>
      <c r="D225" s="113"/>
      <c r="E225" s="113"/>
      <c r="F225" s="113"/>
      <c r="G225" s="113"/>
      <c r="H225" s="12"/>
      <c r="J225" s="31"/>
      <c r="K225" s="31"/>
      <c r="L225" s="31"/>
      <c r="M225" s="31"/>
      <c r="N225" s="31"/>
      <c r="O225" s="31"/>
      <c r="P225" s="31"/>
      <c r="Q225" s="31"/>
      <c r="R225" s="31"/>
      <c r="S225" s="31"/>
    </row>
    <row r="226" spans="1:19" ht="27" customHeight="1">
      <c r="A226" s="105" t="s">
        <v>28</v>
      </c>
      <c r="B226" s="114" t="s">
        <v>29</v>
      </c>
      <c r="C226" s="114"/>
      <c r="D226" s="114"/>
      <c r="E226" s="114"/>
      <c r="F226" s="114"/>
      <c r="G226" s="114"/>
      <c r="H226" s="12"/>
      <c r="J226" s="31"/>
      <c r="K226" s="31"/>
      <c r="L226" s="31"/>
      <c r="M226" s="31"/>
      <c r="N226" s="31"/>
      <c r="O226" s="31"/>
      <c r="P226" s="31"/>
      <c r="Q226" s="31"/>
      <c r="R226" s="31"/>
      <c r="S226" s="31"/>
    </row>
    <row r="227" spans="1:19">
      <c r="H227" s="12"/>
      <c r="J227" s="31"/>
      <c r="K227" s="31"/>
      <c r="L227" s="31"/>
      <c r="M227" s="31"/>
      <c r="N227" s="31"/>
      <c r="O227" s="31"/>
      <c r="P227" s="31"/>
      <c r="Q227" s="31"/>
      <c r="R227" s="31"/>
      <c r="S227" s="31"/>
    </row>
    <row r="228" spans="1:19">
      <c r="H228" s="12"/>
      <c r="J228" s="31"/>
      <c r="K228" s="31"/>
      <c r="L228" s="31"/>
      <c r="M228" s="31"/>
      <c r="N228" s="31"/>
      <c r="O228" s="31"/>
      <c r="P228" s="31"/>
      <c r="Q228" s="31"/>
      <c r="R228" s="31"/>
      <c r="S228" s="31"/>
    </row>
    <row r="229" spans="1:19">
      <c r="H229" s="12"/>
      <c r="J229" s="103"/>
      <c r="K229" s="103"/>
      <c r="L229" s="103"/>
      <c r="M229" s="103"/>
      <c r="N229" s="103"/>
      <c r="O229" s="103"/>
      <c r="P229" s="103"/>
      <c r="Q229" s="103"/>
      <c r="R229" s="103"/>
      <c r="S229" s="103"/>
    </row>
    <row r="230" spans="1:19">
      <c r="H230" s="12"/>
    </row>
  </sheetData>
  <mergeCells count="110">
    <mergeCell ref="A181:G181"/>
    <mergeCell ref="A191:G191"/>
    <mergeCell ref="C178:C180"/>
    <mergeCell ref="D178:F178"/>
    <mergeCell ref="G178:G180"/>
    <mergeCell ref="D179:E179"/>
    <mergeCell ref="F179:F180"/>
    <mergeCell ref="A178:A180"/>
    <mergeCell ref="B178:B180"/>
    <mergeCell ref="A153:G153"/>
    <mergeCell ref="A145:G145"/>
    <mergeCell ref="A142:A144"/>
    <mergeCell ref="B142:B144"/>
    <mergeCell ref="C142:C144"/>
    <mergeCell ref="A133:G133"/>
    <mergeCell ref="A129:G129"/>
    <mergeCell ref="C126:C128"/>
    <mergeCell ref="D126:F126"/>
    <mergeCell ref="G126:G128"/>
    <mergeCell ref="D127:E127"/>
    <mergeCell ref="D142:F142"/>
    <mergeCell ref="G142:G144"/>
    <mergeCell ref="D143:E143"/>
    <mergeCell ref="F143:F144"/>
    <mergeCell ref="F127:F128"/>
    <mergeCell ref="A126:A128"/>
    <mergeCell ref="B126:B128"/>
    <mergeCell ref="A169:G169"/>
    <mergeCell ref="D163:F163"/>
    <mergeCell ref="G163:G165"/>
    <mergeCell ref="D164:E164"/>
    <mergeCell ref="F164:F165"/>
    <mergeCell ref="A166:G166"/>
    <mergeCell ref="A163:A165"/>
    <mergeCell ref="B163:B165"/>
    <mergeCell ref="C163:C165"/>
    <mergeCell ref="A117:G117"/>
    <mergeCell ref="A83:G83"/>
    <mergeCell ref="G89:G91"/>
    <mergeCell ref="D90:E90"/>
    <mergeCell ref="F90:F91"/>
    <mergeCell ref="A92:G92"/>
    <mergeCell ref="A89:A91"/>
    <mergeCell ref="B89:B91"/>
    <mergeCell ref="C89:C91"/>
    <mergeCell ref="D89:F89"/>
    <mergeCell ref="A98:G98"/>
    <mergeCell ref="A110:G110"/>
    <mergeCell ref="A107:A109"/>
    <mergeCell ref="B107:B109"/>
    <mergeCell ref="C107:C109"/>
    <mergeCell ref="D107:F107"/>
    <mergeCell ref="G107:G109"/>
    <mergeCell ref="D108:E108"/>
    <mergeCell ref="F108:F109"/>
    <mergeCell ref="A72:G72"/>
    <mergeCell ref="C69:C71"/>
    <mergeCell ref="D69:F69"/>
    <mergeCell ref="G69:G71"/>
    <mergeCell ref="D70:E70"/>
    <mergeCell ref="F70:F71"/>
    <mergeCell ref="A69:A71"/>
    <mergeCell ref="B69:B71"/>
    <mergeCell ref="A49:A51"/>
    <mergeCell ref="B49:B51"/>
    <mergeCell ref="C49:C51"/>
    <mergeCell ref="F50:F51"/>
    <mergeCell ref="A2:G2"/>
    <mergeCell ref="A5:B5"/>
    <mergeCell ref="A6:B6"/>
    <mergeCell ref="A9:A11"/>
    <mergeCell ref="B9:B11"/>
    <mergeCell ref="C9:C11"/>
    <mergeCell ref="D9:F9"/>
    <mergeCell ref="G9:G11"/>
    <mergeCell ref="D10:E10"/>
    <mergeCell ref="F10:F11"/>
    <mergeCell ref="A12:G12"/>
    <mergeCell ref="A23:G23"/>
    <mergeCell ref="E203:G203"/>
    <mergeCell ref="A204:A206"/>
    <mergeCell ref="B204:B206"/>
    <mergeCell ref="C204:C206"/>
    <mergeCell ref="D204:F204"/>
    <mergeCell ref="G204:G206"/>
    <mergeCell ref="A63:G63"/>
    <mergeCell ref="G49:G51"/>
    <mergeCell ref="A52:G52"/>
    <mergeCell ref="D49:F49"/>
    <mergeCell ref="D50:E50"/>
    <mergeCell ref="D205:E205"/>
    <mergeCell ref="F205:F206"/>
    <mergeCell ref="A43:G43"/>
    <mergeCell ref="G29:G31"/>
    <mergeCell ref="D30:E30"/>
    <mergeCell ref="F30:F31"/>
    <mergeCell ref="A32:G32"/>
    <mergeCell ref="A29:A31"/>
    <mergeCell ref="B29:B31"/>
    <mergeCell ref="C29:C31"/>
    <mergeCell ref="D29:F29"/>
    <mergeCell ref="B210:F210"/>
    <mergeCell ref="B213:E213"/>
    <mergeCell ref="B225:G225"/>
    <mergeCell ref="B226:G226"/>
    <mergeCell ref="B224:G224"/>
    <mergeCell ref="B214:E214"/>
    <mergeCell ref="B215:E215"/>
    <mergeCell ref="B211:F211"/>
    <mergeCell ref="B212:F2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ZIP_I_ST</vt:lpstr>
      <vt:lpstr>Arkusz2</vt:lpstr>
      <vt:lpstr>Arkusz3</vt:lpstr>
    </vt:vector>
  </TitlesOfParts>
  <Company>UR w Krakowie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umt</cp:lastModifiedBy>
  <dcterms:created xsi:type="dcterms:W3CDTF">2019-08-06T21:42:30Z</dcterms:created>
  <dcterms:modified xsi:type="dcterms:W3CDTF">2019-09-23T12:37:18Z</dcterms:modified>
</cp:coreProperties>
</file>