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TiL_I STOPIEŃ NIESTACJONARNE\"/>
    </mc:Choice>
  </mc:AlternateContent>
  <bookViews>
    <workbookView xWindow="1770" yWindow="1290" windowWidth="15930" windowHeight="1176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F196" i="1" l="1"/>
  <c r="F162" i="1" l="1"/>
  <c r="F153" i="1"/>
  <c r="F147" i="1"/>
  <c r="F129" i="1"/>
  <c r="F119" i="1"/>
  <c r="F113" i="1"/>
  <c r="F95" i="1"/>
  <c r="F81" i="1"/>
  <c r="F62" i="1"/>
  <c r="F42" i="1"/>
  <c r="F22" i="1"/>
  <c r="E188" i="1" l="1"/>
  <c r="E181" i="1"/>
  <c r="E167" i="1"/>
  <c r="E168" i="1"/>
  <c r="E162" i="1"/>
  <c r="E153" i="1"/>
  <c r="E132" i="1" s="1"/>
  <c r="E135" i="1" s="1"/>
  <c r="E147" i="1"/>
  <c r="E131" i="1" s="1"/>
  <c r="E134" i="1" s="1"/>
  <c r="E129" i="1"/>
  <c r="E119" i="1"/>
  <c r="E98" i="1" s="1"/>
  <c r="E101" i="1" s="1"/>
  <c r="E113" i="1"/>
  <c r="E97" i="1" s="1"/>
  <c r="E100" i="1" s="1"/>
  <c r="E95" i="1"/>
  <c r="E84" i="1"/>
  <c r="E81" i="1"/>
  <c r="E65" i="1"/>
  <c r="E62" i="1"/>
  <c r="E45" i="1"/>
  <c r="E42" i="1"/>
  <c r="E25" i="1"/>
  <c r="E22" i="1"/>
  <c r="C147" i="1"/>
  <c r="C119" i="1"/>
  <c r="C113" i="1"/>
  <c r="C95" i="1"/>
  <c r="C81" i="1"/>
  <c r="C62" i="1"/>
  <c r="C42" i="1"/>
  <c r="C22" i="1"/>
  <c r="E136" i="1" l="1"/>
  <c r="E170" i="1"/>
  <c r="E26" i="1"/>
  <c r="E102" i="1"/>
  <c r="E137" i="1"/>
  <c r="E169" i="1"/>
  <c r="E103" i="1"/>
  <c r="E66" i="1"/>
  <c r="E46" i="1"/>
  <c r="E85" i="1"/>
  <c r="B210" i="1"/>
  <c r="B209" i="1"/>
  <c r="B208" i="1"/>
  <c r="D147" i="1"/>
  <c r="D129" i="1"/>
  <c r="G129" i="1"/>
  <c r="C129" i="1"/>
  <c r="D119" i="1"/>
  <c r="D95" i="1"/>
  <c r="D81" i="1"/>
  <c r="D62" i="1"/>
  <c r="D42" i="1"/>
  <c r="D22" i="1"/>
  <c r="E195" i="1" l="1"/>
  <c r="E196" i="1"/>
  <c r="E197" i="1"/>
  <c r="D162" i="1"/>
  <c r="G162" i="1"/>
  <c r="C162" i="1"/>
  <c r="D188" i="1"/>
  <c r="D165" i="1" s="1"/>
  <c r="D168" i="1" s="1"/>
  <c r="F188" i="1"/>
  <c r="F165" i="1" s="1"/>
  <c r="F168" i="1" s="1"/>
  <c r="G188" i="1"/>
  <c r="G165" i="1" s="1"/>
  <c r="G168" i="1" s="1"/>
  <c r="C188" i="1"/>
  <c r="C165" i="1" s="1"/>
  <c r="C168" i="1" s="1"/>
  <c r="D181" i="1"/>
  <c r="D164" i="1" s="1"/>
  <c r="D167" i="1" s="1"/>
  <c r="F181" i="1"/>
  <c r="F164" i="1" s="1"/>
  <c r="F167" i="1" s="1"/>
  <c r="G181" i="1"/>
  <c r="G164" i="1" s="1"/>
  <c r="G167" i="1" s="1"/>
  <c r="C181" i="1"/>
  <c r="C164" i="1" s="1"/>
  <c r="C167" i="1" s="1"/>
  <c r="C131" i="1"/>
  <c r="C153" i="1" l="1"/>
  <c r="C132" i="1" s="1"/>
  <c r="G95" i="1"/>
  <c r="C207" i="1" l="1"/>
  <c r="G22" i="1"/>
  <c r="F169" i="1" l="1"/>
  <c r="D169" i="1"/>
  <c r="D113" i="1"/>
  <c r="D97" i="1" s="1"/>
  <c r="D100" i="1" s="1"/>
  <c r="F97" i="1"/>
  <c r="F100" i="1" s="1"/>
  <c r="F102" i="1" s="1"/>
  <c r="G113" i="1"/>
  <c r="G97" i="1" s="1"/>
  <c r="G100" i="1" s="1"/>
  <c r="D98" i="1"/>
  <c r="D101" i="1" s="1"/>
  <c r="F98" i="1"/>
  <c r="F101" i="1" s="1"/>
  <c r="F103" i="1" s="1"/>
  <c r="G119" i="1"/>
  <c r="G98" i="1" s="1"/>
  <c r="G101" i="1" s="1"/>
  <c r="D153" i="1"/>
  <c r="G153" i="1"/>
  <c r="G147" i="1"/>
  <c r="C135" i="1"/>
  <c r="C137" i="1" s="1"/>
  <c r="C98" i="1"/>
  <c r="C101" i="1" s="1"/>
  <c r="C103" i="1" s="1"/>
  <c r="C97" i="1"/>
  <c r="C100" i="1" s="1"/>
  <c r="C102" i="1" s="1"/>
  <c r="C169" i="1"/>
  <c r="G84" i="1"/>
  <c r="F84" i="1"/>
  <c r="D84" i="1"/>
  <c r="D85" i="1" s="1"/>
  <c r="C84" i="1"/>
  <c r="G81" i="1"/>
  <c r="G132" i="1" l="1"/>
  <c r="G135" i="1" s="1"/>
  <c r="G137" i="1" s="1"/>
  <c r="G131" i="1"/>
  <c r="G134" i="1" s="1"/>
  <c r="G136" i="1" s="1"/>
  <c r="F131" i="1"/>
  <c r="F134" i="1" s="1"/>
  <c r="F136" i="1" s="1"/>
  <c r="F132" i="1"/>
  <c r="F135" i="1" s="1"/>
  <c r="F137" i="1" s="1"/>
  <c r="D132" i="1"/>
  <c r="D135" i="1" s="1"/>
  <c r="D137" i="1" s="1"/>
  <c r="D131" i="1"/>
  <c r="D134" i="1" s="1"/>
  <c r="D136" i="1" s="1"/>
  <c r="F170" i="1"/>
  <c r="D170" i="1"/>
  <c r="C134" i="1"/>
  <c r="C136" i="1" s="1"/>
  <c r="G170" i="1"/>
  <c r="G169" i="1"/>
  <c r="D103" i="1"/>
  <c r="G102" i="1"/>
  <c r="G103" i="1"/>
  <c r="D102" i="1"/>
  <c r="F85" i="1"/>
  <c r="G85" i="1"/>
  <c r="C85" i="1"/>
  <c r="G65" i="1"/>
  <c r="F65" i="1"/>
  <c r="D65" i="1"/>
  <c r="D66" i="1" s="1"/>
  <c r="C65" i="1"/>
  <c r="C66" i="1" s="1"/>
  <c r="G62" i="1"/>
  <c r="G45" i="1"/>
  <c r="F45" i="1"/>
  <c r="D45" i="1"/>
  <c r="C45" i="1"/>
  <c r="G42" i="1"/>
  <c r="D25" i="1"/>
  <c r="D26" i="1" s="1"/>
  <c r="F25" i="1"/>
  <c r="G25" i="1"/>
  <c r="C25" i="1"/>
  <c r="C170" i="1" l="1"/>
  <c r="F46" i="1"/>
  <c r="C26" i="1"/>
  <c r="G46" i="1"/>
  <c r="G26" i="1"/>
  <c r="F66" i="1"/>
  <c r="G66" i="1"/>
  <c r="C46" i="1"/>
  <c r="F26" i="1"/>
  <c r="F195" i="1" s="1"/>
  <c r="D46" i="1"/>
  <c r="D196" i="1" l="1"/>
  <c r="G195" i="1"/>
  <c r="G197" i="1"/>
  <c r="G196" i="1"/>
  <c r="D197" i="1"/>
  <c r="C197" i="1" s="1"/>
  <c r="E206" i="1" s="1"/>
  <c r="F197" i="1"/>
  <c r="D195" i="1"/>
  <c r="C195" i="1"/>
  <c r="C196" i="1" l="1"/>
  <c r="E205" i="1" s="1"/>
  <c r="E204" i="1" s="1"/>
  <c r="G200" i="1"/>
  <c r="F203" i="1"/>
  <c r="D206" i="1"/>
  <c r="F202" i="1" l="1"/>
  <c r="F201" i="1" s="1"/>
  <c r="D205" i="1"/>
  <c r="D204" i="1" s="1"/>
  <c r="C204" i="1" s="1"/>
  <c r="G199" i="1"/>
  <c r="G198" i="1"/>
</calcChain>
</file>

<file path=xl/sharedStrings.xml><?xml version="1.0" encoding="utf-8"?>
<sst xmlns="http://schemas.openxmlformats.org/spreadsheetml/2006/main" count="311" uniqueCount="123">
  <si>
    <t>Bilans ECTS</t>
  </si>
  <si>
    <t>Lp.</t>
  </si>
  <si>
    <t>Nazwa przedmiotu</t>
  </si>
  <si>
    <t>Wymiar ECTS</t>
  </si>
  <si>
    <t>w tym:</t>
  </si>
  <si>
    <t>w dyscyplinie</t>
  </si>
  <si>
    <t>z bezpo-średnim udziałem</t>
  </si>
  <si>
    <t>…</t>
  </si>
  <si>
    <t>Obowiązkowe</t>
  </si>
  <si>
    <t>1.</t>
  </si>
  <si>
    <t>2.</t>
  </si>
  <si>
    <t>3.</t>
  </si>
  <si>
    <t>A</t>
  </si>
  <si>
    <t>Łącznie obowiązkowe</t>
  </si>
  <si>
    <t>Fakultatywne</t>
  </si>
  <si>
    <t>B</t>
  </si>
  <si>
    <t>C</t>
  </si>
  <si>
    <t>RAZEM W SEMESTRZE (A+B)</t>
  </si>
  <si>
    <t>Razem dla cyklu kształcenia</t>
  </si>
  <si>
    <t>Razem dla programu studiów</t>
  </si>
  <si>
    <t>Udział zajęć realizowanych z bezpośrednim udziałem prowadzącego [%]</t>
  </si>
  <si>
    <t>D</t>
  </si>
  <si>
    <t>Struktura ECTS wg dyscyplin  [%]</t>
  </si>
  <si>
    <t>E</t>
  </si>
  <si>
    <t>)*</t>
  </si>
  <si>
    <t>Dla profilu kształcenia praktycznego – "kształtujące umiejętności praktyczne”, a dla profilu ogólnoakademickiego – „związane z prowadzoną w Uczelni działalnością naukową”</t>
  </si>
  <si>
    <t>)**</t>
  </si>
  <si>
    <t>Podawane w wymiarze realizowanym przez studenta</t>
  </si>
  <si>
    <t>)***</t>
  </si>
  <si>
    <t>Podawane w wymiarze realizowanym przez studenta - nie dotyczy kierunków studiów, które przyporządkowano do dyscyplin w ramach dziedzin nauk humanistycznych (H) lub nauk społecznych (S)</t>
  </si>
  <si>
    <t>Matematyka i statystyka opisowa</t>
  </si>
  <si>
    <t>Fizyka</t>
  </si>
  <si>
    <t>Technologie informacyjne</t>
  </si>
  <si>
    <t>Inżynieria materiałowa</t>
  </si>
  <si>
    <t>Ekonomia</t>
  </si>
  <si>
    <t>Język obcy</t>
  </si>
  <si>
    <t>Chemia</t>
  </si>
  <si>
    <t>Elektrotechnika</t>
  </si>
  <si>
    <t>Grafika inżynierska</t>
  </si>
  <si>
    <t>Mechanika techniczna i wytrzymałość materiałów</t>
  </si>
  <si>
    <t>Semestr 2</t>
  </si>
  <si>
    <t>Semestr 1</t>
  </si>
  <si>
    <t>Semestr 3</t>
  </si>
  <si>
    <t>Automatyka</t>
  </si>
  <si>
    <t>Historia, kultura, sztuka i tradycja regionu</t>
  </si>
  <si>
    <t>Semestr 4</t>
  </si>
  <si>
    <t>Semestr 5</t>
  </si>
  <si>
    <t>Bezpieczeństwo pracy i ergonomia</t>
  </si>
  <si>
    <t>Proseminarium</t>
  </si>
  <si>
    <t>Semestr 6</t>
  </si>
  <si>
    <t>Egzamin dyplomowy</t>
  </si>
  <si>
    <t>Praca inżynierska</t>
  </si>
  <si>
    <t>Semestr 7</t>
  </si>
  <si>
    <t>Robotyzacja</t>
  </si>
  <si>
    <t>Praktyka zawodowa (160 godz. = 4 tyg.)</t>
  </si>
  <si>
    <t>TZ</t>
  </si>
  <si>
    <t>-</t>
  </si>
  <si>
    <t>Zajęcia związane z prowadzoną w Uczelni działalnością naukową</t>
  </si>
  <si>
    <t>Rachunek kosztów dla inżynierów</t>
  </si>
  <si>
    <t>Udział zajęć* związane z prowadzona w Uczelni działalnością naukową [%]</t>
  </si>
  <si>
    <t>1a</t>
  </si>
  <si>
    <t>1b</t>
  </si>
  <si>
    <r>
      <t xml:space="preserve">Przedmioty z dziedzin nauki H lub S </t>
    </r>
    <r>
      <rPr>
        <b/>
        <vertAlign val="superscript"/>
        <sz val="10"/>
        <color theme="1"/>
        <rFont val="Arial Narrow"/>
        <family val="2"/>
        <charset val="238"/>
      </rPr>
      <t>***</t>
    </r>
  </si>
  <si>
    <t>Podstawy działalności gospodarczej i przedsiębiorczości</t>
  </si>
  <si>
    <t>Technika cieplna</t>
  </si>
  <si>
    <t>Finanse i rachunkowość</t>
  </si>
  <si>
    <t>Informatyka i systemy baz danych</t>
  </si>
  <si>
    <t>Zarządzanie produkcją i usługami</t>
  </si>
  <si>
    <r>
      <t>Łącznie fakultatywne</t>
    </r>
    <r>
      <rPr>
        <b/>
        <vertAlign val="superscript"/>
        <sz val="10"/>
        <color theme="1"/>
        <rFont val="Arial Narrow"/>
        <family val="2"/>
        <charset val="238"/>
      </rPr>
      <t>***</t>
    </r>
  </si>
  <si>
    <t>Kierunek studiów: transport i logistyka</t>
  </si>
  <si>
    <t>Ekologistyka</t>
  </si>
  <si>
    <t>Logistyka transportowa</t>
  </si>
  <si>
    <t>Propedeutyka logistyki</t>
  </si>
  <si>
    <t>Inżynieria ruchu</t>
  </si>
  <si>
    <t>Prawo i ubezpieczenia w transporcie</t>
  </si>
  <si>
    <t>Części maszyn</t>
  </si>
  <si>
    <t>Logistyka w przedsiębiorswie</t>
  </si>
  <si>
    <t>Towaroznawstwo</t>
  </si>
  <si>
    <t>Pojazdy i systemy transportowe</t>
  </si>
  <si>
    <t>Dokumentacja transportowa i spedycyjna</t>
  </si>
  <si>
    <t>Technika i technologia w transporcie wewnętrznym</t>
  </si>
  <si>
    <t>Infrastruktura logistyczna</t>
  </si>
  <si>
    <t>Elektronika i pomiary wielkości fizycznych</t>
  </si>
  <si>
    <t>Eksploatacja i niezawodność systemów transportowych</t>
  </si>
  <si>
    <t>Mechatronika systemów transportu</t>
  </si>
  <si>
    <t>Organizacja  i zarządzanie przedsiębiorstwem transportowo - spedycyjnym</t>
  </si>
  <si>
    <t>Specjalność do wyboru -  transport specjalistyczny i spedycja (TSS)</t>
  </si>
  <si>
    <t>Specjalność do wyboru - systemy informatyczne w logistyce (SIL)</t>
  </si>
  <si>
    <r>
      <t>Łącznie fakultatywne -  transport specjalistyczny i spedycja (TSS)</t>
    </r>
    <r>
      <rPr>
        <b/>
        <vertAlign val="superscript"/>
        <sz val="10"/>
        <color theme="1"/>
        <rFont val="Arial Narrow"/>
        <family val="2"/>
        <charset val="238"/>
      </rPr>
      <t>***</t>
    </r>
  </si>
  <si>
    <r>
      <t>Łącznie fakultatywne - systemy informatyczne w logistyce (SIL)</t>
    </r>
    <r>
      <rPr>
        <b/>
        <vertAlign val="superscript"/>
        <sz val="10"/>
        <color theme="1"/>
        <rFont val="Arial Narrow"/>
        <family val="2"/>
        <charset val="238"/>
      </rPr>
      <t>***</t>
    </r>
  </si>
  <si>
    <t>RAZEM W SEMESTRZE (A+B) -   transport specjalistyczny i spedycja (TSS)</t>
  </si>
  <si>
    <t>RAZEM W SEMESTRZE (A+B) - systemy informatyczne w logistyce (SIL)</t>
  </si>
  <si>
    <t>Systemy informatyczne w logistyce (SIL)</t>
  </si>
  <si>
    <t xml:space="preserve"> Transport specjalistyczny i spedycja (TSS)</t>
  </si>
  <si>
    <t>Środki transportu specjalnego</t>
  </si>
  <si>
    <t>Systemy zabezpieczenia ładunków</t>
  </si>
  <si>
    <t>Spedycja w gospodarce żywnościowej</t>
  </si>
  <si>
    <t>Transport drogowy osób i rzeczy</t>
  </si>
  <si>
    <t>Sieci komputerowe i przemysłowe</t>
  </si>
  <si>
    <t>Systemy informatyczne w pojazdach</t>
  </si>
  <si>
    <t>Programy użytkowe w logistyce</t>
  </si>
  <si>
    <t>Inżynieria i projektowanie systemów</t>
  </si>
  <si>
    <t>Gospodarka magazynowa</t>
  </si>
  <si>
    <t>Spedycja i transport ładunków specjalnych</t>
  </si>
  <si>
    <t>Systemy transportu bliskiego i magazynowania</t>
  </si>
  <si>
    <t>Systemy informacji przestrzennej w transporcie</t>
  </si>
  <si>
    <t>Optymalizacja decyzji logistycznych</t>
  </si>
  <si>
    <t>Inteligentne systemy magazynowe</t>
  </si>
  <si>
    <t>Komputerowe symulacje procesów logistycznych</t>
  </si>
  <si>
    <t>Normalizacja i zarządzanie jakością w logistyce</t>
  </si>
  <si>
    <t>Komputerowe wspomaganie zarządzania firmą transportowo - spedycyjną</t>
  </si>
  <si>
    <t>Transport intermodalny</t>
  </si>
  <si>
    <t>Hybrydowe systemy transportowe</t>
  </si>
  <si>
    <t>Algorytmy sztucznej inteligencji</t>
  </si>
  <si>
    <t>Sterowanie liniami technologicznymi</t>
  </si>
  <si>
    <t>Systemy telematyczne w logistyce</t>
  </si>
  <si>
    <t>TiL -  transport specjalistyczny i spedycja (TSS)</t>
  </si>
  <si>
    <t>TiL - systemy informatyczne w logistyce (SIL)</t>
  </si>
  <si>
    <t>Seminarium dyplomowe - inzynierskie</t>
  </si>
  <si>
    <t>SZ</t>
  </si>
  <si>
    <t xml:space="preserve">Poziom studiów: pierwszego stopnia         </t>
  </si>
  <si>
    <t xml:space="preserve">Profil studiów: ogólnoakademicki             </t>
  </si>
  <si>
    <t xml:space="preserve">Forma studiów: niestacjonarne (NI)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</si>
</sst>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>
    <font>
      <sz val="11"/>
      <color theme="1"/>
      <name val="Czcionka tekstu podstawowego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vertAlign val="superscript"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4" fillId="0" borderId="0" xfId="0" applyFont="1" applyBorder="1"/>
    <xf numFmtId="0" fontId="7" fillId="0" borderId="0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1" fontId="2" fillId="0" borderId="9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1" fontId="4" fillId="0" borderId="1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0" xfId="0" applyFont="1" applyAlignment="1">
      <alignment vertical="top"/>
    </xf>
    <xf numFmtId="164" fontId="2" fillId="0" borderId="6" xfId="0" applyNumberFormat="1" applyFont="1" applyBorder="1" applyAlignment="1">
      <alignment horizontal="left" vertical="center"/>
    </xf>
    <xf numFmtId="164" fontId="2" fillId="0" borderId="4" xfId="0" applyNumberFormat="1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164" fontId="1" fillId="0" borderId="14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4" xfId="0" applyFont="1" applyBorder="1"/>
    <xf numFmtId="0" fontId="10" fillId="0" borderId="12" xfId="0" applyFont="1" applyBorder="1"/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5" xfId="0" applyFont="1" applyFill="1" applyBorder="1" applyAlignment="1">
      <alignment vertical="center" wrapText="1"/>
    </xf>
    <xf numFmtId="16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7"/>
  <sheetViews>
    <sheetView tabSelected="1" topLeftCell="A7" zoomScaleNormal="100" workbookViewId="0">
      <selection activeCell="I17" sqref="I17"/>
    </sheetView>
  </sheetViews>
  <sheetFormatPr defaultColWidth="7.75" defaultRowHeight="12.75"/>
  <cols>
    <col min="1" max="1" width="3.75" style="23" customWidth="1"/>
    <col min="2" max="2" width="49.5" style="23" customWidth="1"/>
    <col min="3" max="3" width="7.625" style="23" customWidth="1"/>
    <col min="4" max="5" width="9.75" style="23" customWidth="1"/>
    <col min="6" max="6" width="8.125" style="23" customWidth="1"/>
    <col min="7" max="7" width="9.875" style="23" customWidth="1"/>
    <col min="8" max="16384" width="7.75" style="23"/>
  </cols>
  <sheetData>
    <row r="1" spans="1:11" s="10" customFormat="1" ht="10.15" customHeight="1">
      <c r="C1" s="17"/>
    </row>
    <row r="2" spans="1:11" s="4" customFormat="1">
      <c r="A2" s="143" t="s">
        <v>0</v>
      </c>
      <c r="B2" s="143"/>
      <c r="C2" s="143"/>
      <c r="D2" s="143"/>
      <c r="E2" s="143"/>
      <c r="F2" s="143"/>
      <c r="G2" s="143"/>
    </row>
    <row r="3" spans="1:11" s="10" customFormat="1" ht="10.15" customHeight="1">
      <c r="C3" s="17"/>
    </row>
    <row r="4" spans="1:11" s="4" customFormat="1" ht="17.850000000000001" customHeight="1">
      <c r="A4" s="18" t="s">
        <v>69</v>
      </c>
      <c r="B4" s="18"/>
      <c r="C4" s="19"/>
      <c r="D4" s="20"/>
      <c r="E4" s="20"/>
      <c r="F4" s="20"/>
      <c r="G4" s="20"/>
      <c r="H4" s="17"/>
    </row>
    <row r="5" spans="1:11" s="4" customFormat="1" ht="17.850000000000001" customHeight="1">
      <c r="A5" s="121" t="s">
        <v>120</v>
      </c>
      <c r="B5" s="121"/>
      <c r="C5" s="14"/>
      <c r="D5" s="14"/>
      <c r="E5" s="14"/>
      <c r="F5" s="19"/>
      <c r="G5" s="19"/>
    </row>
    <row r="6" spans="1:11" s="4" customFormat="1" ht="17.850000000000001" customHeight="1">
      <c r="A6" s="121" t="s">
        <v>121</v>
      </c>
      <c r="B6" s="121"/>
      <c r="C6" s="19"/>
      <c r="D6" s="14"/>
      <c r="E6" s="14"/>
      <c r="F6" s="19"/>
      <c r="G6" s="19"/>
    </row>
    <row r="7" spans="1:11" s="22" customFormat="1" ht="17.850000000000001" customHeight="1">
      <c r="A7" s="21" t="s">
        <v>122</v>
      </c>
      <c r="B7" s="21"/>
      <c r="C7" s="10"/>
      <c r="D7" s="17"/>
      <c r="E7" s="17"/>
      <c r="F7" s="4"/>
      <c r="G7" s="4"/>
      <c r="H7" s="4"/>
    </row>
    <row r="8" spans="1:11" s="22" customFormat="1" ht="15" customHeight="1">
      <c r="A8" s="3"/>
      <c r="B8" s="3"/>
      <c r="C8" s="4"/>
      <c r="D8" s="5"/>
      <c r="E8" s="5"/>
      <c r="F8" s="4"/>
      <c r="G8" s="4" t="s">
        <v>41</v>
      </c>
      <c r="H8" s="4"/>
    </row>
    <row r="9" spans="1:11" ht="14.65" customHeight="1">
      <c r="A9" s="138" t="s">
        <v>1</v>
      </c>
      <c r="B9" s="140" t="s">
        <v>2</v>
      </c>
      <c r="C9" s="124" t="s">
        <v>3</v>
      </c>
      <c r="D9" s="137" t="s">
        <v>4</v>
      </c>
      <c r="E9" s="137"/>
      <c r="F9" s="137"/>
      <c r="G9" s="127" t="s">
        <v>57</v>
      </c>
      <c r="H9" s="10"/>
    </row>
    <row r="10" spans="1:11" ht="14.65" customHeight="1">
      <c r="A10" s="139"/>
      <c r="B10" s="145"/>
      <c r="C10" s="125"/>
      <c r="D10" s="133" t="s">
        <v>5</v>
      </c>
      <c r="E10" s="134"/>
      <c r="F10" s="124" t="s">
        <v>6</v>
      </c>
      <c r="G10" s="128"/>
      <c r="H10" s="10"/>
    </row>
    <row r="11" spans="1:11" ht="49.5" customHeight="1">
      <c r="A11" s="144"/>
      <c r="B11" s="146"/>
      <c r="C11" s="136"/>
      <c r="D11" s="118" t="s">
        <v>55</v>
      </c>
      <c r="E11" s="115" t="s">
        <v>119</v>
      </c>
      <c r="F11" s="136"/>
      <c r="G11" s="142"/>
      <c r="H11" s="10"/>
    </row>
    <row r="12" spans="1:11" ht="17.649999999999999" customHeight="1">
      <c r="A12" s="123" t="s">
        <v>8</v>
      </c>
      <c r="B12" s="123"/>
      <c r="C12" s="123"/>
      <c r="D12" s="123"/>
      <c r="E12" s="123"/>
      <c r="F12" s="123"/>
      <c r="G12" s="123"/>
      <c r="H12" s="10"/>
    </row>
    <row r="13" spans="1:11" ht="17.649999999999999" customHeight="1">
      <c r="A13" s="24">
        <v>1</v>
      </c>
      <c r="B13" s="1" t="s">
        <v>30</v>
      </c>
      <c r="C13" s="25">
        <v>6</v>
      </c>
      <c r="D13" s="25">
        <v>6</v>
      </c>
      <c r="E13" s="25">
        <v>0</v>
      </c>
      <c r="F13" s="7">
        <v>2.1</v>
      </c>
      <c r="G13" s="27">
        <v>6</v>
      </c>
      <c r="H13" s="10"/>
      <c r="I13" s="2"/>
      <c r="J13" s="10"/>
      <c r="K13" s="10"/>
    </row>
    <row r="14" spans="1:11" ht="17.649999999999999" customHeight="1">
      <c r="A14" s="24">
        <v>2</v>
      </c>
      <c r="B14" s="1" t="s">
        <v>31</v>
      </c>
      <c r="C14" s="25">
        <v>3</v>
      </c>
      <c r="D14" s="25">
        <v>3</v>
      </c>
      <c r="E14" s="25">
        <v>0</v>
      </c>
      <c r="F14" s="7">
        <v>1.8</v>
      </c>
      <c r="G14" s="27">
        <v>3</v>
      </c>
      <c r="H14" s="10"/>
      <c r="I14" s="2"/>
      <c r="J14" s="10"/>
      <c r="K14" s="10"/>
    </row>
    <row r="15" spans="1:11" ht="17.649999999999999" customHeight="1">
      <c r="A15" s="120">
        <v>3</v>
      </c>
      <c r="B15" s="1" t="s">
        <v>32</v>
      </c>
      <c r="C15" s="25">
        <v>3</v>
      </c>
      <c r="D15" s="25">
        <v>3</v>
      </c>
      <c r="E15" s="25">
        <v>0</v>
      </c>
      <c r="F15" s="7">
        <v>1.5</v>
      </c>
      <c r="G15" s="27">
        <v>3</v>
      </c>
      <c r="H15" s="10"/>
      <c r="I15" s="2"/>
      <c r="J15" s="10"/>
      <c r="K15" s="10"/>
    </row>
    <row r="16" spans="1:11" ht="17.649999999999999" customHeight="1">
      <c r="A16" s="120">
        <v>4</v>
      </c>
      <c r="B16" s="1" t="s">
        <v>33</v>
      </c>
      <c r="C16" s="25">
        <v>3</v>
      </c>
      <c r="D16" s="25">
        <v>3</v>
      </c>
      <c r="E16" s="25">
        <v>0</v>
      </c>
      <c r="F16" s="7">
        <v>2.2000000000000002</v>
      </c>
      <c r="G16" s="27">
        <v>3</v>
      </c>
      <c r="H16" s="10"/>
      <c r="I16" s="2"/>
      <c r="J16" s="10"/>
      <c r="K16" s="10"/>
    </row>
    <row r="17" spans="1:11" ht="17.649999999999999" customHeight="1">
      <c r="A17" s="120">
        <v>5</v>
      </c>
      <c r="B17" s="1" t="s">
        <v>70</v>
      </c>
      <c r="C17" s="25">
        <v>2</v>
      </c>
      <c r="D17" s="25">
        <v>2</v>
      </c>
      <c r="E17" s="25">
        <v>0</v>
      </c>
      <c r="F17" s="7">
        <v>1.7</v>
      </c>
      <c r="G17" s="27">
        <v>2</v>
      </c>
      <c r="H17" s="10"/>
      <c r="I17" s="2"/>
      <c r="J17" s="10"/>
      <c r="K17" s="10"/>
    </row>
    <row r="18" spans="1:11" s="159" customFormat="1" ht="17.649999999999999" customHeight="1">
      <c r="A18" s="120">
        <v>6</v>
      </c>
      <c r="B18" s="1" t="s">
        <v>34</v>
      </c>
      <c r="C18" s="25">
        <v>3</v>
      </c>
      <c r="D18" s="25">
        <v>0</v>
      </c>
      <c r="E18" s="25">
        <v>3</v>
      </c>
      <c r="F18" s="25">
        <v>2.1</v>
      </c>
      <c r="G18" s="158">
        <v>3</v>
      </c>
      <c r="H18" s="14"/>
      <c r="I18" s="2"/>
      <c r="J18" s="14"/>
      <c r="K18" s="14"/>
    </row>
    <row r="19" spans="1:11" ht="17.649999999999999" customHeight="1">
      <c r="A19" s="120">
        <v>7</v>
      </c>
      <c r="B19" s="1" t="s">
        <v>71</v>
      </c>
      <c r="C19" s="25">
        <v>4</v>
      </c>
      <c r="D19" s="25">
        <v>4</v>
      </c>
      <c r="E19" s="25">
        <v>0</v>
      </c>
      <c r="F19" s="7">
        <v>2.6</v>
      </c>
      <c r="G19" s="27">
        <v>4</v>
      </c>
      <c r="H19" s="10"/>
      <c r="I19" s="2"/>
      <c r="J19" s="10"/>
      <c r="K19" s="10"/>
    </row>
    <row r="20" spans="1:11" ht="17.649999999999999" customHeight="1">
      <c r="A20" s="120">
        <v>8</v>
      </c>
      <c r="B20" s="1" t="s">
        <v>72</v>
      </c>
      <c r="C20" s="25">
        <v>1</v>
      </c>
      <c r="D20" s="25">
        <v>1</v>
      </c>
      <c r="E20" s="25">
        <v>0</v>
      </c>
      <c r="F20" s="7">
        <v>0.7</v>
      </c>
      <c r="G20" s="27">
        <v>0</v>
      </c>
      <c r="H20" s="10"/>
      <c r="I20" s="2"/>
      <c r="J20" s="10"/>
      <c r="K20" s="10"/>
    </row>
    <row r="21" spans="1:11" ht="17.649999999999999" customHeight="1">
      <c r="A21" s="120">
        <v>9</v>
      </c>
      <c r="B21" s="1" t="s">
        <v>38</v>
      </c>
      <c r="C21" s="25">
        <v>5</v>
      </c>
      <c r="D21" s="25">
        <v>5</v>
      </c>
      <c r="E21" s="25">
        <v>0</v>
      </c>
      <c r="F21" s="7">
        <v>2.7</v>
      </c>
      <c r="G21" s="27">
        <v>0</v>
      </c>
      <c r="H21" s="10"/>
      <c r="I21" s="2"/>
      <c r="J21" s="10"/>
      <c r="K21" s="10"/>
    </row>
    <row r="22" spans="1:11" s="22" customFormat="1">
      <c r="A22" s="28" t="s">
        <v>12</v>
      </c>
      <c r="B22" s="29" t="s">
        <v>13</v>
      </c>
      <c r="C22" s="30">
        <f>SUM(C13:C21)</f>
        <v>30</v>
      </c>
      <c r="D22" s="31">
        <f>SUM(D13:D21)</f>
        <v>27</v>
      </c>
      <c r="E22" s="37">
        <f>SUM(E13:E21)</f>
        <v>3</v>
      </c>
      <c r="F22" s="31">
        <f>SUM(F13:F21)</f>
        <v>17.399999999999999</v>
      </c>
      <c r="G22" s="32">
        <f>SUM(G13:G21)</f>
        <v>24</v>
      </c>
      <c r="H22" s="4"/>
      <c r="I22" s="2"/>
      <c r="J22" s="4"/>
    </row>
    <row r="23" spans="1:11">
      <c r="A23" s="139" t="s">
        <v>14</v>
      </c>
      <c r="B23" s="139"/>
      <c r="C23" s="139"/>
      <c r="D23" s="139"/>
      <c r="E23" s="139"/>
      <c r="F23" s="139"/>
      <c r="G23" s="139"/>
      <c r="H23" s="10"/>
    </row>
    <row r="24" spans="1:11">
      <c r="A24" s="33"/>
      <c r="B24" s="33"/>
      <c r="C24" s="34">
        <v>0</v>
      </c>
      <c r="D24" s="35">
        <v>0</v>
      </c>
      <c r="E24" s="34">
        <v>0</v>
      </c>
      <c r="F24" s="34">
        <v>0</v>
      </c>
      <c r="G24" s="35">
        <v>0</v>
      </c>
      <c r="H24" s="10"/>
    </row>
    <row r="25" spans="1:11" s="22" customFormat="1" ht="15">
      <c r="A25" s="28" t="s">
        <v>15</v>
      </c>
      <c r="B25" s="36" t="s">
        <v>68</v>
      </c>
      <c r="C25" s="37">
        <f t="shared" ref="C25:G25" si="0">SUM(C24:C24)</f>
        <v>0</v>
      </c>
      <c r="D25" s="31">
        <f t="shared" si="0"/>
        <v>0</v>
      </c>
      <c r="E25" s="37">
        <f t="shared" ref="E25" si="1">SUM(E24:E24)</f>
        <v>0</v>
      </c>
      <c r="F25" s="37">
        <f t="shared" si="0"/>
        <v>0</v>
      </c>
      <c r="G25" s="31">
        <f t="shared" si="0"/>
        <v>0</v>
      </c>
      <c r="H25" s="4"/>
    </row>
    <row r="26" spans="1:11" s="22" customFormat="1">
      <c r="A26" s="38" t="s">
        <v>16</v>
      </c>
      <c r="B26" s="39" t="s">
        <v>17</v>
      </c>
      <c r="C26" s="40">
        <f t="shared" ref="C26:G26" si="2">SUM(C22+C25)</f>
        <v>30</v>
      </c>
      <c r="D26" s="54">
        <f>SUM(D22+D25)</f>
        <v>27</v>
      </c>
      <c r="E26" s="40">
        <f>SUM(E22+E25)</f>
        <v>3</v>
      </c>
      <c r="F26" s="40">
        <f t="shared" si="2"/>
        <v>17.399999999999999</v>
      </c>
      <c r="G26" s="54">
        <f t="shared" si="2"/>
        <v>24</v>
      </c>
      <c r="H26" s="4"/>
    </row>
    <row r="27" spans="1:11">
      <c r="H27" s="10"/>
    </row>
    <row r="28" spans="1:11" s="22" customFormat="1" ht="15" customHeight="1">
      <c r="A28" s="3"/>
      <c r="B28" s="3"/>
      <c r="C28" s="4"/>
      <c r="D28" s="5"/>
      <c r="E28" s="5"/>
      <c r="F28" s="4"/>
      <c r="G28" s="4" t="s">
        <v>40</v>
      </c>
      <c r="H28" s="4"/>
    </row>
    <row r="29" spans="1:11" ht="14.65" customHeight="1">
      <c r="A29" s="138" t="s">
        <v>1</v>
      </c>
      <c r="B29" s="140" t="s">
        <v>2</v>
      </c>
      <c r="C29" s="127" t="s">
        <v>3</v>
      </c>
      <c r="D29" s="133" t="s">
        <v>4</v>
      </c>
      <c r="E29" s="137"/>
      <c r="F29" s="134"/>
      <c r="G29" s="127" t="s">
        <v>57</v>
      </c>
      <c r="H29" s="10"/>
    </row>
    <row r="30" spans="1:11" ht="14.65" customHeight="1">
      <c r="A30" s="139"/>
      <c r="B30" s="141"/>
      <c r="C30" s="128"/>
      <c r="D30" s="133" t="s">
        <v>5</v>
      </c>
      <c r="E30" s="134"/>
      <c r="F30" s="124" t="s">
        <v>6</v>
      </c>
      <c r="G30" s="128"/>
      <c r="H30" s="10"/>
    </row>
    <row r="31" spans="1:11" ht="37.5" customHeight="1">
      <c r="A31" s="139"/>
      <c r="B31" s="141"/>
      <c r="C31" s="128"/>
      <c r="D31" s="111" t="s">
        <v>55</v>
      </c>
      <c r="E31" s="111" t="s">
        <v>119</v>
      </c>
      <c r="F31" s="136"/>
      <c r="G31" s="128"/>
      <c r="H31" s="10"/>
    </row>
    <row r="32" spans="1:11" ht="17.649999999999999" customHeight="1">
      <c r="A32" s="123" t="s">
        <v>8</v>
      </c>
      <c r="B32" s="123"/>
      <c r="C32" s="123"/>
      <c r="D32" s="123"/>
      <c r="E32" s="123"/>
      <c r="F32" s="123"/>
      <c r="G32" s="123"/>
      <c r="H32" s="10"/>
    </row>
    <row r="33" spans="1:12" ht="17.649999999999999" customHeight="1">
      <c r="A33" s="24">
        <v>1</v>
      </c>
      <c r="B33" s="1" t="s">
        <v>35</v>
      </c>
      <c r="C33" s="25">
        <v>2</v>
      </c>
      <c r="D33" s="25">
        <v>2</v>
      </c>
      <c r="E33" s="25">
        <v>0</v>
      </c>
      <c r="F33" s="7">
        <v>1.2</v>
      </c>
      <c r="G33" s="27">
        <v>0</v>
      </c>
      <c r="H33" s="10"/>
      <c r="I33" s="2"/>
      <c r="J33" s="10"/>
      <c r="K33" s="10"/>
      <c r="L33" s="10"/>
    </row>
    <row r="34" spans="1:12" ht="17.649999999999999" customHeight="1">
      <c r="A34" s="24">
        <v>2</v>
      </c>
      <c r="B34" s="1" t="s">
        <v>30</v>
      </c>
      <c r="C34" s="25">
        <v>5</v>
      </c>
      <c r="D34" s="25">
        <v>5</v>
      </c>
      <c r="E34" s="25">
        <v>0</v>
      </c>
      <c r="F34" s="7">
        <v>2.7</v>
      </c>
      <c r="G34" s="27">
        <v>5</v>
      </c>
      <c r="H34" s="10"/>
      <c r="I34" s="2"/>
      <c r="J34" s="10"/>
      <c r="K34" s="10"/>
      <c r="L34" s="10"/>
    </row>
    <row r="35" spans="1:12" ht="17.649999999999999" customHeight="1">
      <c r="A35" s="120">
        <v>3</v>
      </c>
      <c r="B35" s="1" t="s">
        <v>36</v>
      </c>
      <c r="C35" s="25">
        <v>2</v>
      </c>
      <c r="D35" s="25">
        <v>2</v>
      </c>
      <c r="E35" s="25">
        <v>0</v>
      </c>
      <c r="F35" s="7">
        <v>1.5</v>
      </c>
      <c r="G35" s="27">
        <v>2</v>
      </c>
      <c r="H35" s="10"/>
      <c r="I35" s="2"/>
      <c r="J35" s="10"/>
      <c r="K35" s="10"/>
      <c r="L35" s="10"/>
    </row>
    <row r="36" spans="1:12" ht="17.649999999999999" customHeight="1">
      <c r="A36" s="120">
        <v>4</v>
      </c>
      <c r="B36" s="1" t="s">
        <v>64</v>
      </c>
      <c r="C36" s="25">
        <v>3</v>
      </c>
      <c r="D36" s="25">
        <v>3</v>
      </c>
      <c r="E36" s="25">
        <v>0</v>
      </c>
      <c r="F36" s="7">
        <v>1.5</v>
      </c>
      <c r="G36" s="27">
        <v>3</v>
      </c>
      <c r="H36" s="10"/>
      <c r="I36" s="2"/>
      <c r="J36" s="10"/>
      <c r="K36" s="10"/>
      <c r="L36" s="10"/>
    </row>
    <row r="37" spans="1:12" s="159" customFormat="1" ht="17.649999999999999" customHeight="1">
      <c r="A37" s="120">
        <v>5</v>
      </c>
      <c r="B37" s="160" t="s">
        <v>63</v>
      </c>
      <c r="C37" s="25">
        <v>5</v>
      </c>
      <c r="D37" s="25">
        <v>0</v>
      </c>
      <c r="E37" s="25">
        <v>5</v>
      </c>
      <c r="F37" s="25">
        <v>3</v>
      </c>
      <c r="G37" s="158">
        <v>0</v>
      </c>
      <c r="H37" s="14"/>
      <c r="I37" s="13"/>
      <c r="J37" s="14"/>
      <c r="K37" s="14"/>
      <c r="L37" s="14"/>
    </row>
    <row r="38" spans="1:12" s="159" customFormat="1" ht="17.649999999999999" customHeight="1">
      <c r="A38" s="120">
        <v>6</v>
      </c>
      <c r="B38" s="1" t="s">
        <v>65</v>
      </c>
      <c r="C38" s="25">
        <v>4</v>
      </c>
      <c r="D38" s="25">
        <v>0</v>
      </c>
      <c r="E38" s="25">
        <v>4</v>
      </c>
      <c r="F38" s="25">
        <v>2</v>
      </c>
      <c r="G38" s="158">
        <v>0</v>
      </c>
      <c r="H38" s="14"/>
      <c r="I38" s="2"/>
      <c r="J38" s="14"/>
      <c r="K38" s="14"/>
      <c r="L38" s="14"/>
    </row>
    <row r="39" spans="1:12" s="159" customFormat="1" ht="17.649999999999999" customHeight="1">
      <c r="A39" s="120">
        <v>7</v>
      </c>
      <c r="B39" s="1" t="s">
        <v>39</v>
      </c>
      <c r="C39" s="161">
        <v>4</v>
      </c>
      <c r="D39" s="25">
        <v>4</v>
      </c>
      <c r="E39" s="25">
        <v>0</v>
      </c>
      <c r="F39" s="25">
        <v>2.2999999999999998</v>
      </c>
      <c r="G39" s="158">
        <v>4</v>
      </c>
      <c r="H39" s="14"/>
      <c r="I39" s="2"/>
      <c r="J39" s="14"/>
      <c r="K39" s="14"/>
      <c r="L39" s="14"/>
    </row>
    <row r="40" spans="1:12" s="159" customFormat="1" ht="17.649999999999999" customHeight="1">
      <c r="A40" s="120">
        <v>8</v>
      </c>
      <c r="B40" s="98" t="s">
        <v>73</v>
      </c>
      <c r="C40" s="161">
        <v>4</v>
      </c>
      <c r="D40" s="25">
        <v>4</v>
      </c>
      <c r="E40" s="25">
        <v>0</v>
      </c>
      <c r="F40" s="25">
        <v>2.4</v>
      </c>
      <c r="G40" s="158">
        <v>0</v>
      </c>
      <c r="H40" s="14"/>
      <c r="I40" s="2"/>
      <c r="J40" s="14"/>
      <c r="K40" s="14"/>
      <c r="L40" s="14"/>
    </row>
    <row r="41" spans="1:12" s="159" customFormat="1" ht="17.649999999999999" customHeight="1">
      <c r="A41" s="120">
        <v>9</v>
      </c>
      <c r="B41" s="98" t="s">
        <v>74</v>
      </c>
      <c r="C41" s="25">
        <v>1</v>
      </c>
      <c r="D41" s="25">
        <v>0</v>
      </c>
      <c r="E41" s="25">
        <v>1</v>
      </c>
      <c r="F41" s="25">
        <v>1</v>
      </c>
      <c r="G41" s="158">
        <v>0</v>
      </c>
      <c r="H41" s="14"/>
      <c r="I41" s="2"/>
      <c r="J41" s="14"/>
      <c r="K41" s="14"/>
      <c r="L41" s="14"/>
    </row>
    <row r="42" spans="1:12" s="22" customFormat="1">
      <c r="A42" s="31" t="s">
        <v>12</v>
      </c>
      <c r="B42" s="87" t="s">
        <v>13</v>
      </c>
      <c r="C42" s="37">
        <f>SUM(C33:C41)</f>
        <v>30</v>
      </c>
      <c r="D42" s="31">
        <f>SUM(D33:D41)</f>
        <v>20</v>
      </c>
      <c r="E42" s="37">
        <f>SUM(E33:E41)</f>
        <v>10</v>
      </c>
      <c r="F42" s="37">
        <f>SUM(F33:F41)</f>
        <v>17.599999999999998</v>
      </c>
      <c r="G42" s="32">
        <f>SUM(G33:G41)</f>
        <v>14</v>
      </c>
      <c r="H42" s="4"/>
    </row>
    <row r="43" spans="1:12">
      <c r="A43" s="147" t="s">
        <v>14</v>
      </c>
      <c r="B43" s="147"/>
      <c r="C43" s="147"/>
      <c r="D43" s="147"/>
      <c r="E43" s="147"/>
      <c r="F43" s="147"/>
      <c r="G43" s="147"/>
      <c r="H43" s="10"/>
    </row>
    <row r="44" spans="1:12">
      <c r="A44" s="35"/>
      <c r="B44" s="35"/>
      <c r="C44" s="43">
        <v>0</v>
      </c>
      <c r="D44" s="44">
        <v>0</v>
      </c>
      <c r="E44" s="43">
        <v>0</v>
      </c>
      <c r="F44" s="43">
        <v>0</v>
      </c>
      <c r="G44" s="45">
        <v>0</v>
      </c>
      <c r="H44" s="10"/>
    </row>
    <row r="45" spans="1:12" s="22" customFormat="1" ht="15">
      <c r="A45" s="47" t="s">
        <v>15</v>
      </c>
      <c r="B45" s="88" t="s">
        <v>68</v>
      </c>
      <c r="C45" s="8">
        <f t="shared" ref="C45:G45" si="3">SUM(C44:C44)</f>
        <v>0</v>
      </c>
      <c r="D45" s="47">
        <f t="shared" si="3"/>
        <v>0</v>
      </c>
      <c r="E45" s="8">
        <f t="shared" ref="E45" si="4">SUM(E44:E44)</f>
        <v>0</v>
      </c>
      <c r="F45" s="8">
        <f t="shared" si="3"/>
        <v>0</v>
      </c>
      <c r="G45" s="48">
        <f t="shared" si="3"/>
        <v>0</v>
      </c>
      <c r="H45" s="4"/>
    </row>
    <row r="46" spans="1:12" s="22" customFormat="1">
      <c r="A46" s="28" t="s">
        <v>16</v>
      </c>
      <c r="B46" s="29" t="s">
        <v>17</v>
      </c>
      <c r="C46" s="37">
        <f t="shared" ref="C46:G46" si="5">SUM(C42+C45)</f>
        <v>30</v>
      </c>
      <c r="D46" s="31">
        <f t="shared" si="5"/>
        <v>20</v>
      </c>
      <c r="E46" s="37">
        <f t="shared" ref="E46" si="6">SUM(E42+E45)</f>
        <v>10</v>
      </c>
      <c r="F46" s="37">
        <f t="shared" si="5"/>
        <v>17.599999999999998</v>
      </c>
      <c r="G46" s="32">
        <f t="shared" si="5"/>
        <v>14</v>
      </c>
      <c r="H46" s="4"/>
    </row>
    <row r="47" spans="1:12">
      <c r="H47" s="10"/>
    </row>
    <row r="48" spans="1:12" s="22" customFormat="1" ht="15" customHeight="1">
      <c r="A48" s="3"/>
      <c r="B48" s="3"/>
      <c r="C48" s="4"/>
      <c r="D48" s="5"/>
      <c r="E48" s="5"/>
      <c r="F48" s="4"/>
      <c r="G48" s="4" t="s">
        <v>42</v>
      </c>
      <c r="H48" s="4"/>
    </row>
    <row r="49" spans="1:11" ht="14.65" customHeight="1">
      <c r="A49" s="138" t="s">
        <v>1</v>
      </c>
      <c r="B49" s="140" t="s">
        <v>2</v>
      </c>
      <c r="C49" s="127" t="s">
        <v>3</v>
      </c>
      <c r="D49" s="133" t="s">
        <v>4</v>
      </c>
      <c r="E49" s="137"/>
      <c r="F49" s="134"/>
      <c r="G49" s="127" t="s">
        <v>57</v>
      </c>
      <c r="H49" s="10"/>
    </row>
    <row r="50" spans="1:11" ht="14.65" customHeight="1">
      <c r="A50" s="139"/>
      <c r="B50" s="141"/>
      <c r="C50" s="128"/>
      <c r="D50" s="133" t="s">
        <v>5</v>
      </c>
      <c r="E50" s="137"/>
      <c r="F50" s="124" t="s">
        <v>6</v>
      </c>
      <c r="G50" s="128"/>
      <c r="H50" s="10"/>
    </row>
    <row r="51" spans="1:11" ht="36.75" customHeight="1">
      <c r="A51" s="139"/>
      <c r="B51" s="141"/>
      <c r="C51" s="142"/>
      <c r="D51" s="116" t="s">
        <v>55</v>
      </c>
      <c r="E51" s="116" t="s">
        <v>119</v>
      </c>
      <c r="F51" s="136"/>
      <c r="G51" s="128"/>
      <c r="H51" s="10"/>
    </row>
    <row r="52" spans="1:11" ht="17.649999999999999" customHeight="1">
      <c r="A52" s="123" t="s">
        <v>8</v>
      </c>
      <c r="B52" s="123"/>
      <c r="C52" s="123"/>
      <c r="D52" s="123"/>
      <c r="E52" s="123"/>
      <c r="F52" s="123"/>
      <c r="G52" s="123"/>
      <c r="H52" s="10"/>
    </row>
    <row r="53" spans="1:11" ht="17.649999999999999" customHeight="1">
      <c r="A53" s="49">
        <v>1</v>
      </c>
      <c r="B53" s="98" t="s">
        <v>35</v>
      </c>
      <c r="C53" s="25">
        <v>2</v>
      </c>
      <c r="D53" s="25">
        <v>2</v>
      </c>
      <c r="E53" s="25">
        <v>0</v>
      </c>
      <c r="F53" s="7">
        <v>1.2</v>
      </c>
      <c r="G53" s="27">
        <v>0</v>
      </c>
      <c r="H53" s="10"/>
      <c r="I53" s="2"/>
      <c r="J53" s="10"/>
      <c r="K53" s="10"/>
    </row>
    <row r="54" spans="1:11" ht="17.649999999999999" customHeight="1">
      <c r="A54" s="49">
        <v>2</v>
      </c>
      <c r="B54" s="98" t="s">
        <v>37</v>
      </c>
      <c r="C54" s="25">
        <v>4</v>
      </c>
      <c r="D54" s="25">
        <v>4</v>
      </c>
      <c r="E54" s="25">
        <v>0</v>
      </c>
      <c r="F54" s="7">
        <v>2.2000000000000002</v>
      </c>
      <c r="G54" s="27">
        <v>4</v>
      </c>
      <c r="H54" s="10"/>
      <c r="I54" s="2"/>
      <c r="J54" s="10"/>
      <c r="K54" s="10"/>
    </row>
    <row r="55" spans="1:11" ht="17.649999999999999" customHeight="1">
      <c r="A55" s="49">
        <v>3</v>
      </c>
      <c r="B55" s="98" t="s">
        <v>43</v>
      </c>
      <c r="C55" s="25">
        <v>4</v>
      </c>
      <c r="D55" s="25">
        <v>4</v>
      </c>
      <c r="E55" s="25">
        <v>0</v>
      </c>
      <c r="F55" s="7">
        <v>2.2000000000000002</v>
      </c>
      <c r="G55" s="27">
        <v>4</v>
      </c>
      <c r="H55" s="10"/>
      <c r="I55" s="2"/>
      <c r="J55" s="10"/>
      <c r="K55" s="10"/>
    </row>
    <row r="56" spans="1:11" ht="17.649999999999999" customHeight="1">
      <c r="A56" s="49">
        <v>4</v>
      </c>
      <c r="B56" s="98" t="s">
        <v>75</v>
      </c>
      <c r="C56" s="25">
        <v>2</v>
      </c>
      <c r="D56" s="25">
        <v>2</v>
      </c>
      <c r="E56" s="25">
        <v>0</v>
      </c>
      <c r="F56" s="7">
        <v>1.4</v>
      </c>
      <c r="G56" s="27">
        <v>0</v>
      </c>
      <c r="H56" s="10"/>
      <c r="I56" s="2"/>
      <c r="J56" s="10"/>
      <c r="K56" s="10"/>
    </row>
    <row r="57" spans="1:11" ht="17.649999999999999" customHeight="1">
      <c r="A57" s="49">
        <v>5</v>
      </c>
      <c r="B57" s="98" t="s">
        <v>76</v>
      </c>
      <c r="C57" s="25">
        <v>4</v>
      </c>
      <c r="D57" s="25">
        <v>4</v>
      </c>
      <c r="E57" s="25">
        <v>0</v>
      </c>
      <c r="F57" s="7">
        <v>2.8</v>
      </c>
      <c r="G57" s="27">
        <v>4</v>
      </c>
      <c r="H57" s="10"/>
      <c r="I57" s="2"/>
      <c r="J57" s="10"/>
      <c r="K57" s="10"/>
    </row>
    <row r="58" spans="1:11" ht="17.649999999999999" customHeight="1">
      <c r="A58" s="49">
        <v>6</v>
      </c>
      <c r="B58" s="98" t="s">
        <v>77</v>
      </c>
      <c r="C58" s="25">
        <v>4</v>
      </c>
      <c r="D58" s="25">
        <v>4</v>
      </c>
      <c r="E58" s="25">
        <v>0</v>
      </c>
      <c r="F58" s="7">
        <v>2.8</v>
      </c>
      <c r="G58" s="27">
        <v>4</v>
      </c>
      <c r="H58" s="10"/>
      <c r="I58" s="2"/>
      <c r="J58" s="10"/>
      <c r="K58" s="10"/>
    </row>
    <row r="59" spans="1:11" ht="17.649999999999999" customHeight="1">
      <c r="A59" s="49">
        <v>7</v>
      </c>
      <c r="B59" s="99" t="s">
        <v>78</v>
      </c>
      <c r="C59" s="25">
        <v>3</v>
      </c>
      <c r="D59" s="25">
        <v>3</v>
      </c>
      <c r="E59" s="25">
        <v>0</v>
      </c>
      <c r="F59" s="7">
        <v>2.4</v>
      </c>
      <c r="G59" s="27">
        <v>0</v>
      </c>
      <c r="H59" s="10"/>
      <c r="I59" s="13"/>
      <c r="J59" s="10"/>
      <c r="K59" s="10"/>
    </row>
    <row r="60" spans="1:11" ht="17.649999999999999" customHeight="1">
      <c r="A60" s="49">
        <v>8</v>
      </c>
      <c r="B60" s="99" t="s">
        <v>79</v>
      </c>
      <c r="C60" s="25">
        <v>3</v>
      </c>
      <c r="D60" s="25">
        <v>3</v>
      </c>
      <c r="E60" s="25">
        <v>0</v>
      </c>
      <c r="F60" s="7">
        <v>2.4</v>
      </c>
      <c r="G60" s="27">
        <v>0</v>
      </c>
      <c r="H60" s="10"/>
      <c r="I60" s="13"/>
      <c r="J60" s="10"/>
      <c r="K60" s="10"/>
    </row>
    <row r="61" spans="1:11" ht="17.649999999999999" customHeight="1">
      <c r="A61" s="49">
        <v>9</v>
      </c>
      <c r="B61" s="99" t="s">
        <v>80</v>
      </c>
      <c r="C61" s="25">
        <v>3</v>
      </c>
      <c r="D61" s="25">
        <v>3</v>
      </c>
      <c r="E61" s="25">
        <v>0</v>
      </c>
      <c r="F61" s="7">
        <v>2.4</v>
      </c>
      <c r="G61" s="27">
        <v>3</v>
      </c>
      <c r="H61" s="10"/>
      <c r="I61" s="13"/>
      <c r="J61" s="10"/>
      <c r="K61" s="10"/>
    </row>
    <row r="62" spans="1:11" s="22" customFormat="1">
      <c r="A62" s="28" t="s">
        <v>12</v>
      </c>
      <c r="B62" s="29" t="s">
        <v>13</v>
      </c>
      <c r="C62" s="37">
        <f>SUM(C53:C61)</f>
        <v>29</v>
      </c>
      <c r="D62" s="31">
        <f>SUM(D53:D61)</f>
        <v>29</v>
      </c>
      <c r="E62" s="37">
        <f>SUM(E53:E61)</f>
        <v>0</v>
      </c>
      <c r="F62" s="37">
        <f>SUM(F53:F61)</f>
        <v>19.8</v>
      </c>
      <c r="G62" s="32">
        <f>SUM(G53:G61)</f>
        <v>19</v>
      </c>
      <c r="H62" s="4"/>
      <c r="I62" s="4"/>
      <c r="J62" s="4"/>
      <c r="K62" s="4"/>
    </row>
    <row r="63" spans="1:11">
      <c r="A63" s="139" t="s">
        <v>14</v>
      </c>
      <c r="B63" s="139"/>
      <c r="C63" s="139"/>
      <c r="D63" s="139"/>
      <c r="E63" s="139"/>
      <c r="F63" s="139"/>
      <c r="G63" s="139"/>
      <c r="H63" s="10"/>
    </row>
    <row r="64" spans="1:11">
      <c r="A64" s="33">
        <v>1</v>
      </c>
      <c r="B64" s="50" t="s">
        <v>44</v>
      </c>
      <c r="C64" s="43">
        <v>1</v>
      </c>
      <c r="D64" s="35">
        <v>1</v>
      </c>
      <c r="E64" s="34">
        <v>0</v>
      </c>
      <c r="F64" s="34">
        <v>0.5</v>
      </c>
      <c r="G64" s="51">
        <v>0</v>
      </c>
      <c r="H64" s="10"/>
    </row>
    <row r="65" spans="1:10" s="22" customFormat="1" ht="15">
      <c r="A65" s="46" t="s">
        <v>15</v>
      </c>
      <c r="B65" s="12" t="s">
        <v>68</v>
      </c>
      <c r="C65" s="8">
        <f t="shared" ref="C65:G65" si="7">SUM(C64:C64)</f>
        <v>1</v>
      </c>
      <c r="D65" s="47">
        <f t="shared" si="7"/>
        <v>1</v>
      </c>
      <c r="E65" s="8">
        <f t="shared" ref="E65" si="8">SUM(E64:E64)</f>
        <v>0</v>
      </c>
      <c r="F65" s="8">
        <f t="shared" si="7"/>
        <v>0.5</v>
      </c>
      <c r="G65" s="48">
        <f t="shared" si="7"/>
        <v>0</v>
      </c>
      <c r="H65" s="4"/>
    </row>
    <row r="66" spans="1:10" s="22" customFormat="1">
      <c r="A66" s="28" t="s">
        <v>16</v>
      </c>
      <c r="B66" s="29" t="s">
        <v>17</v>
      </c>
      <c r="C66" s="37">
        <f>SUM(C62+C65)</f>
        <v>30</v>
      </c>
      <c r="D66" s="31">
        <f>SUM(D62+D65)</f>
        <v>30</v>
      </c>
      <c r="E66" s="37">
        <f>SUM(E62+E65)</f>
        <v>0</v>
      </c>
      <c r="F66" s="37">
        <f t="shared" ref="F66:G66" si="9">SUM(F62+F65)</f>
        <v>20.3</v>
      </c>
      <c r="G66" s="32">
        <f t="shared" si="9"/>
        <v>19</v>
      </c>
      <c r="H66" s="4"/>
    </row>
    <row r="67" spans="1:10">
      <c r="H67" s="10"/>
    </row>
    <row r="68" spans="1:10" s="22" customFormat="1" ht="15" customHeight="1">
      <c r="A68" s="3"/>
      <c r="B68" s="3"/>
      <c r="C68" s="4"/>
      <c r="D68" s="5"/>
      <c r="E68" s="5"/>
      <c r="F68" s="4"/>
      <c r="G68" s="4" t="s">
        <v>45</v>
      </c>
      <c r="H68" s="4"/>
    </row>
    <row r="69" spans="1:10" ht="14.65" customHeight="1">
      <c r="A69" s="138" t="s">
        <v>1</v>
      </c>
      <c r="B69" s="140" t="s">
        <v>2</v>
      </c>
      <c r="C69" s="124" t="s">
        <v>3</v>
      </c>
      <c r="D69" s="133" t="s">
        <v>4</v>
      </c>
      <c r="E69" s="137"/>
      <c r="F69" s="134"/>
      <c r="G69" s="127" t="s">
        <v>57</v>
      </c>
      <c r="H69" s="10"/>
    </row>
    <row r="70" spans="1:10" ht="14.65" customHeight="1">
      <c r="A70" s="139"/>
      <c r="B70" s="141"/>
      <c r="C70" s="125"/>
      <c r="D70" s="133" t="s">
        <v>5</v>
      </c>
      <c r="E70" s="134"/>
      <c r="F70" s="124" t="s">
        <v>6</v>
      </c>
      <c r="G70" s="128"/>
      <c r="H70" s="10"/>
    </row>
    <row r="71" spans="1:10" ht="48" customHeight="1">
      <c r="A71" s="139"/>
      <c r="B71" s="141"/>
      <c r="C71" s="136"/>
      <c r="D71" s="110" t="s">
        <v>55</v>
      </c>
      <c r="E71" s="110" t="s">
        <v>119</v>
      </c>
      <c r="F71" s="125"/>
      <c r="G71" s="128"/>
      <c r="H71" s="10"/>
    </row>
    <row r="72" spans="1:10" ht="17.649999999999999" customHeight="1">
      <c r="A72" s="123" t="s">
        <v>8</v>
      </c>
      <c r="B72" s="123"/>
      <c r="C72" s="123"/>
      <c r="D72" s="123"/>
      <c r="E72" s="123"/>
      <c r="F72" s="123"/>
      <c r="G72" s="123"/>
      <c r="H72" s="10"/>
    </row>
    <row r="73" spans="1:10" ht="17.649999999999999" customHeight="1">
      <c r="A73" s="49">
        <v>1</v>
      </c>
      <c r="B73" s="98" t="s">
        <v>35</v>
      </c>
      <c r="C73" s="25">
        <v>2</v>
      </c>
      <c r="D73" s="25">
        <v>2</v>
      </c>
      <c r="E73" s="25">
        <v>0</v>
      </c>
      <c r="F73" s="56">
        <v>1.2</v>
      </c>
      <c r="G73" s="27">
        <v>0</v>
      </c>
      <c r="H73" s="10"/>
      <c r="I73" s="2"/>
      <c r="J73" s="10"/>
    </row>
    <row r="74" spans="1:10" ht="17.649999999999999" customHeight="1">
      <c r="A74" s="49">
        <v>2</v>
      </c>
      <c r="B74" s="98" t="s">
        <v>53</v>
      </c>
      <c r="C74" s="25">
        <v>3</v>
      </c>
      <c r="D74" s="25">
        <v>3</v>
      </c>
      <c r="E74" s="25">
        <v>0</v>
      </c>
      <c r="F74" s="7">
        <v>2.1</v>
      </c>
      <c r="G74" s="27">
        <v>3</v>
      </c>
      <c r="H74" s="10"/>
      <c r="I74" s="2"/>
      <c r="J74" s="10"/>
    </row>
    <row r="75" spans="1:10" s="159" customFormat="1" ht="17.649999999999999" customHeight="1">
      <c r="A75" s="122">
        <v>3</v>
      </c>
      <c r="B75" s="98" t="s">
        <v>58</v>
      </c>
      <c r="C75" s="161">
        <v>3</v>
      </c>
      <c r="D75" s="25">
        <v>1.5</v>
      </c>
      <c r="E75" s="25">
        <v>1.5</v>
      </c>
      <c r="F75" s="25">
        <v>1.9</v>
      </c>
      <c r="G75" s="161">
        <v>0</v>
      </c>
      <c r="H75" s="14"/>
      <c r="I75" s="2"/>
      <c r="J75" s="14"/>
    </row>
    <row r="76" spans="1:10" s="159" customFormat="1" ht="17.649999999999999" customHeight="1">
      <c r="A76" s="122">
        <v>4</v>
      </c>
      <c r="B76" s="98" t="s">
        <v>81</v>
      </c>
      <c r="C76" s="25">
        <v>5</v>
      </c>
      <c r="D76" s="25">
        <v>5</v>
      </c>
      <c r="E76" s="25">
        <v>0</v>
      </c>
      <c r="F76" s="25">
        <v>2.8</v>
      </c>
      <c r="G76" s="158">
        <v>5</v>
      </c>
      <c r="H76" s="14"/>
      <c r="I76" s="14"/>
      <c r="J76" s="14"/>
    </row>
    <row r="77" spans="1:10" s="159" customFormat="1" ht="17.649999999999999" customHeight="1">
      <c r="A77" s="122">
        <v>5</v>
      </c>
      <c r="B77" s="98" t="s">
        <v>82</v>
      </c>
      <c r="C77" s="25">
        <v>4</v>
      </c>
      <c r="D77" s="25">
        <v>4</v>
      </c>
      <c r="E77" s="25">
        <v>0</v>
      </c>
      <c r="F77" s="25">
        <v>2.2000000000000002</v>
      </c>
      <c r="G77" s="158">
        <v>4</v>
      </c>
      <c r="H77" s="14"/>
      <c r="I77" s="14"/>
      <c r="J77" s="14"/>
    </row>
    <row r="78" spans="1:10" s="159" customFormat="1" ht="17.649999999999999" customHeight="1">
      <c r="A78" s="122">
        <v>6</v>
      </c>
      <c r="B78" s="99" t="s">
        <v>83</v>
      </c>
      <c r="C78" s="25">
        <v>5</v>
      </c>
      <c r="D78" s="25">
        <v>5</v>
      </c>
      <c r="E78" s="25">
        <v>0</v>
      </c>
      <c r="F78" s="25">
        <v>3</v>
      </c>
      <c r="G78" s="158">
        <v>0</v>
      </c>
      <c r="H78" s="14"/>
      <c r="I78" s="15"/>
      <c r="J78" s="14"/>
    </row>
    <row r="79" spans="1:10" s="159" customFormat="1" ht="17.649999999999999" customHeight="1">
      <c r="A79" s="122">
        <v>7</v>
      </c>
      <c r="B79" s="98" t="s">
        <v>84</v>
      </c>
      <c r="C79" s="25">
        <v>4</v>
      </c>
      <c r="D79" s="25">
        <v>4</v>
      </c>
      <c r="E79" s="25">
        <v>0</v>
      </c>
      <c r="F79" s="25">
        <v>2.4</v>
      </c>
      <c r="G79" s="158">
        <v>0</v>
      </c>
      <c r="H79" s="14"/>
      <c r="I79" s="14"/>
      <c r="J79" s="14"/>
    </row>
    <row r="80" spans="1:10" s="159" customFormat="1" ht="17.649999999999999" customHeight="1">
      <c r="A80" s="122">
        <v>8</v>
      </c>
      <c r="B80" s="99" t="s">
        <v>85</v>
      </c>
      <c r="C80" s="25">
        <v>4</v>
      </c>
      <c r="D80" s="25">
        <v>3</v>
      </c>
      <c r="E80" s="25">
        <v>1</v>
      </c>
      <c r="F80" s="107">
        <v>2.2000000000000002</v>
      </c>
      <c r="G80" s="158">
        <v>4</v>
      </c>
      <c r="H80" s="14"/>
      <c r="I80" s="14"/>
      <c r="J80" s="14"/>
    </row>
    <row r="81" spans="1:11" s="22" customFormat="1">
      <c r="A81" s="28" t="s">
        <v>12</v>
      </c>
      <c r="B81" s="29" t="s">
        <v>13</v>
      </c>
      <c r="C81" s="37">
        <f>SUM(C73:C80)</f>
        <v>30</v>
      </c>
      <c r="D81" s="31">
        <f>SUM(D73:D80)</f>
        <v>27.5</v>
      </c>
      <c r="E81" s="37">
        <f>SUM(E73:E80)</f>
        <v>2.5</v>
      </c>
      <c r="F81" s="37">
        <f>SUM(F73:F80)</f>
        <v>17.8</v>
      </c>
      <c r="G81" s="32">
        <f>SUM(G73:G80)</f>
        <v>16</v>
      </c>
      <c r="H81" s="4"/>
    </row>
    <row r="82" spans="1:11">
      <c r="A82" s="139" t="s">
        <v>14</v>
      </c>
      <c r="B82" s="139"/>
      <c r="C82" s="139"/>
      <c r="D82" s="139"/>
      <c r="E82" s="139"/>
      <c r="F82" s="139"/>
      <c r="G82" s="139"/>
      <c r="H82" s="10"/>
    </row>
    <row r="83" spans="1:11">
      <c r="A83" s="33"/>
      <c r="B83" s="52"/>
      <c r="C83" s="34">
        <v>0</v>
      </c>
      <c r="D83" s="35">
        <v>0</v>
      </c>
      <c r="E83" s="34">
        <v>0</v>
      </c>
      <c r="F83" s="34">
        <v>0</v>
      </c>
      <c r="G83" s="51">
        <v>0</v>
      </c>
      <c r="H83" s="10"/>
    </row>
    <row r="84" spans="1:11" s="22" customFormat="1" ht="15">
      <c r="A84" s="28" t="s">
        <v>15</v>
      </c>
      <c r="B84" s="29" t="s">
        <v>68</v>
      </c>
      <c r="C84" s="37">
        <f t="shared" ref="C84:G84" si="10">SUM(C83:C83)</f>
        <v>0</v>
      </c>
      <c r="D84" s="31">
        <f t="shared" si="10"/>
        <v>0</v>
      </c>
      <c r="E84" s="37">
        <f t="shared" ref="E84" si="11">SUM(E83:E83)</f>
        <v>0</v>
      </c>
      <c r="F84" s="37">
        <f t="shared" si="10"/>
        <v>0</v>
      </c>
      <c r="G84" s="32">
        <f t="shared" si="10"/>
        <v>0</v>
      </c>
      <c r="H84" s="4"/>
    </row>
    <row r="85" spans="1:11" s="22" customFormat="1">
      <c r="A85" s="38" t="s">
        <v>16</v>
      </c>
      <c r="B85" s="53" t="s">
        <v>17</v>
      </c>
      <c r="C85" s="40">
        <f t="shared" ref="C85:G85" si="12">SUM(C81+C84)</f>
        <v>30</v>
      </c>
      <c r="D85" s="54">
        <f>SUM(D81+D84)</f>
        <v>27.5</v>
      </c>
      <c r="E85" s="40">
        <f>SUM(E81+E84)</f>
        <v>2.5</v>
      </c>
      <c r="F85" s="40">
        <f t="shared" si="12"/>
        <v>17.8</v>
      </c>
      <c r="G85" s="55">
        <f t="shared" si="12"/>
        <v>16</v>
      </c>
      <c r="H85" s="4"/>
    </row>
    <row r="86" spans="1:11" s="22" customFormat="1">
      <c r="A86" s="46"/>
      <c r="B86" s="3"/>
      <c r="C86" s="47"/>
      <c r="D86" s="47"/>
      <c r="E86" s="47"/>
      <c r="F86" s="47"/>
      <c r="G86" s="47"/>
      <c r="H86" s="4"/>
    </row>
    <row r="87" spans="1:11" s="22" customFormat="1" ht="15" customHeight="1">
      <c r="A87" s="3"/>
      <c r="B87" s="3"/>
      <c r="C87" s="4"/>
      <c r="D87" s="5"/>
      <c r="E87" s="5"/>
      <c r="F87" s="4"/>
      <c r="G87" s="4" t="s">
        <v>46</v>
      </c>
      <c r="H87" s="4"/>
    </row>
    <row r="88" spans="1:11" ht="14.65" customHeight="1">
      <c r="A88" s="138" t="s">
        <v>1</v>
      </c>
      <c r="B88" s="140" t="s">
        <v>2</v>
      </c>
      <c r="C88" s="124" t="s">
        <v>3</v>
      </c>
      <c r="D88" s="133" t="s">
        <v>4</v>
      </c>
      <c r="E88" s="137"/>
      <c r="F88" s="134"/>
      <c r="G88" s="127" t="s">
        <v>57</v>
      </c>
      <c r="H88" s="10"/>
    </row>
    <row r="89" spans="1:11" ht="14.65" customHeight="1">
      <c r="A89" s="139"/>
      <c r="B89" s="141"/>
      <c r="C89" s="125"/>
      <c r="D89" s="133" t="s">
        <v>5</v>
      </c>
      <c r="E89" s="134"/>
      <c r="F89" s="124" t="s">
        <v>6</v>
      </c>
      <c r="G89" s="128"/>
      <c r="H89" s="10"/>
    </row>
    <row r="90" spans="1:11" ht="39" customHeight="1">
      <c r="A90" s="139"/>
      <c r="B90" s="141"/>
      <c r="C90" s="136"/>
      <c r="D90" s="110" t="s">
        <v>55</v>
      </c>
      <c r="E90" s="110" t="s">
        <v>119</v>
      </c>
      <c r="F90" s="125"/>
      <c r="G90" s="128"/>
      <c r="H90" s="10"/>
    </row>
    <row r="91" spans="1:11" ht="17.649999999999999" customHeight="1">
      <c r="A91" s="123" t="s">
        <v>8</v>
      </c>
      <c r="B91" s="123"/>
      <c r="C91" s="123"/>
      <c r="D91" s="123"/>
      <c r="E91" s="123"/>
      <c r="F91" s="123"/>
      <c r="G91" s="123"/>
      <c r="H91" s="10"/>
      <c r="I91" s="10"/>
      <c r="J91" s="10"/>
      <c r="K91" s="10"/>
    </row>
    <row r="92" spans="1:11" ht="17.649999999999999" customHeight="1">
      <c r="A92" s="49">
        <v>1</v>
      </c>
      <c r="B92" s="98" t="s">
        <v>35</v>
      </c>
      <c r="C92" s="26">
        <v>2</v>
      </c>
      <c r="D92" s="56">
        <v>2</v>
      </c>
      <c r="E92" s="56">
        <v>0</v>
      </c>
      <c r="F92" s="56">
        <v>1.2</v>
      </c>
      <c r="G92" s="26">
        <v>0</v>
      </c>
      <c r="H92" s="10"/>
      <c r="I92" s="2"/>
      <c r="J92" s="10"/>
      <c r="K92" s="10"/>
    </row>
    <row r="93" spans="1:11" ht="17.649999999999999" customHeight="1">
      <c r="A93" s="24">
        <v>2</v>
      </c>
      <c r="B93" s="98" t="s">
        <v>47</v>
      </c>
      <c r="C93" s="25">
        <v>3</v>
      </c>
      <c r="D93" s="25">
        <v>3</v>
      </c>
      <c r="E93" s="25">
        <v>0</v>
      </c>
      <c r="F93" s="7">
        <v>2</v>
      </c>
      <c r="G93" s="27">
        <v>3</v>
      </c>
      <c r="H93" s="10"/>
      <c r="I93" s="2"/>
      <c r="J93" s="10"/>
      <c r="K93" s="10"/>
    </row>
    <row r="94" spans="1:11" s="159" customFormat="1" ht="17.649999999999999" customHeight="1">
      <c r="A94" s="157">
        <v>3</v>
      </c>
      <c r="B94" s="1" t="s">
        <v>67</v>
      </c>
      <c r="C94" s="25">
        <v>4</v>
      </c>
      <c r="D94" s="25">
        <v>3</v>
      </c>
      <c r="E94" s="25">
        <v>1</v>
      </c>
      <c r="F94" s="25">
        <v>2</v>
      </c>
      <c r="G94" s="158">
        <v>4</v>
      </c>
      <c r="H94" s="14"/>
      <c r="I94" s="2"/>
      <c r="J94" s="14"/>
      <c r="K94" s="14"/>
    </row>
    <row r="95" spans="1:11" s="22" customFormat="1">
      <c r="A95" s="28" t="s">
        <v>12</v>
      </c>
      <c r="B95" s="29" t="s">
        <v>13</v>
      </c>
      <c r="C95" s="37">
        <f>SUM(C92:C94)</f>
        <v>9</v>
      </c>
      <c r="D95" s="37">
        <f>SUM(D92:D94)</f>
        <v>8</v>
      </c>
      <c r="E95" s="37">
        <f>SUM(E92:E94)</f>
        <v>1</v>
      </c>
      <c r="F95" s="37">
        <f>SUM(F92:F94)</f>
        <v>5.2</v>
      </c>
      <c r="G95" s="32">
        <f>SUM(G92:G94)</f>
        <v>7</v>
      </c>
      <c r="H95" s="4"/>
    </row>
    <row r="96" spans="1:11">
      <c r="A96" s="139" t="s">
        <v>14</v>
      </c>
      <c r="B96" s="139"/>
      <c r="C96" s="139"/>
      <c r="D96" s="139"/>
      <c r="E96" s="139"/>
      <c r="F96" s="139"/>
      <c r="G96" s="139"/>
      <c r="H96" s="10"/>
    </row>
    <row r="97" spans="1:11">
      <c r="A97" s="57" t="s">
        <v>60</v>
      </c>
      <c r="B97" s="58" t="s">
        <v>86</v>
      </c>
      <c r="C97" s="56">
        <f t="shared" ref="C97:G97" si="13">C113</f>
        <v>21</v>
      </c>
      <c r="D97" s="59">
        <f t="shared" si="13"/>
        <v>21</v>
      </c>
      <c r="E97" s="59">
        <f t="shared" ref="E97" si="14">E113</f>
        <v>0</v>
      </c>
      <c r="F97" s="60">
        <f t="shared" si="13"/>
        <v>8.1</v>
      </c>
      <c r="G97" s="59">
        <f t="shared" si="13"/>
        <v>21</v>
      </c>
      <c r="H97" s="10"/>
    </row>
    <row r="98" spans="1:11">
      <c r="A98" s="61" t="s">
        <v>61</v>
      </c>
      <c r="B98" s="11" t="s">
        <v>87</v>
      </c>
      <c r="C98" s="62">
        <f t="shared" ref="C98:G98" si="15">C119</f>
        <v>21</v>
      </c>
      <c r="D98" s="63">
        <f t="shared" si="15"/>
        <v>21</v>
      </c>
      <c r="E98" s="63">
        <f t="shared" ref="E98" si="16">E119</f>
        <v>0</v>
      </c>
      <c r="F98" s="64">
        <f t="shared" si="15"/>
        <v>8.1999999999999993</v>
      </c>
      <c r="G98" s="63">
        <f t="shared" si="15"/>
        <v>21</v>
      </c>
      <c r="H98" s="10"/>
    </row>
    <row r="99" spans="1:11">
      <c r="A99" s="49"/>
      <c r="B99" s="49"/>
      <c r="C99" s="10"/>
      <c r="D99" s="10"/>
      <c r="E99" s="10"/>
      <c r="F99" s="10"/>
      <c r="G99" s="10"/>
      <c r="H99" s="10"/>
    </row>
    <row r="100" spans="1:11" s="22" customFormat="1" ht="15">
      <c r="A100" s="65" t="s">
        <v>15</v>
      </c>
      <c r="B100" s="66" t="s">
        <v>88</v>
      </c>
      <c r="C100" s="67">
        <f>C97</f>
        <v>21</v>
      </c>
      <c r="D100" s="68">
        <f t="shared" ref="D100:G101" si="17">D97</f>
        <v>21</v>
      </c>
      <c r="E100" s="67">
        <f t="shared" ref="E100" si="18">E97</f>
        <v>0</v>
      </c>
      <c r="F100" s="67">
        <f t="shared" si="17"/>
        <v>8.1</v>
      </c>
      <c r="G100" s="68">
        <f t="shared" si="17"/>
        <v>21</v>
      </c>
      <c r="H100" s="4"/>
    </row>
    <row r="101" spans="1:11" s="22" customFormat="1" ht="15">
      <c r="A101" s="38" t="s">
        <v>15</v>
      </c>
      <c r="B101" s="97" t="s">
        <v>89</v>
      </c>
      <c r="C101" s="40">
        <f>C98</f>
        <v>21</v>
      </c>
      <c r="D101" s="54">
        <f t="shared" si="17"/>
        <v>21</v>
      </c>
      <c r="E101" s="40">
        <f t="shared" ref="E101" si="19">E98</f>
        <v>0</v>
      </c>
      <c r="F101" s="40">
        <f t="shared" si="17"/>
        <v>8.1999999999999993</v>
      </c>
      <c r="G101" s="54">
        <f t="shared" si="17"/>
        <v>21</v>
      </c>
      <c r="H101" s="4"/>
    </row>
    <row r="102" spans="1:11" s="22" customFormat="1">
      <c r="A102" s="46" t="s">
        <v>16</v>
      </c>
      <c r="B102" s="96" t="s">
        <v>90</v>
      </c>
      <c r="C102" s="8">
        <f>SUM(C95+C100)</f>
        <v>30</v>
      </c>
      <c r="D102" s="47">
        <f t="shared" ref="D102:G102" si="20">SUM(D95+D100)</f>
        <v>29</v>
      </c>
      <c r="E102" s="8">
        <f t="shared" ref="E102" si="21">SUM(E95+E100)</f>
        <v>1</v>
      </c>
      <c r="F102" s="8">
        <f>SUM(F95+F100)</f>
        <v>13.3</v>
      </c>
      <c r="G102" s="47">
        <f t="shared" si="20"/>
        <v>28</v>
      </c>
      <c r="H102" s="4"/>
    </row>
    <row r="103" spans="1:11" s="22" customFormat="1">
      <c r="A103" s="38" t="s">
        <v>16</v>
      </c>
      <c r="B103" s="97" t="s">
        <v>91</v>
      </c>
      <c r="C103" s="40">
        <f>SUM(C95+C101)</f>
        <v>30</v>
      </c>
      <c r="D103" s="54">
        <f t="shared" ref="D103:G103" si="22">SUM(D95+D101)</f>
        <v>29</v>
      </c>
      <c r="E103" s="40">
        <f t="shared" ref="E103" si="23">SUM(E95+E101)</f>
        <v>1</v>
      </c>
      <c r="F103" s="40">
        <f>SUM(F95+F101)</f>
        <v>13.399999999999999</v>
      </c>
      <c r="G103" s="54">
        <f t="shared" si="22"/>
        <v>28</v>
      </c>
      <c r="H103" s="4"/>
    </row>
    <row r="104" spans="1:11" s="22" customFormat="1">
      <c r="A104" s="46"/>
      <c r="B104" s="3"/>
      <c r="C104" s="47"/>
      <c r="D104" s="47"/>
      <c r="E104" s="47"/>
      <c r="F104" s="47"/>
      <c r="G104" s="47"/>
      <c r="H104" s="4"/>
    </row>
    <row r="105" spans="1:11" s="22" customFormat="1">
      <c r="A105" s="138" t="s">
        <v>1</v>
      </c>
      <c r="B105" s="140" t="s">
        <v>2</v>
      </c>
      <c r="C105" s="124" t="s">
        <v>3</v>
      </c>
      <c r="D105" s="133" t="s">
        <v>4</v>
      </c>
      <c r="E105" s="137"/>
      <c r="F105" s="134"/>
      <c r="G105" s="127" t="s">
        <v>57</v>
      </c>
      <c r="H105" s="4"/>
    </row>
    <row r="106" spans="1:11" s="22" customFormat="1" ht="12.75" customHeight="1">
      <c r="A106" s="139"/>
      <c r="B106" s="141"/>
      <c r="C106" s="125"/>
      <c r="D106" s="133" t="s">
        <v>5</v>
      </c>
      <c r="E106" s="134"/>
      <c r="F106" s="124" t="s">
        <v>6</v>
      </c>
      <c r="G106" s="128"/>
      <c r="H106" s="4"/>
    </row>
    <row r="107" spans="1:11" s="22" customFormat="1" ht="24" customHeight="1">
      <c r="A107" s="139"/>
      <c r="B107" s="141"/>
      <c r="C107" s="136"/>
      <c r="D107" s="110" t="s">
        <v>55</v>
      </c>
      <c r="E107" s="110" t="s">
        <v>119</v>
      </c>
      <c r="F107" s="125"/>
      <c r="G107" s="128"/>
      <c r="H107" s="4"/>
    </row>
    <row r="108" spans="1:11" s="22" customFormat="1" ht="14.25" customHeight="1">
      <c r="A108" s="123" t="s">
        <v>93</v>
      </c>
      <c r="B108" s="123"/>
      <c r="C108" s="123"/>
      <c r="D108" s="123"/>
      <c r="E108" s="123"/>
      <c r="F108" s="123"/>
      <c r="G108" s="123"/>
      <c r="H108" s="4"/>
    </row>
    <row r="109" spans="1:11" s="22" customFormat="1">
      <c r="A109" s="49">
        <v>1</v>
      </c>
      <c r="B109" s="100" t="s">
        <v>94</v>
      </c>
      <c r="C109" s="56">
        <v>5</v>
      </c>
      <c r="D109" s="56">
        <v>5</v>
      </c>
      <c r="E109" s="7">
        <v>0</v>
      </c>
      <c r="F109" s="7">
        <v>2</v>
      </c>
      <c r="G109" s="26">
        <v>5</v>
      </c>
      <c r="H109" s="4"/>
      <c r="I109" s="2"/>
      <c r="J109" s="4"/>
      <c r="K109" s="4"/>
    </row>
    <row r="110" spans="1:11" s="22" customFormat="1">
      <c r="A110" s="49">
        <v>2</v>
      </c>
      <c r="B110" s="100" t="s">
        <v>95</v>
      </c>
      <c r="C110" s="25">
        <v>6</v>
      </c>
      <c r="D110" s="25">
        <v>6</v>
      </c>
      <c r="E110" s="7">
        <v>0</v>
      </c>
      <c r="F110" s="7">
        <v>2.4</v>
      </c>
      <c r="G110" s="26">
        <v>6</v>
      </c>
      <c r="H110" s="4"/>
      <c r="I110" s="2"/>
      <c r="J110" s="4"/>
      <c r="K110" s="4"/>
    </row>
    <row r="111" spans="1:11" s="22" customFormat="1">
      <c r="A111" s="49">
        <v>3</v>
      </c>
      <c r="B111" s="100" t="s">
        <v>96</v>
      </c>
      <c r="C111" s="25">
        <v>5</v>
      </c>
      <c r="D111" s="25">
        <v>5</v>
      </c>
      <c r="E111" s="7">
        <v>0</v>
      </c>
      <c r="F111" s="7">
        <v>1.8</v>
      </c>
      <c r="G111" s="26">
        <v>5</v>
      </c>
      <c r="H111" s="4"/>
      <c r="I111" s="2"/>
      <c r="J111" s="4"/>
      <c r="K111" s="4"/>
    </row>
    <row r="112" spans="1:11" s="22" customFormat="1">
      <c r="A112" s="49">
        <v>4</v>
      </c>
      <c r="B112" s="101" t="s">
        <v>97</v>
      </c>
      <c r="C112" s="25">
        <v>5</v>
      </c>
      <c r="D112" s="25">
        <v>5</v>
      </c>
      <c r="E112" s="7">
        <v>0</v>
      </c>
      <c r="F112" s="7">
        <v>1.9</v>
      </c>
      <c r="G112" s="26">
        <v>5</v>
      </c>
      <c r="H112" s="4"/>
      <c r="I112" s="2"/>
      <c r="J112" s="4"/>
      <c r="K112" s="4"/>
    </row>
    <row r="113" spans="1:11" s="22" customFormat="1" ht="15">
      <c r="A113" s="28" t="s">
        <v>15</v>
      </c>
      <c r="B113" s="29" t="s">
        <v>68</v>
      </c>
      <c r="C113" s="37">
        <f>SUM(C109:C112)</f>
        <v>21</v>
      </c>
      <c r="D113" s="37">
        <f>SUM(D109:D112)</f>
        <v>21</v>
      </c>
      <c r="E113" s="37">
        <f>SUM(E109:E112)</f>
        <v>0</v>
      </c>
      <c r="F113" s="37">
        <f>SUM(F109:F112)</f>
        <v>8.1</v>
      </c>
      <c r="G113" s="31">
        <f>SUM(G109:G112)</f>
        <v>21</v>
      </c>
      <c r="H113" s="4"/>
      <c r="I113" s="2"/>
      <c r="J113" s="4"/>
      <c r="K113" s="4"/>
    </row>
    <row r="114" spans="1:11" s="22" customFormat="1">
      <c r="A114" s="123" t="s">
        <v>92</v>
      </c>
      <c r="B114" s="123"/>
      <c r="C114" s="123"/>
      <c r="D114" s="123"/>
      <c r="E114" s="123"/>
      <c r="F114" s="123"/>
      <c r="G114" s="123"/>
      <c r="H114" s="4"/>
      <c r="I114" s="4"/>
      <c r="J114" s="4"/>
      <c r="K114" s="4"/>
    </row>
    <row r="115" spans="1:11" s="22" customFormat="1">
      <c r="A115" s="49">
        <v>1</v>
      </c>
      <c r="B115" s="101" t="s">
        <v>66</v>
      </c>
      <c r="C115" s="56">
        <v>5</v>
      </c>
      <c r="D115" s="56">
        <v>5</v>
      </c>
      <c r="E115" s="7">
        <v>0</v>
      </c>
      <c r="F115" s="7">
        <v>2</v>
      </c>
      <c r="G115" s="26">
        <v>5</v>
      </c>
      <c r="H115" s="4"/>
      <c r="I115" s="15"/>
      <c r="J115" s="4"/>
      <c r="K115" s="4"/>
    </row>
    <row r="116" spans="1:11" s="22" customFormat="1">
      <c r="A116" s="49">
        <v>2</v>
      </c>
      <c r="B116" s="100" t="s">
        <v>98</v>
      </c>
      <c r="C116" s="25">
        <v>5</v>
      </c>
      <c r="D116" s="25">
        <v>5</v>
      </c>
      <c r="E116" s="7">
        <v>0</v>
      </c>
      <c r="F116" s="7">
        <v>1.8</v>
      </c>
      <c r="G116" s="26">
        <v>5</v>
      </c>
      <c r="H116" s="4"/>
      <c r="I116" s="14"/>
      <c r="J116" s="4"/>
      <c r="K116" s="4"/>
    </row>
    <row r="117" spans="1:11" s="22" customFormat="1">
      <c r="A117" s="49">
        <v>3</v>
      </c>
      <c r="B117" s="100" t="s">
        <v>99</v>
      </c>
      <c r="C117" s="25">
        <v>5</v>
      </c>
      <c r="D117" s="25">
        <v>5</v>
      </c>
      <c r="E117" s="7">
        <v>0</v>
      </c>
      <c r="F117" s="7">
        <v>2.2000000000000002</v>
      </c>
      <c r="G117" s="26">
        <v>5</v>
      </c>
      <c r="H117" s="4"/>
      <c r="I117" s="14"/>
      <c r="J117" s="4"/>
      <c r="K117" s="4"/>
    </row>
    <row r="118" spans="1:11" s="22" customFormat="1">
      <c r="A118" s="49">
        <v>4</v>
      </c>
      <c r="B118" s="101" t="s">
        <v>100</v>
      </c>
      <c r="C118" s="25">
        <v>6</v>
      </c>
      <c r="D118" s="25">
        <v>6</v>
      </c>
      <c r="E118" s="7">
        <v>0</v>
      </c>
      <c r="F118" s="7">
        <v>2.2000000000000002</v>
      </c>
      <c r="G118" s="26">
        <v>6</v>
      </c>
      <c r="H118" s="4"/>
      <c r="I118" s="14"/>
      <c r="J118" s="4"/>
      <c r="K118" s="4"/>
    </row>
    <row r="119" spans="1:11" s="22" customFormat="1" ht="15">
      <c r="A119" s="28" t="s">
        <v>15</v>
      </c>
      <c r="B119" s="29" t="s">
        <v>68</v>
      </c>
      <c r="C119" s="37">
        <f>SUM(C115:C118)</f>
        <v>21</v>
      </c>
      <c r="D119" s="37">
        <f>SUM(D115:D118)</f>
        <v>21</v>
      </c>
      <c r="E119" s="37">
        <f>SUM(E115:E118)</f>
        <v>0</v>
      </c>
      <c r="F119" s="37">
        <f>SUM(F115:F118)</f>
        <v>8.1999999999999993</v>
      </c>
      <c r="G119" s="31">
        <f>SUM(G115:G118)</f>
        <v>21</v>
      </c>
      <c r="H119" s="4"/>
    </row>
    <row r="120" spans="1:11" s="22" customFormat="1">
      <c r="A120" s="46"/>
      <c r="B120" s="3"/>
      <c r="C120" s="47"/>
      <c r="D120" s="47"/>
      <c r="E120" s="47"/>
      <c r="F120" s="47"/>
      <c r="G120" s="47"/>
      <c r="H120" s="4"/>
    </row>
    <row r="121" spans="1:11" s="22" customFormat="1" ht="15" customHeight="1">
      <c r="A121" s="3"/>
      <c r="B121" s="3"/>
      <c r="C121" s="4"/>
      <c r="D121" s="5"/>
      <c r="E121" s="5"/>
      <c r="F121" s="4"/>
      <c r="G121" s="4" t="s">
        <v>49</v>
      </c>
      <c r="H121" s="4"/>
    </row>
    <row r="122" spans="1:11" ht="14.65" customHeight="1">
      <c r="A122" s="138" t="s">
        <v>1</v>
      </c>
      <c r="B122" s="140" t="s">
        <v>2</v>
      </c>
      <c r="C122" s="124" t="s">
        <v>3</v>
      </c>
      <c r="D122" s="133" t="s">
        <v>4</v>
      </c>
      <c r="E122" s="137"/>
      <c r="F122" s="134"/>
      <c r="G122" s="127" t="s">
        <v>57</v>
      </c>
      <c r="H122" s="10"/>
    </row>
    <row r="123" spans="1:11" ht="14.65" customHeight="1">
      <c r="A123" s="139"/>
      <c r="B123" s="141"/>
      <c r="C123" s="125"/>
      <c r="D123" s="133" t="s">
        <v>5</v>
      </c>
      <c r="E123" s="134"/>
      <c r="F123" s="124" t="s">
        <v>6</v>
      </c>
      <c r="G123" s="128"/>
      <c r="H123" s="10"/>
    </row>
    <row r="124" spans="1:11" ht="33.75" customHeight="1">
      <c r="A124" s="139"/>
      <c r="B124" s="141"/>
      <c r="C124" s="136"/>
      <c r="D124" s="110" t="s">
        <v>55</v>
      </c>
      <c r="E124" s="110" t="s">
        <v>119</v>
      </c>
      <c r="F124" s="136"/>
      <c r="G124" s="128"/>
      <c r="H124" s="10"/>
    </row>
    <row r="125" spans="1:11" ht="17.649999999999999" customHeight="1">
      <c r="A125" s="123" t="s">
        <v>8</v>
      </c>
      <c r="B125" s="123"/>
      <c r="C125" s="123"/>
      <c r="D125" s="123"/>
      <c r="E125" s="123"/>
      <c r="F125" s="123"/>
      <c r="G125" s="123"/>
      <c r="H125" s="10"/>
    </row>
    <row r="126" spans="1:11" ht="17.649999999999999" customHeight="1">
      <c r="A126" s="92">
        <v>1</v>
      </c>
      <c r="B126" s="102" t="s">
        <v>101</v>
      </c>
      <c r="C126" s="7">
        <v>3</v>
      </c>
      <c r="D126" s="27">
        <v>3</v>
      </c>
      <c r="E126" s="56">
        <v>0</v>
      </c>
      <c r="F126" s="113">
        <v>1.4</v>
      </c>
      <c r="G126" s="112">
        <v>0</v>
      </c>
      <c r="H126" s="10"/>
    </row>
    <row r="127" spans="1:11" ht="17.649999999999999" customHeight="1">
      <c r="A127" s="69">
        <v>2</v>
      </c>
      <c r="B127" s="102" t="s">
        <v>102</v>
      </c>
      <c r="C127" s="7">
        <v>4</v>
      </c>
      <c r="D127" s="27">
        <v>4</v>
      </c>
      <c r="E127" s="7">
        <v>0</v>
      </c>
      <c r="F127" s="119">
        <v>1.5</v>
      </c>
      <c r="G127" s="27">
        <v>4</v>
      </c>
      <c r="H127" s="10"/>
    </row>
    <row r="128" spans="1:11" ht="17.649999999999999" customHeight="1">
      <c r="A128" s="69">
        <v>3</v>
      </c>
      <c r="B128" s="98" t="s">
        <v>48</v>
      </c>
      <c r="C128" s="7">
        <v>1</v>
      </c>
      <c r="D128" s="27">
        <v>1</v>
      </c>
      <c r="E128" s="62">
        <v>0</v>
      </c>
      <c r="F128" s="117">
        <v>0.5</v>
      </c>
      <c r="G128" s="27">
        <v>1</v>
      </c>
      <c r="H128" s="10"/>
    </row>
    <row r="129" spans="1:9" s="22" customFormat="1">
      <c r="A129" s="28" t="s">
        <v>12</v>
      </c>
      <c r="B129" s="29" t="s">
        <v>13</v>
      </c>
      <c r="C129" s="31">
        <f>SUM(C126:C128)</f>
        <v>8</v>
      </c>
      <c r="D129" s="32">
        <f t="shared" ref="D129:G129" si="24">SUM(D126:D128)</f>
        <v>8</v>
      </c>
      <c r="E129" s="32">
        <f t="shared" si="24"/>
        <v>0</v>
      </c>
      <c r="F129" s="31">
        <f>SUM(F126:F128)</f>
        <v>3.4</v>
      </c>
      <c r="G129" s="32">
        <f t="shared" si="24"/>
        <v>5</v>
      </c>
      <c r="H129" s="4"/>
    </row>
    <row r="130" spans="1:9">
      <c r="A130" s="135" t="s">
        <v>14</v>
      </c>
      <c r="B130" s="135"/>
      <c r="C130" s="135"/>
      <c r="D130" s="135"/>
      <c r="E130" s="135"/>
      <c r="F130" s="135"/>
      <c r="G130" s="135"/>
      <c r="H130" s="10"/>
    </row>
    <row r="131" spans="1:9">
      <c r="A131" s="57" t="s">
        <v>60</v>
      </c>
      <c r="B131" s="58" t="s">
        <v>86</v>
      </c>
      <c r="C131" s="56">
        <f>C147</f>
        <v>22</v>
      </c>
      <c r="D131" s="56">
        <f t="shared" ref="D131:G131" si="25">D147</f>
        <v>22</v>
      </c>
      <c r="E131" s="56">
        <f t="shared" ref="E131" si="26">E147</f>
        <v>0</v>
      </c>
      <c r="F131" s="56">
        <f t="shared" si="25"/>
        <v>9.6999999999999993</v>
      </c>
      <c r="G131" s="59">
        <f t="shared" si="25"/>
        <v>12</v>
      </c>
      <c r="H131" s="10"/>
    </row>
    <row r="132" spans="1:9">
      <c r="A132" s="61" t="s">
        <v>61</v>
      </c>
      <c r="B132" s="11" t="s">
        <v>87</v>
      </c>
      <c r="C132" s="62">
        <f>C153</f>
        <v>22</v>
      </c>
      <c r="D132" s="62">
        <f t="shared" ref="D132:G132" si="27">D153</f>
        <v>22</v>
      </c>
      <c r="E132" s="62">
        <f t="shared" ref="E132" si="28">E153</f>
        <v>0</v>
      </c>
      <c r="F132" s="62">
        <f t="shared" si="27"/>
        <v>10.3</v>
      </c>
      <c r="G132" s="63">
        <f t="shared" si="27"/>
        <v>12</v>
      </c>
      <c r="H132" s="10"/>
    </row>
    <row r="133" spans="1:9">
      <c r="A133" s="49" t="s">
        <v>7</v>
      </c>
      <c r="B133" s="49"/>
      <c r="C133" s="10"/>
      <c r="D133" s="10"/>
      <c r="E133" s="10"/>
      <c r="F133" s="10"/>
      <c r="G133" s="10"/>
      <c r="H133" s="10"/>
    </row>
    <row r="134" spans="1:9" s="22" customFormat="1" ht="15">
      <c r="A134" s="65" t="s">
        <v>15</v>
      </c>
      <c r="B134" s="66" t="s">
        <v>88</v>
      </c>
      <c r="C134" s="67">
        <f>C131</f>
        <v>22</v>
      </c>
      <c r="D134" s="67">
        <f t="shared" ref="D134:G134" si="29">D131</f>
        <v>22</v>
      </c>
      <c r="E134" s="67">
        <f t="shared" ref="E134" si="30">E131</f>
        <v>0</v>
      </c>
      <c r="F134" s="67">
        <f t="shared" si="29"/>
        <v>9.6999999999999993</v>
      </c>
      <c r="G134" s="70">
        <f t="shared" si="29"/>
        <v>12</v>
      </c>
      <c r="H134" s="4"/>
    </row>
    <row r="135" spans="1:9" s="22" customFormat="1" ht="17.25" customHeight="1">
      <c r="A135" s="38" t="s">
        <v>15</v>
      </c>
      <c r="B135" s="97" t="s">
        <v>89</v>
      </c>
      <c r="C135" s="40">
        <f>C132</f>
        <v>22</v>
      </c>
      <c r="D135" s="40">
        <f t="shared" ref="D135:G135" si="31">D132</f>
        <v>22</v>
      </c>
      <c r="E135" s="40">
        <f t="shared" ref="E135" si="32">E132</f>
        <v>0</v>
      </c>
      <c r="F135" s="40">
        <f t="shared" si="31"/>
        <v>10.3</v>
      </c>
      <c r="G135" s="55">
        <f t="shared" si="31"/>
        <v>12</v>
      </c>
      <c r="H135" s="4"/>
    </row>
    <row r="136" spans="1:9" s="22" customFormat="1">
      <c r="A136" s="46" t="s">
        <v>16</v>
      </c>
      <c r="B136" s="96" t="s">
        <v>90</v>
      </c>
      <c r="C136" s="8">
        <f>SUM(C129+C134)</f>
        <v>30</v>
      </c>
      <c r="D136" s="8">
        <f t="shared" ref="D136:G136" si="33">SUM(D129+D134)</f>
        <v>30</v>
      </c>
      <c r="E136" s="8">
        <f t="shared" ref="E136" si="34">SUM(E129+E134)</f>
        <v>0</v>
      </c>
      <c r="F136" s="8">
        <f>SUM(F129+F134)</f>
        <v>13.1</v>
      </c>
      <c r="G136" s="48">
        <f t="shared" si="33"/>
        <v>17</v>
      </c>
      <c r="H136" s="4"/>
    </row>
    <row r="137" spans="1:9" s="22" customFormat="1">
      <c r="A137" s="38" t="s">
        <v>16</v>
      </c>
      <c r="B137" s="97" t="s">
        <v>91</v>
      </c>
      <c r="C137" s="40">
        <f>SUM(C129+C135)</f>
        <v>30</v>
      </c>
      <c r="D137" s="40">
        <f t="shared" ref="D137:G137" si="35">SUM(D129+D135)</f>
        <v>30</v>
      </c>
      <c r="E137" s="40">
        <f t="shared" ref="E137" si="36">SUM(E129+E135)</f>
        <v>0</v>
      </c>
      <c r="F137" s="40">
        <f>SUM(F129+F135)</f>
        <v>13.700000000000001</v>
      </c>
      <c r="G137" s="55">
        <f t="shared" si="35"/>
        <v>17</v>
      </c>
      <c r="H137" s="4"/>
    </row>
    <row r="138" spans="1:9" s="22" customFormat="1">
      <c r="A138" s="46"/>
      <c r="B138" s="3"/>
      <c r="C138" s="47"/>
      <c r="D138" s="47"/>
      <c r="E138" s="47"/>
      <c r="F138" s="47"/>
      <c r="G138" s="47"/>
      <c r="H138" s="4"/>
    </row>
    <row r="139" spans="1:9" s="22" customFormat="1">
      <c r="A139" s="129" t="s">
        <v>1</v>
      </c>
      <c r="B139" s="131" t="s">
        <v>2</v>
      </c>
      <c r="C139" s="124" t="s">
        <v>3</v>
      </c>
      <c r="D139" s="126" t="s">
        <v>4</v>
      </c>
      <c r="E139" s="126"/>
      <c r="F139" s="126"/>
      <c r="G139" s="127" t="s">
        <v>57</v>
      </c>
      <c r="H139" s="4"/>
    </row>
    <row r="140" spans="1:9" s="22" customFormat="1" ht="12.75" customHeight="1">
      <c r="A140" s="130"/>
      <c r="B140" s="132"/>
      <c r="C140" s="125"/>
      <c r="D140" s="133" t="s">
        <v>5</v>
      </c>
      <c r="E140" s="134"/>
      <c r="F140" s="124" t="s">
        <v>6</v>
      </c>
      <c r="G140" s="128"/>
      <c r="H140" s="4"/>
    </row>
    <row r="141" spans="1:9" s="22" customFormat="1" ht="30" customHeight="1">
      <c r="A141" s="130"/>
      <c r="B141" s="132"/>
      <c r="C141" s="125"/>
      <c r="D141" s="114" t="s">
        <v>55</v>
      </c>
      <c r="E141" s="114" t="s">
        <v>119</v>
      </c>
      <c r="F141" s="125"/>
      <c r="G141" s="128"/>
      <c r="H141" s="4"/>
    </row>
    <row r="142" spans="1:9" s="22" customFormat="1">
      <c r="A142" s="123" t="s">
        <v>93</v>
      </c>
      <c r="B142" s="123"/>
      <c r="C142" s="123"/>
      <c r="D142" s="123"/>
      <c r="E142" s="123"/>
      <c r="F142" s="123"/>
      <c r="G142" s="123"/>
      <c r="H142" s="4"/>
    </row>
    <row r="143" spans="1:9" s="22" customFormat="1">
      <c r="A143" s="24">
        <v>1</v>
      </c>
      <c r="B143" s="100" t="s">
        <v>103</v>
      </c>
      <c r="C143" s="7">
        <v>7</v>
      </c>
      <c r="D143" s="7">
        <v>7</v>
      </c>
      <c r="E143" s="7">
        <v>0</v>
      </c>
      <c r="F143" s="7">
        <v>2.2999999999999998</v>
      </c>
      <c r="G143" s="27">
        <v>7</v>
      </c>
      <c r="H143" s="4"/>
      <c r="I143" s="2"/>
    </row>
    <row r="144" spans="1:9" s="22" customFormat="1">
      <c r="A144" s="24">
        <v>2</v>
      </c>
      <c r="B144" s="100" t="s">
        <v>104</v>
      </c>
      <c r="C144" s="25">
        <v>5</v>
      </c>
      <c r="D144" s="25">
        <v>5</v>
      </c>
      <c r="E144" s="7">
        <v>0</v>
      </c>
      <c r="F144" s="7">
        <v>2</v>
      </c>
      <c r="G144" s="27">
        <v>5</v>
      </c>
      <c r="H144" s="4"/>
      <c r="I144" s="2"/>
    </row>
    <row r="145" spans="1:9" s="22" customFormat="1">
      <c r="A145" s="24">
        <v>3</v>
      </c>
      <c r="B145" s="100" t="s">
        <v>105</v>
      </c>
      <c r="C145" s="25">
        <v>5</v>
      </c>
      <c r="D145" s="25">
        <v>5</v>
      </c>
      <c r="E145" s="7">
        <v>0</v>
      </c>
      <c r="F145" s="7">
        <v>2.2000000000000002</v>
      </c>
      <c r="G145" s="27">
        <v>0</v>
      </c>
      <c r="H145" s="4"/>
      <c r="I145" s="2"/>
    </row>
    <row r="146" spans="1:9" s="22" customFormat="1">
      <c r="A146" s="24">
        <v>4</v>
      </c>
      <c r="B146" s="101" t="s">
        <v>54</v>
      </c>
      <c r="C146" s="25">
        <v>5</v>
      </c>
      <c r="D146" s="25">
        <v>5</v>
      </c>
      <c r="E146" s="7">
        <v>0</v>
      </c>
      <c r="F146" s="7">
        <v>3.2</v>
      </c>
      <c r="G146" s="27">
        <v>0</v>
      </c>
      <c r="H146" s="4"/>
      <c r="I146" s="2"/>
    </row>
    <row r="147" spans="1:9" s="22" customFormat="1" ht="15">
      <c r="A147" s="71" t="s">
        <v>15</v>
      </c>
      <c r="B147" s="29" t="s">
        <v>68</v>
      </c>
      <c r="C147" s="37">
        <f>SUM(C143:C146)</f>
        <v>22</v>
      </c>
      <c r="D147" s="37">
        <f>SUM(D143:D146)</f>
        <v>22</v>
      </c>
      <c r="E147" s="37">
        <f>SUM(E143:E146)</f>
        <v>0</v>
      </c>
      <c r="F147" s="37">
        <f>SUM(F143:F146)</f>
        <v>9.6999999999999993</v>
      </c>
      <c r="G147" s="32">
        <f>SUM(G143:G146)</f>
        <v>12</v>
      </c>
      <c r="H147" s="4"/>
    </row>
    <row r="148" spans="1:9" s="22" customFormat="1">
      <c r="A148" s="123" t="s">
        <v>92</v>
      </c>
      <c r="B148" s="123"/>
      <c r="C148" s="123"/>
      <c r="D148" s="123"/>
      <c r="E148" s="123"/>
      <c r="F148" s="123"/>
      <c r="G148" s="123"/>
      <c r="H148" s="4"/>
    </row>
    <row r="149" spans="1:9" s="22" customFormat="1">
      <c r="A149" s="24">
        <v>1</v>
      </c>
      <c r="B149" s="101" t="s">
        <v>106</v>
      </c>
      <c r="C149" s="7">
        <v>6</v>
      </c>
      <c r="D149" s="7">
        <v>6</v>
      </c>
      <c r="E149" s="7">
        <v>0</v>
      </c>
      <c r="F149" s="7">
        <v>2.4</v>
      </c>
      <c r="G149" s="27">
        <v>6</v>
      </c>
      <c r="H149" s="4"/>
      <c r="I149" s="13"/>
    </row>
    <row r="150" spans="1:9" s="22" customFormat="1">
      <c r="A150" s="24">
        <v>2</v>
      </c>
      <c r="B150" s="100" t="s">
        <v>107</v>
      </c>
      <c r="C150" s="25">
        <v>5</v>
      </c>
      <c r="D150" s="25">
        <v>5</v>
      </c>
      <c r="E150" s="7">
        <v>0</v>
      </c>
      <c r="F150" s="7">
        <v>1.8</v>
      </c>
      <c r="G150" s="27">
        <v>0</v>
      </c>
      <c r="H150" s="4"/>
      <c r="I150" s="2"/>
    </row>
    <row r="151" spans="1:9" s="22" customFormat="1">
      <c r="A151" s="24">
        <v>3</v>
      </c>
      <c r="B151" s="100" t="s">
        <v>108</v>
      </c>
      <c r="C151" s="25">
        <v>6</v>
      </c>
      <c r="D151" s="25">
        <v>6</v>
      </c>
      <c r="E151" s="7">
        <v>0</v>
      </c>
      <c r="F151" s="7">
        <v>2.9</v>
      </c>
      <c r="G151" s="27">
        <v>6</v>
      </c>
      <c r="H151" s="4"/>
      <c r="I151" s="13"/>
    </row>
    <row r="152" spans="1:9" s="22" customFormat="1">
      <c r="A152" s="24">
        <v>4</v>
      </c>
      <c r="B152" s="101" t="s">
        <v>54</v>
      </c>
      <c r="C152" s="25">
        <v>5</v>
      </c>
      <c r="D152" s="25">
        <v>5</v>
      </c>
      <c r="E152" s="7">
        <v>0</v>
      </c>
      <c r="F152" s="7">
        <v>3.2</v>
      </c>
      <c r="G152" s="27">
        <v>0</v>
      </c>
      <c r="H152" s="4"/>
      <c r="I152" s="2"/>
    </row>
    <row r="153" spans="1:9" s="22" customFormat="1" ht="15">
      <c r="A153" s="28" t="s">
        <v>15</v>
      </c>
      <c r="B153" s="36" t="s">
        <v>68</v>
      </c>
      <c r="C153" s="37">
        <f>SUM(C149:C152)</f>
        <v>22</v>
      </c>
      <c r="D153" s="31">
        <f>SUM(D149:D152)</f>
        <v>22</v>
      </c>
      <c r="E153" s="37">
        <f>SUM(E149:E152)</f>
        <v>0</v>
      </c>
      <c r="F153" s="37">
        <f>SUM(F149:F152)</f>
        <v>10.3</v>
      </c>
      <c r="G153" s="31">
        <f>SUM(G149:G152)</f>
        <v>12</v>
      </c>
      <c r="H153" s="4"/>
    </row>
    <row r="154" spans="1:9" s="22" customFormat="1">
      <c r="A154" s="46"/>
      <c r="B154" s="3"/>
      <c r="C154" s="47"/>
      <c r="D154" s="47"/>
      <c r="E154" s="47"/>
      <c r="F154" s="47"/>
      <c r="G154" s="47"/>
      <c r="H154" s="4"/>
    </row>
    <row r="155" spans="1:9" s="22" customFormat="1" ht="15" customHeight="1">
      <c r="A155" s="3"/>
      <c r="B155" s="3"/>
      <c r="C155" s="4"/>
      <c r="D155" s="5"/>
      <c r="E155" s="5"/>
      <c r="F155" s="4"/>
      <c r="G155" s="4" t="s">
        <v>52</v>
      </c>
      <c r="H155" s="4"/>
    </row>
    <row r="156" spans="1:9" ht="14.65" customHeight="1">
      <c r="A156" s="138" t="s">
        <v>1</v>
      </c>
      <c r="B156" s="140" t="s">
        <v>2</v>
      </c>
      <c r="C156" s="124" t="s">
        <v>3</v>
      </c>
      <c r="D156" s="133" t="s">
        <v>4</v>
      </c>
      <c r="E156" s="137"/>
      <c r="F156" s="134"/>
      <c r="G156" s="127" t="s">
        <v>57</v>
      </c>
      <c r="H156" s="10"/>
    </row>
    <row r="157" spans="1:9" ht="14.65" customHeight="1">
      <c r="A157" s="139"/>
      <c r="B157" s="141"/>
      <c r="C157" s="125"/>
      <c r="D157" s="133" t="s">
        <v>5</v>
      </c>
      <c r="E157" s="134"/>
      <c r="F157" s="124" t="s">
        <v>6</v>
      </c>
      <c r="G157" s="128"/>
      <c r="H157" s="10"/>
    </row>
    <row r="158" spans="1:9" ht="33" customHeight="1">
      <c r="A158" s="139"/>
      <c r="B158" s="141"/>
      <c r="C158" s="136"/>
      <c r="D158" s="110" t="s">
        <v>55</v>
      </c>
      <c r="E158" s="110" t="s">
        <v>119</v>
      </c>
      <c r="F158" s="136"/>
      <c r="G158" s="128"/>
      <c r="H158" s="10"/>
    </row>
    <row r="159" spans="1:9" ht="17.649999999999999" customHeight="1">
      <c r="A159" s="123" t="s">
        <v>8</v>
      </c>
      <c r="B159" s="123"/>
      <c r="C159" s="123"/>
      <c r="D159" s="123"/>
      <c r="E159" s="123"/>
      <c r="F159" s="123"/>
      <c r="G159" s="123"/>
      <c r="H159" s="10"/>
    </row>
    <row r="160" spans="1:9" s="159" customFormat="1" ht="17.649999999999999" customHeight="1">
      <c r="A160" s="122">
        <v>1</v>
      </c>
      <c r="B160" s="162" t="s">
        <v>109</v>
      </c>
      <c r="C160" s="163">
        <v>3</v>
      </c>
      <c r="D160" s="163">
        <v>2</v>
      </c>
      <c r="E160" s="163">
        <v>1</v>
      </c>
      <c r="F160" s="41">
        <v>2.2000000000000002</v>
      </c>
      <c r="G160" s="164">
        <v>3</v>
      </c>
      <c r="H160" s="14"/>
    </row>
    <row r="161" spans="1:19" ht="17.649999999999999" customHeight="1">
      <c r="A161" s="49">
        <v>2</v>
      </c>
      <c r="B161" s="100" t="s">
        <v>50</v>
      </c>
      <c r="C161" s="107">
        <v>2</v>
      </c>
      <c r="D161" s="107">
        <v>2</v>
      </c>
      <c r="E161" s="107">
        <v>0</v>
      </c>
      <c r="F161" s="62">
        <v>2</v>
      </c>
      <c r="G161" s="63">
        <v>0</v>
      </c>
      <c r="H161" s="10"/>
      <c r="J161" s="22"/>
      <c r="K161" s="22"/>
      <c r="L161" s="22"/>
      <c r="M161" s="22"/>
      <c r="N161" s="22"/>
      <c r="O161" s="22"/>
      <c r="P161" s="22"/>
      <c r="Q161" s="22"/>
      <c r="R161" s="22"/>
      <c r="S161" s="22"/>
    </row>
    <row r="162" spans="1:19" s="22" customFormat="1">
      <c r="A162" s="28" t="s">
        <v>12</v>
      </c>
      <c r="B162" s="72" t="s">
        <v>13</v>
      </c>
      <c r="C162" s="40">
        <f>SUM(C160:C161)</f>
        <v>5</v>
      </c>
      <c r="D162" s="40">
        <f t="shared" ref="D162:G162" si="37">SUM(D160:D161)</f>
        <v>4</v>
      </c>
      <c r="E162" s="40">
        <f t="shared" si="37"/>
        <v>1</v>
      </c>
      <c r="F162" s="40">
        <f>SUM(F160:F161)</f>
        <v>4.2</v>
      </c>
      <c r="G162" s="55">
        <f t="shared" si="37"/>
        <v>3</v>
      </c>
      <c r="H162" s="4"/>
    </row>
    <row r="163" spans="1:19">
      <c r="A163" s="123" t="s">
        <v>14</v>
      </c>
      <c r="B163" s="144"/>
      <c r="C163" s="144"/>
      <c r="D163" s="144"/>
      <c r="E163" s="144"/>
      <c r="F163" s="144"/>
      <c r="G163" s="144"/>
      <c r="H163" s="10"/>
    </row>
    <row r="164" spans="1:19">
      <c r="A164" s="49" t="s">
        <v>60</v>
      </c>
      <c r="B164" s="105" t="s">
        <v>86</v>
      </c>
      <c r="C164" s="7">
        <f>C181</f>
        <v>25</v>
      </c>
      <c r="D164" s="7">
        <f t="shared" ref="D164:G164" si="38">D181</f>
        <v>25</v>
      </c>
      <c r="E164" s="7">
        <v>0</v>
      </c>
      <c r="F164" s="7">
        <f t="shared" si="38"/>
        <v>10.3</v>
      </c>
      <c r="G164" s="27">
        <f t="shared" si="38"/>
        <v>19</v>
      </c>
      <c r="H164" s="10"/>
    </row>
    <row r="165" spans="1:19">
      <c r="A165" s="61" t="s">
        <v>61</v>
      </c>
      <c r="B165" s="106" t="s">
        <v>87</v>
      </c>
      <c r="C165" s="62">
        <f>C188</f>
        <v>25</v>
      </c>
      <c r="D165" s="62">
        <f t="shared" ref="D165:G165" si="39">D188</f>
        <v>25</v>
      </c>
      <c r="E165" s="62">
        <v>0</v>
      </c>
      <c r="F165" s="62">
        <f t="shared" si="39"/>
        <v>10.7</v>
      </c>
      <c r="G165" s="63">
        <f t="shared" si="39"/>
        <v>19</v>
      </c>
      <c r="H165" s="10"/>
    </row>
    <row r="166" spans="1:19" s="22" customFormat="1">
      <c r="A166" s="49" t="s">
        <v>7</v>
      </c>
      <c r="B166" s="49"/>
      <c r="C166" s="10"/>
      <c r="D166" s="10"/>
      <c r="E166" s="10"/>
      <c r="F166" s="10"/>
      <c r="G166" s="10"/>
      <c r="H166" s="4"/>
      <c r="J166" s="23"/>
      <c r="K166" s="23"/>
      <c r="L166" s="23"/>
      <c r="M166" s="23"/>
      <c r="N166" s="23"/>
      <c r="O166" s="23"/>
      <c r="P166" s="23"/>
      <c r="Q166" s="23"/>
      <c r="R166" s="23"/>
      <c r="S166" s="23"/>
    </row>
    <row r="167" spans="1:19" s="22" customFormat="1" ht="15">
      <c r="A167" s="65" t="s">
        <v>15</v>
      </c>
      <c r="B167" s="66" t="s">
        <v>88</v>
      </c>
      <c r="C167" s="67">
        <f>C164</f>
        <v>25</v>
      </c>
      <c r="D167" s="67">
        <f>D164</f>
        <v>25</v>
      </c>
      <c r="E167" s="67">
        <f>E164</f>
        <v>0</v>
      </c>
      <c r="F167" s="67">
        <f t="shared" ref="F167:G167" si="40">F164</f>
        <v>10.3</v>
      </c>
      <c r="G167" s="70">
        <f t="shared" si="40"/>
        <v>19</v>
      </c>
      <c r="H167" s="4"/>
      <c r="J167" s="23"/>
      <c r="K167" s="23"/>
      <c r="L167" s="23"/>
      <c r="M167" s="23"/>
      <c r="N167" s="23"/>
      <c r="O167" s="23"/>
      <c r="P167" s="23"/>
      <c r="Q167" s="23"/>
      <c r="R167" s="23"/>
      <c r="S167" s="23"/>
    </row>
    <row r="168" spans="1:19" s="22" customFormat="1" ht="15">
      <c r="A168" s="38" t="s">
        <v>15</v>
      </c>
      <c r="B168" s="97" t="s">
        <v>89</v>
      </c>
      <c r="C168" s="40">
        <f>C165</f>
        <v>25</v>
      </c>
      <c r="D168" s="40">
        <f t="shared" ref="D168:G168" si="41">D165</f>
        <v>25</v>
      </c>
      <c r="E168" s="40">
        <f t="shared" ref="E168" si="42">E165</f>
        <v>0</v>
      </c>
      <c r="F168" s="40">
        <f t="shared" si="41"/>
        <v>10.7</v>
      </c>
      <c r="G168" s="55">
        <f t="shared" si="41"/>
        <v>19</v>
      </c>
      <c r="H168" s="4"/>
      <c r="J168" s="23"/>
      <c r="K168" s="23"/>
      <c r="L168" s="23"/>
      <c r="M168" s="23"/>
      <c r="N168" s="23"/>
      <c r="O168" s="23"/>
      <c r="P168" s="23"/>
      <c r="Q168" s="23"/>
      <c r="R168" s="23"/>
      <c r="S168" s="23"/>
    </row>
    <row r="169" spans="1:19" s="22" customFormat="1">
      <c r="A169" s="46" t="s">
        <v>16</v>
      </c>
      <c r="B169" s="96" t="s">
        <v>90</v>
      </c>
      <c r="C169" s="8">
        <f>SUM(C162+C167)</f>
        <v>30</v>
      </c>
      <c r="D169" s="8">
        <f>SUM(D162+D167)</f>
        <v>29</v>
      </c>
      <c r="E169" s="8">
        <f>SUM(E162+E167)</f>
        <v>1</v>
      </c>
      <c r="F169" s="8">
        <f>SUM(F162+F167)</f>
        <v>14.5</v>
      </c>
      <c r="G169" s="47">
        <f>SUM(G162+G167)</f>
        <v>22</v>
      </c>
      <c r="H169" s="4"/>
      <c r="J169" s="23"/>
      <c r="K169" s="23"/>
      <c r="L169" s="23"/>
      <c r="M169" s="23"/>
      <c r="N169" s="23"/>
      <c r="O169" s="23"/>
      <c r="P169" s="23"/>
      <c r="Q169" s="23"/>
      <c r="R169" s="23"/>
      <c r="S169" s="23"/>
    </row>
    <row r="170" spans="1:19" s="22" customFormat="1">
      <c r="A170" s="38" t="s">
        <v>16</v>
      </c>
      <c r="B170" s="97" t="s">
        <v>91</v>
      </c>
      <c r="C170" s="40">
        <f>SUM(C162+C168)</f>
        <v>30</v>
      </c>
      <c r="D170" s="40">
        <f>SUM(D162+D168)</f>
        <v>29</v>
      </c>
      <c r="E170" s="40">
        <f>SUM(E162+E168)</f>
        <v>1</v>
      </c>
      <c r="F170" s="40">
        <f>SUM(F162+F168)</f>
        <v>14.899999999999999</v>
      </c>
      <c r="G170" s="54">
        <f>SUM(G162+G168)</f>
        <v>22</v>
      </c>
      <c r="H170" s="4"/>
      <c r="J170" s="23"/>
      <c r="K170" s="23"/>
      <c r="L170" s="23"/>
      <c r="M170" s="23"/>
      <c r="N170" s="23"/>
      <c r="O170" s="23"/>
      <c r="P170" s="23"/>
      <c r="Q170" s="23"/>
      <c r="R170" s="23"/>
      <c r="S170" s="23"/>
    </row>
    <row r="171" spans="1:19">
      <c r="H171" s="10"/>
      <c r="J171" s="22"/>
      <c r="K171" s="22"/>
      <c r="L171" s="22"/>
      <c r="M171" s="22"/>
      <c r="N171" s="22"/>
      <c r="O171" s="22"/>
      <c r="P171" s="22"/>
      <c r="Q171" s="22"/>
      <c r="R171" s="22"/>
      <c r="S171" s="22"/>
    </row>
    <row r="172" spans="1:19" ht="14.65" customHeight="1">
      <c r="A172" s="129" t="s">
        <v>1</v>
      </c>
      <c r="B172" s="131" t="s">
        <v>2</v>
      </c>
      <c r="C172" s="124" t="s">
        <v>3</v>
      </c>
      <c r="D172" s="126" t="s">
        <v>4</v>
      </c>
      <c r="E172" s="126"/>
      <c r="F172" s="126"/>
      <c r="G172" s="127" t="s">
        <v>57</v>
      </c>
      <c r="H172" s="10"/>
    </row>
    <row r="173" spans="1:19" ht="14.65" customHeight="1">
      <c r="A173" s="130"/>
      <c r="B173" s="132"/>
      <c r="C173" s="125"/>
      <c r="D173" s="133" t="s">
        <v>5</v>
      </c>
      <c r="E173" s="134"/>
      <c r="F173" s="124" t="s">
        <v>6</v>
      </c>
      <c r="G173" s="128"/>
      <c r="H173" s="10"/>
    </row>
    <row r="174" spans="1:19" ht="35.25" customHeight="1">
      <c r="A174" s="130"/>
      <c r="B174" s="132"/>
      <c r="C174" s="125"/>
      <c r="D174" s="114" t="s">
        <v>55</v>
      </c>
      <c r="E174" s="114" t="s">
        <v>119</v>
      </c>
      <c r="F174" s="125"/>
      <c r="G174" s="128"/>
      <c r="H174" s="10"/>
    </row>
    <row r="175" spans="1:19">
      <c r="A175" s="123" t="s">
        <v>93</v>
      </c>
      <c r="B175" s="123"/>
      <c r="C175" s="123"/>
      <c r="D175" s="123"/>
      <c r="E175" s="123"/>
      <c r="F175" s="123"/>
      <c r="G175" s="123"/>
      <c r="H175" s="10"/>
    </row>
    <row r="176" spans="1:19">
      <c r="A176" s="89">
        <v>1</v>
      </c>
      <c r="B176" s="104" t="s">
        <v>118</v>
      </c>
      <c r="C176" s="93">
        <v>3</v>
      </c>
      <c r="D176" s="56">
        <v>3</v>
      </c>
      <c r="E176" s="56">
        <v>0</v>
      </c>
      <c r="F176" s="91">
        <v>1.6</v>
      </c>
      <c r="G176" s="93">
        <v>3</v>
      </c>
      <c r="H176" s="10"/>
    </row>
    <row r="177" spans="1:19">
      <c r="A177" s="90">
        <v>2</v>
      </c>
      <c r="B177" s="103" t="s">
        <v>51</v>
      </c>
      <c r="C177" s="93">
        <v>5</v>
      </c>
      <c r="D177" s="7">
        <v>5</v>
      </c>
      <c r="E177" s="7">
        <v>0</v>
      </c>
      <c r="F177" s="7">
        <v>3</v>
      </c>
      <c r="G177" s="93">
        <v>5</v>
      </c>
      <c r="H177" s="10"/>
    </row>
    <row r="178" spans="1:19">
      <c r="A178" s="90">
        <v>3</v>
      </c>
      <c r="B178" s="101" t="s">
        <v>110</v>
      </c>
      <c r="C178" s="27">
        <v>6</v>
      </c>
      <c r="D178" s="7">
        <v>6</v>
      </c>
      <c r="E178" s="7">
        <v>0</v>
      </c>
      <c r="F178" s="7">
        <v>2.1</v>
      </c>
      <c r="G178" s="27">
        <v>0</v>
      </c>
      <c r="H178" s="10"/>
      <c r="I178" s="14"/>
      <c r="J178" s="10"/>
      <c r="K178" s="10"/>
      <c r="L178" s="10"/>
    </row>
    <row r="179" spans="1:19">
      <c r="A179" s="90">
        <v>4</v>
      </c>
      <c r="B179" s="100" t="s">
        <v>111</v>
      </c>
      <c r="C179" s="7">
        <v>5</v>
      </c>
      <c r="D179" s="7">
        <v>5</v>
      </c>
      <c r="E179" s="7">
        <v>0</v>
      </c>
      <c r="F179" s="7">
        <v>1.4</v>
      </c>
      <c r="G179" s="27">
        <v>5</v>
      </c>
      <c r="H179" s="10"/>
      <c r="I179" s="16"/>
      <c r="J179" s="10"/>
      <c r="K179" s="10"/>
      <c r="L179" s="10"/>
    </row>
    <row r="180" spans="1:19">
      <c r="A180" s="42">
        <v>5</v>
      </c>
      <c r="B180" s="100" t="s">
        <v>112</v>
      </c>
      <c r="C180" s="25">
        <v>6</v>
      </c>
      <c r="D180" s="25">
        <v>6</v>
      </c>
      <c r="E180" s="25">
        <v>0</v>
      </c>
      <c r="F180" s="7">
        <v>2.2000000000000002</v>
      </c>
      <c r="G180" s="27">
        <v>6</v>
      </c>
      <c r="H180" s="10"/>
      <c r="I180" s="14"/>
      <c r="J180" s="10"/>
      <c r="K180" s="10"/>
      <c r="L180" s="10"/>
    </row>
    <row r="181" spans="1:19" s="22" customFormat="1" ht="15">
      <c r="A181" s="71" t="s">
        <v>15</v>
      </c>
      <c r="B181" s="29" t="s">
        <v>68</v>
      </c>
      <c r="C181" s="37">
        <f>SUM(C176:C180)</f>
        <v>25</v>
      </c>
      <c r="D181" s="37">
        <f t="shared" ref="D181:G181" si="43">SUM(D176:D180)</f>
        <v>25</v>
      </c>
      <c r="E181" s="37">
        <f t="shared" si="43"/>
        <v>0</v>
      </c>
      <c r="F181" s="37">
        <f t="shared" si="43"/>
        <v>10.3</v>
      </c>
      <c r="G181" s="32">
        <f t="shared" si="43"/>
        <v>19</v>
      </c>
      <c r="H181" s="4"/>
      <c r="J181" s="23"/>
      <c r="K181" s="23"/>
      <c r="L181" s="23"/>
      <c r="M181" s="23"/>
      <c r="N181" s="23"/>
      <c r="O181" s="23"/>
      <c r="P181" s="23"/>
      <c r="Q181" s="23"/>
      <c r="R181" s="23"/>
      <c r="S181" s="23"/>
    </row>
    <row r="182" spans="1:19">
      <c r="A182" s="123" t="s">
        <v>92</v>
      </c>
      <c r="B182" s="123"/>
      <c r="C182" s="123"/>
      <c r="D182" s="123"/>
      <c r="E182" s="123"/>
      <c r="F182" s="123"/>
      <c r="G182" s="123"/>
      <c r="H182" s="10"/>
    </row>
    <row r="183" spans="1:19">
      <c r="A183" s="89">
        <v>1</v>
      </c>
      <c r="B183" s="104" t="s">
        <v>118</v>
      </c>
      <c r="C183" s="93">
        <v>3</v>
      </c>
      <c r="D183" s="56">
        <v>3</v>
      </c>
      <c r="E183" s="56">
        <v>0</v>
      </c>
      <c r="F183" s="91">
        <v>1.6</v>
      </c>
      <c r="G183" s="93">
        <v>3</v>
      </c>
      <c r="H183" s="10"/>
    </row>
    <row r="184" spans="1:19">
      <c r="A184" s="90">
        <v>2</v>
      </c>
      <c r="B184" s="103" t="s">
        <v>51</v>
      </c>
      <c r="C184" s="93">
        <v>5</v>
      </c>
      <c r="D184" s="7">
        <v>5</v>
      </c>
      <c r="E184" s="7">
        <v>0</v>
      </c>
      <c r="F184" s="7">
        <v>3</v>
      </c>
      <c r="G184" s="93">
        <v>5</v>
      </c>
      <c r="H184" s="10"/>
    </row>
    <row r="185" spans="1:19">
      <c r="A185" s="90">
        <v>3</v>
      </c>
      <c r="B185" s="101" t="s">
        <v>113</v>
      </c>
      <c r="C185" s="7">
        <v>5</v>
      </c>
      <c r="D185" s="7">
        <v>5</v>
      </c>
      <c r="E185" s="7">
        <v>0</v>
      </c>
      <c r="F185" s="7">
        <v>1.9</v>
      </c>
      <c r="G185" s="93">
        <v>5</v>
      </c>
      <c r="H185" s="10"/>
      <c r="I185" s="15"/>
    </row>
    <row r="186" spans="1:19">
      <c r="A186" s="90">
        <v>4</v>
      </c>
      <c r="B186" s="100" t="s">
        <v>114</v>
      </c>
      <c r="C186" s="7">
        <v>6</v>
      </c>
      <c r="D186" s="7">
        <v>6</v>
      </c>
      <c r="E186" s="7">
        <v>0</v>
      </c>
      <c r="F186" s="7">
        <v>2.2000000000000002</v>
      </c>
      <c r="G186" s="27">
        <v>0</v>
      </c>
      <c r="H186" s="10"/>
      <c r="I186" s="15"/>
    </row>
    <row r="187" spans="1:19">
      <c r="A187" s="42">
        <v>5</v>
      </c>
      <c r="B187" s="100" t="s">
        <v>115</v>
      </c>
      <c r="C187" s="25">
        <v>6</v>
      </c>
      <c r="D187" s="25">
        <v>6</v>
      </c>
      <c r="E187" s="25">
        <v>0</v>
      </c>
      <c r="F187" s="7">
        <v>2</v>
      </c>
      <c r="G187" s="27">
        <v>6</v>
      </c>
      <c r="H187" s="10"/>
      <c r="I187" s="14"/>
    </row>
    <row r="188" spans="1:19" s="22" customFormat="1" ht="15">
      <c r="A188" s="71" t="s">
        <v>15</v>
      </c>
      <c r="B188" s="29" t="s">
        <v>68</v>
      </c>
      <c r="C188" s="37">
        <f>SUM(C183:C187)</f>
        <v>25</v>
      </c>
      <c r="D188" s="37">
        <f t="shared" ref="D188:G188" si="44">SUM(D183:D187)</f>
        <v>25</v>
      </c>
      <c r="E188" s="37">
        <f t="shared" si="44"/>
        <v>0</v>
      </c>
      <c r="F188" s="37">
        <f t="shared" si="44"/>
        <v>10.7</v>
      </c>
      <c r="G188" s="32">
        <f t="shared" si="44"/>
        <v>19</v>
      </c>
      <c r="H188" s="4"/>
      <c r="J188" s="23"/>
      <c r="K188" s="23"/>
      <c r="L188" s="23"/>
      <c r="M188" s="23"/>
      <c r="N188" s="23"/>
      <c r="O188" s="23"/>
      <c r="P188" s="23"/>
      <c r="Q188" s="23"/>
      <c r="R188" s="23"/>
      <c r="S188" s="23"/>
    </row>
    <row r="189" spans="1:19">
      <c r="H189" s="10"/>
      <c r="J189" s="22"/>
      <c r="K189" s="22"/>
      <c r="L189" s="22"/>
      <c r="M189" s="22"/>
      <c r="N189" s="22"/>
      <c r="O189" s="22"/>
      <c r="P189" s="22"/>
      <c r="Q189" s="22"/>
      <c r="R189" s="22"/>
      <c r="S189" s="22"/>
    </row>
    <row r="190" spans="1:19" ht="15" customHeight="1">
      <c r="H190" s="10"/>
    </row>
    <row r="191" spans="1:19" s="22" customFormat="1" ht="15" customHeight="1">
      <c r="A191" s="3"/>
      <c r="B191" s="3"/>
      <c r="C191" s="4"/>
      <c r="D191" s="4" t="s">
        <v>18</v>
      </c>
      <c r="E191" s="4"/>
      <c r="F191" s="94"/>
      <c r="G191" s="94"/>
      <c r="H191" s="4"/>
      <c r="J191" s="23"/>
      <c r="K191" s="23"/>
      <c r="L191" s="23"/>
      <c r="M191" s="23"/>
      <c r="N191" s="23"/>
      <c r="O191" s="23"/>
      <c r="P191" s="23"/>
      <c r="Q191" s="23"/>
      <c r="R191" s="23"/>
      <c r="S191" s="23"/>
    </row>
    <row r="192" spans="1:19" ht="14.65" customHeight="1">
      <c r="A192" s="129" t="s">
        <v>1</v>
      </c>
      <c r="B192" s="131" t="s">
        <v>2</v>
      </c>
      <c r="C192" s="124" t="s">
        <v>3</v>
      </c>
      <c r="D192" s="126" t="s">
        <v>4</v>
      </c>
      <c r="E192" s="133"/>
      <c r="F192" s="133"/>
      <c r="G192" s="127" t="s">
        <v>57</v>
      </c>
      <c r="H192" s="10"/>
    </row>
    <row r="193" spans="1:19" ht="14.65" customHeight="1">
      <c r="A193" s="130"/>
      <c r="B193" s="132"/>
      <c r="C193" s="125"/>
      <c r="D193" s="133" t="s">
        <v>5</v>
      </c>
      <c r="E193" s="134"/>
      <c r="F193" s="127" t="s">
        <v>6</v>
      </c>
      <c r="G193" s="128"/>
      <c r="H193" s="10"/>
    </row>
    <row r="194" spans="1:19" ht="40.5" customHeight="1">
      <c r="A194" s="130"/>
      <c r="B194" s="132"/>
      <c r="C194" s="125"/>
      <c r="D194" s="114" t="s">
        <v>55</v>
      </c>
      <c r="E194" s="110" t="s">
        <v>119</v>
      </c>
      <c r="F194" s="128"/>
      <c r="G194" s="142"/>
      <c r="H194" s="10"/>
    </row>
    <row r="195" spans="1:19" s="22" customFormat="1" ht="17.649999999999999" customHeight="1">
      <c r="A195" s="74" t="s">
        <v>12</v>
      </c>
      <c r="B195" s="75" t="s">
        <v>19</v>
      </c>
      <c r="C195" s="76">
        <f>SUM(C26+C46+C66+C85+(C102+C103)/2+(C136+C137)/2+(C169+C170)/2)</f>
        <v>210</v>
      </c>
      <c r="D195" s="67">
        <f>SUM(D26+D46+D66+D85+(D102+D103)/2+(D136+D137)/2+(D169+D170)/2)</f>
        <v>192.5</v>
      </c>
      <c r="E195" s="67">
        <f>SUM(E26+E46+E66+E85+(E102+E103)/2+(E136+E137)/2+(E169+E170)/2)</f>
        <v>17.5</v>
      </c>
      <c r="F195" s="67">
        <f>SUM(F26+F46+F66+F85+(F102+F103)/2+(F136+F137)/2+(F169+F170)/2)</f>
        <v>114.55</v>
      </c>
      <c r="G195" s="70">
        <f>SUM(G26+G46+G66+G85+(G102+G103)/2+(G136+G137)/2+(G169+G170)/2)</f>
        <v>140</v>
      </c>
      <c r="H195" s="4"/>
    </row>
    <row r="196" spans="1:19" s="22" customFormat="1" ht="17.649999999999999" customHeight="1">
      <c r="A196" s="77"/>
      <c r="B196" s="95" t="s">
        <v>116</v>
      </c>
      <c r="C196" s="6">
        <f>D196+E196</f>
        <v>210</v>
      </c>
      <c r="D196" s="7">
        <f>SUM(D26+D46+D66+D85+D102+D136+D169)</f>
        <v>192.5</v>
      </c>
      <c r="E196" s="7">
        <f>SUM(E26+E46+E66+E85+E102+E136+E169)</f>
        <v>17.5</v>
      </c>
      <c r="F196" s="7">
        <f>SUM(F26+F46+F66+F85+F102+F136+F169)</f>
        <v>113.99999999999999</v>
      </c>
      <c r="G196" s="27">
        <f>SUM(G26+G46+G66+G85+G102+G136+G169)</f>
        <v>140</v>
      </c>
      <c r="H196" s="4"/>
      <c r="J196" s="23"/>
      <c r="K196" s="23"/>
      <c r="L196" s="23"/>
      <c r="M196" s="23"/>
      <c r="N196" s="23"/>
      <c r="O196" s="23"/>
      <c r="P196" s="23"/>
      <c r="Q196" s="23"/>
      <c r="R196" s="23"/>
      <c r="S196" s="23"/>
    </row>
    <row r="197" spans="1:19" s="22" customFormat="1" ht="17.649999999999999" customHeight="1">
      <c r="A197" s="78"/>
      <c r="B197" s="79" t="s">
        <v>117</v>
      </c>
      <c r="C197" s="80">
        <f>D197+E197</f>
        <v>210</v>
      </c>
      <c r="D197" s="62">
        <f>SUM(D26+D46+D66+D85+D103+D137+D170)</f>
        <v>192.5</v>
      </c>
      <c r="E197" s="62">
        <f>SUM(E26+E46+E66+E85+E103+E137+E170)</f>
        <v>17.5</v>
      </c>
      <c r="F197" s="62">
        <f>SUM(F26+F46+F66+F85+F103+F137+F170)</f>
        <v>115.1</v>
      </c>
      <c r="G197" s="63">
        <f>SUM(G26+G46+G66+G85+G103+G137+G170)</f>
        <v>140</v>
      </c>
      <c r="H197" s="4"/>
      <c r="J197" s="23"/>
      <c r="K197" s="23"/>
      <c r="L197" s="23"/>
      <c r="M197" s="23"/>
      <c r="N197" s="23"/>
      <c r="O197" s="23"/>
      <c r="P197" s="23"/>
      <c r="Q197" s="23"/>
      <c r="R197" s="23"/>
      <c r="S197" s="23"/>
    </row>
    <row r="198" spans="1:19" s="22" customFormat="1" ht="17.649999999999999" customHeight="1">
      <c r="A198" s="77" t="s">
        <v>15</v>
      </c>
      <c r="B198" s="156" t="s">
        <v>59</v>
      </c>
      <c r="C198" s="156"/>
      <c r="D198" s="156"/>
      <c r="E198" s="150"/>
      <c r="F198" s="150"/>
      <c r="G198" s="70">
        <f>(G199+G200)/2</f>
        <v>66.666666666666671</v>
      </c>
      <c r="H198" s="4"/>
      <c r="J198" s="23"/>
      <c r="K198" s="23"/>
      <c r="L198" s="23"/>
      <c r="M198" s="23"/>
      <c r="N198" s="23"/>
      <c r="O198" s="23"/>
      <c r="P198" s="23"/>
      <c r="Q198" s="23"/>
      <c r="R198" s="23"/>
      <c r="S198" s="23"/>
    </row>
    <row r="199" spans="1:19" s="22" customFormat="1" ht="17.649999999999999" customHeight="1">
      <c r="A199" s="77"/>
      <c r="B199" s="150" t="s">
        <v>116</v>
      </c>
      <c r="C199" s="151"/>
      <c r="D199" s="151"/>
      <c r="E199" s="151"/>
      <c r="F199" s="154"/>
      <c r="G199" s="27">
        <f>G196*100/C196</f>
        <v>66.666666666666671</v>
      </c>
      <c r="H199" s="4"/>
      <c r="J199" s="23"/>
      <c r="K199" s="23"/>
      <c r="L199" s="23"/>
      <c r="M199" s="23"/>
      <c r="N199" s="23"/>
      <c r="O199" s="23"/>
      <c r="P199" s="23"/>
      <c r="Q199" s="23"/>
      <c r="R199" s="23"/>
      <c r="S199" s="23"/>
    </row>
    <row r="200" spans="1:19" s="22" customFormat="1" ht="17.649999999999999" customHeight="1">
      <c r="A200" s="77"/>
      <c r="B200" s="152" t="s">
        <v>117</v>
      </c>
      <c r="C200" s="153"/>
      <c r="D200" s="153"/>
      <c r="E200" s="153"/>
      <c r="F200" s="155"/>
      <c r="G200" s="63">
        <f>G197*100/C197</f>
        <v>66.666666666666671</v>
      </c>
      <c r="H200" s="4"/>
      <c r="J200" s="23"/>
      <c r="K200" s="23"/>
      <c r="L200" s="23"/>
      <c r="M200" s="23"/>
      <c r="N200" s="23"/>
      <c r="O200" s="23"/>
      <c r="P200" s="23"/>
      <c r="Q200" s="23"/>
      <c r="R200" s="23"/>
      <c r="S200" s="23"/>
    </row>
    <row r="201" spans="1:19" s="22" customFormat="1" ht="17.649999999999999" customHeight="1">
      <c r="A201" s="74" t="s">
        <v>16</v>
      </c>
      <c r="B201" s="156" t="s">
        <v>20</v>
      </c>
      <c r="C201" s="156"/>
      <c r="D201" s="150"/>
      <c r="E201" s="108"/>
      <c r="F201" s="70">
        <f>(F202+F203)/2</f>
        <v>54.547619047619044</v>
      </c>
      <c r="G201" s="4"/>
      <c r="H201" s="4"/>
    </row>
    <row r="202" spans="1:19" s="22" customFormat="1" ht="17.649999999999999" customHeight="1">
      <c r="A202" s="77"/>
      <c r="B202" s="150" t="s">
        <v>116</v>
      </c>
      <c r="C202" s="151"/>
      <c r="D202" s="151"/>
      <c r="E202" s="108"/>
      <c r="F202" s="27">
        <f>F196*100/C196</f>
        <v>54.285714285714278</v>
      </c>
      <c r="G202" s="4"/>
      <c r="H202" s="4"/>
      <c r="J202" s="23"/>
      <c r="K202" s="23"/>
      <c r="L202" s="23"/>
      <c r="M202" s="23"/>
      <c r="N202" s="23"/>
      <c r="O202" s="23"/>
      <c r="P202" s="23"/>
      <c r="Q202" s="23"/>
      <c r="R202" s="23"/>
      <c r="S202" s="23"/>
    </row>
    <row r="203" spans="1:19" s="22" customFormat="1" ht="17.649999999999999" customHeight="1">
      <c r="A203" s="78"/>
      <c r="B203" s="152" t="s">
        <v>117</v>
      </c>
      <c r="C203" s="153"/>
      <c r="D203" s="153"/>
      <c r="E203" s="109"/>
      <c r="F203" s="63">
        <f>F197*100/C197</f>
        <v>54.80952380952381</v>
      </c>
      <c r="G203" s="4"/>
      <c r="H203" s="4"/>
      <c r="J203" s="23"/>
      <c r="K203" s="23"/>
      <c r="L203" s="23"/>
      <c r="M203" s="23"/>
      <c r="N203" s="23"/>
      <c r="O203" s="23"/>
      <c r="P203" s="23"/>
      <c r="Q203" s="23"/>
      <c r="R203" s="23"/>
      <c r="S203" s="23"/>
    </row>
    <row r="204" spans="1:19" s="22" customFormat="1" ht="17.649999999999999" customHeight="1">
      <c r="A204" s="74" t="s">
        <v>21</v>
      </c>
      <c r="B204" s="75" t="s">
        <v>22</v>
      </c>
      <c r="C204" s="67">
        <f>D204+E204</f>
        <v>100</v>
      </c>
      <c r="D204" s="59">
        <f>(D205+D206)/2</f>
        <v>91.666666666666671</v>
      </c>
      <c r="E204" s="59">
        <f>(E205+E206)/2</f>
        <v>8.3333333333333339</v>
      </c>
      <c r="F204" s="4"/>
      <c r="G204" s="4"/>
      <c r="H204" s="4"/>
      <c r="J204" s="23"/>
      <c r="K204" s="23"/>
      <c r="L204" s="23"/>
      <c r="M204" s="23"/>
      <c r="N204" s="23"/>
      <c r="O204" s="23"/>
      <c r="P204" s="23"/>
      <c r="Q204" s="23"/>
      <c r="R204" s="23"/>
      <c r="S204" s="23"/>
    </row>
    <row r="205" spans="1:19" s="22" customFormat="1" ht="17.649999999999999" customHeight="1">
      <c r="A205" s="77"/>
      <c r="B205" s="95" t="s">
        <v>116</v>
      </c>
      <c r="C205" s="8" t="s">
        <v>56</v>
      </c>
      <c r="D205" s="27">
        <f>D196*100/C196</f>
        <v>91.666666666666671</v>
      </c>
      <c r="E205" s="27">
        <f>E196*100/C196</f>
        <v>8.3333333333333339</v>
      </c>
      <c r="F205" s="4"/>
      <c r="G205" s="4"/>
      <c r="H205" s="4"/>
    </row>
    <row r="206" spans="1:19" s="22" customFormat="1" ht="17.649999999999999" customHeight="1">
      <c r="A206" s="78"/>
      <c r="B206" s="79" t="s">
        <v>117</v>
      </c>
      <c r="C206" s="40" t="s">
        <v>56</v>
      </c>
      <c r="D206" s="63">
        <f>D197*100/C197</f>
        <v>91.666666666666671</v>
      </c>
      <c r="E206" s="63">
        <f>E197*100/C197</f>
        <v>8.3333333333333339</v>
      </c>
      <c r="F206" s="4"/>
      <c r="G206" s="4"/>
      <c r="H206" s="4"/>
    </row>
    <row r="207" spans="1:19" s="84" customFormat="1" ht="17.649999999999999" customHeight="1">
      <c r="A207" s="81" t="s">
        <v>23</v>
      </c>
      <c r="B207" s="82" t="s">
        <v>62</v>
      </c>
      <c r="C207" s="83">
        <f>SUM(C208:C210)</f>
        <v>9</v>
      </c>
      <c r="D207" s="9"/>
      <c r="E207" s="9"/>
      <c r="F207" s="9"/>
      <c r="G207" s="9"/>
      <c r="H207" s="9"/>
      <c r="J207" s="22"/>
      <c r="K207" s="22"/>
      <c r="L207" s="22"/>
      <c r="M207" s="22"/>
      <c r="N207" s="22"/>
      <c r="O207" s="22"/>
      <c r="P207" s="22"/>
      <c r="Q207" s="22"/>
      <c r="R207" s="22"/>
      <c r="S207" s="22"/>
    </row>
    <row r="208" spans="1:19" ht="17.649999999999999" customHeight="1">
      <c r="A208" s="49" t="s">
        <v>9</v>
      </c>
      <c r="B208" s="73" t="str">
        <f>B18</f>
        <v>Ekonomia</v>
      </c>
      <c r="C208" s="27">
        <v>3</v>
      </c>
      <c r="D208" s="10"/>
      <c r="E208" s="10"/>
      <c r="F208" s="10"/>
      <c r="G208" s="10"/>
      <c r="H208" s="10"/>
      <c r="J208" s="22"/>
      <c r="K208" s="22"/>
      <c r="L208" s="22"/>
      <c r="M208" s="22"/>
      <c r="N208" s="22"/>
      <c r="O208" s="22"/>
      <c r="P208" s="22"/>
      <c r="Q208" s="22"/>
      <c r="R208" s="22"/>
      <c r="S208" s="22"/>
    </row>
    <row r="209" spans="1:19" ht="17.649999999999999" customHeight="1">
      <c r="A209" s="49" t="s">
        <v>10</v>
      </c>
      <c r="B209" s="73" t="str">
        <f>B37</f>
        <v>Podstawy działalności gospodarczej i przedsiębiorczości</v>
      </c>
      <c r="C209" s="27">
        <v>5</v>
      </c>
      <c r="D209" s="10"/>
      <c r="E209" s="10"/>
      <c r="F209" s="10"/>
      <c r="G209" s="10"/>
      <c r="H209" s="10"/>
      <c r="J209" s="22"/>
      <c r="K209" s="22"/>
      <c r="L209" s="22"/>
      <c r="M209" s="22"/>
      <c r="N209" s="22"/>
      <c r="O209" s="22"/>
      <c r="P209" s="22"/>
      <c r="Q209" s="22"/>
      <c r="R209" s="22"/>
      <c r="S209" s="22"/>
    </row>
    <row r="210" spans="1:19" ht="17.649999999999999" customHeight="1">
      <c r="A210" s="61" t="s">
        <v>11</v>
      </c>
      <c r="B210" s="85" t="str">
        <f>B64</f>
        <v>Historia, kultura, sztuka i tradycja regionu</v>
      </c>
      <c r="C210" s="63">
        <v>1</v>
      </c>
      <c r="D210" s="10"/>
      <c r="E210" s="10"/>
      <c r="F210" s="10"/>
      <c r="G210" s="10"/>
      <c r="H210" s="10"/>
      <c r="J210" s="22"/>
      <c r="K210" s="22"/>
      <c r="L210" s="22"/>
      <c r="M210" s="22"/>
      <c r="N210" s="22"/>
      <c r="O210" s="22"/>
      <c r="P210" s="22"/>
      <c r="Q210" s="22"/>
      <c r="R210" s="22"/>
      <c r="S210" s="22"/>
    </row>
    <row r="211" spans="1:19" ht="9.6" customHeight="1">
      <c r="D211" s="10"/>
      <c r="E211" s="10"/>
      <c r="F211" s="10"/>
      <c r="G211" s="10"/>
      <c r="H211" s="10"/>
      <c r="J211" s="22"/>
      <c r="K211" s="22"/>
      <c r="L211" s="22"/>
      <c r="M211" s="22"/>
      <c r="N211" s="22"/>
      <c r="O211" s="22"/>
      <c r="P211" s="22"/>
      <c r="Q211" s="22"/>
      <c r="R211" s="22"/>
      <c r="S211" s="22"/>
    </row>
    <row r="212" spans="1:19" ht="27" customHeight="1">
      <c r="A212" s="86" t="s">
        <v>24</v>
      </c>
      <c r="B212" s="149" t="s">
        <v>25</v>
      </c>
      <c r="C212" s="149"/>
      <c r="D212" s="149"/>
      <c r="E212" s="149"/>
      <c r="F212" s="149"/>
      <c r="G212" s="149"/>
      <c r="H212" s="10"/>
      <c r="J212" s="22"/>
      <c r="K212" s="22"/>
      <c r="L212" s="22"/>
      <c r="M212" s="22"/>
      <c r="N212" s="22"/>
      <c r="O212" s="22"/>
      <c r="P212" s="22"/>
      <c r="Q212" s="22"/>
      <c r="R212" s="22"/>
      <c r="S212" s="22"/>
    </row>
    <row r="213" spans="1:19" ht="15.4" customHeight="1">
      <c r="A213" s="86" t="s">
        <v>26</v>
      </c>
      <c r="B213" s="148" t="s">
        <v>27</v>
      </c>
      <c r="C213" s="148"/>
      <c r="D213" s="148"/>
      <c r="E213" s="148"/>
      <c r="F213" s="148"/>
      <c r="G213" s="148"/>
      <c r="H213" s="10"/>
      <c r="J213" s="22"/>
      <c r="K213" s="22"/>
      <c r="L213" s="22"/>
      <c r="M213" s="22"/>
      <c r="N213" s="22"/>
      <c r="O213" s="22"/>
      <c r="P213" s="22"/>
      <c r="Q213" s="22"/>
      <c r="R213" s="22"/>
      <c r="S213" s="22"/>
    </row>
    <row r="214" spans="1:19" ht="27" customHeight="1">
      <c r="A214" s="86" t="s">
        <v>28</v>
      </c>
      <c r="B214" s="149" t="s">
        <v>29</v>
      </c>
      <c r="C214" s="149"/>
      <c r="D214" s="149"/>
      <c r="E214" s="149"/>
      <c r="F214" s="149"/>
      <c r="G214" s="149"/>
      <c r="H214" s="10"/>
      <c r="J214" s="22"/>
      <c r="K214" s="22"/>
      <c r="L214" s="22"/>
      <c r="M214" s="22"/>
      <c r="N214" s="22"/>
      <c r="O214" s="22"/>
      <c r="P214" s="22"/>
      <c r="Q214" s="22"/>
      <c r="R214" s="22"/>
      <c r="S214" s="22"/>
    </row>
    <row r="215" spans="1:19">
      <c r="H215" s="10"/>
      <c r="J215" s="22"/>
      <c r="K215" s="22"/>
      <c r="L215" s="22"/>
      <c r="M215" s="22"/>
      <c r="N215" s="22"/>
      <c r="O215" s="22"/>
      <c r="P215" s="22"/>
      <c r="Q215" s="22"/>
      <c r="R215" s="22"/>
      <c r="S215" s="22"/>
    </row>
    <row r="216" spans="1:19">
      <c r="H216" s="10"/>
      <c r="J216" s="22"/>
      <c r="K216" s="22"/>
      <c r="L216" s="22"/>
      <c r="M216" s="22"/>
      <c r="N216" s="22"/>
      <c r="O216" s="22"/>
      <c r="P216" s="22"/>
      <c r="Q216" s="22"/>
      <c r="R216" s="22"/>
      <c r="S216" s="22"/>
    </row>
    <row r="217" spans="1:19">
      <c r="J217" s="84"/>
      <c r="K217" s="84"/>
      <c r="L217" s="84"/>
      <c r="M217" s="84"/>
      <c r="N217" s="84"/>
      <c r="O217" s="84"/>
      <c r="P217" s="84"/>
      <c r="Q217" s="84"/>
      <c r="R217" s="84"/>
      <c r="S217" s="84"/>
    </row>
  </sheetData>
  <mergeCells count="107">
    <mergeCell ref="D193:E193"/>
    <mergeCell ref="D106:E106"/>
    <mergeCell ref="D50:E50"/>
    <mergeCell ref="D70:E70"/>
    <mergeCell ref="D89:E89"/>
    <mergeCell ref="D123:E123"/>
    <mergeCell ref="D140:E140"/>
    <mergeCell ref="B198:F198"/>
    <mergeCell ref="B201:D201"/>
    <mergeCell ref="A96:G96"/>
    <mergeCell ref="A108:G108"/>
    <mergeCell ref="A105:A107"/>
    <mergeCell ref="B105:B107"/>
    <mergeCell ref="C105:C107"/>
    <mergeCell ref="D105:F105"/>
    <mergeCell ref="G105:G107"/>
    <mergeCell ref="A163:G163"/>
    <mergeCell ref="D156:F156"/>
    <mergeCell ref="G156:G158"/>
    <mergeCell ref="F157:F158"/>
    <mergeCell ref="A159:G159"/>
    <mergeCell ref="A156:A158"/>
    <mergeCell ref="B156:B158"/>
    <mergeCell ref="C156:C158"/>
    <mergeCell ref="B213:G213"/>
    <mergeCell ref="B214:G214"/>
    <mergeCell ref="B212:G212"/>
    <mergeCell ref="B202:D202"/>
    <mergeCell ref="B203:D203"/>
    <mergeCell ref="B199:F199"/>
    <mergeCell ref="B200:F200"/>
    <mergeCell ref="G29:G31"/>
    <mergeCell ref="F30:F31"/>
    <mergeCell ref="A32:G32"/>
    <mergeCell ref="A29:A31"/>
    <mergeCell ref="B29:B31"/>
    <mergeCell ref="C29:C31"/>
    <mergeCell ref="D29:F29"/>
    <mergeCell ref="D30:E30"/>
    <mergeCell ref="A63:G63"/>
    <mergeCell ref="G49:G51"/>
    <mergeCell ref="A52:G52"/>
    <mergeCell ref="D49:F49"/>
    <mergeCell ref="F193:F194"/>
    <mergeCell ref="A192:A194"/>
    <mergeCell ref="B192:B194"/>
    <mergeCell ref="C192:C194"/>
    <mergeCell ref="D192:F192"/>
    <mergeCell ref="G192:G194"/>
    <mergeCell ref="A49:A51"/>
    <mergeCell ref="B49:B51"/>
    <mergeCell ref="C49:C51"/>
    <mergeCell ref="F50:F51"/>
    <mergeCell ref="A114:G114"/>
    <mergeCell ref="B88:B90"/>
    <mergeCell ref="A2:G2"/>
    <mergeCell ref="A9:A11"/>
    <mergeCell ref="B9:B11"/>
    <mergeCell ref="C9:C11"/>
    <mergeCell ref="D9:F9"/>
    <mergeCell ref="G9:G11"/>
    <mergeCell ref="F10:F11"/>
    <mergeCell ref="D10:E10"/>
    <mergeCell ref="A12:G12"/>
    <mergeCell ref="A23:G23"/>
    <mergeCell ref="A43:G43"/>
    <mergeCell ref="F106:F107"/>
    <mergeCell ref="A72:G72"/>
    <mergeCell ref="C69:C71"/>
    <mergeCell ref="D69:F69"/>
    <mergeCell ref="G69:G71"/>
    <mergeCell ref="F70:F71"/>
    <mergeCell ref="A69:A71"/>
    <mergeCell ref="B69:B71"/>
    <mergeCell ref="A82:G82"/>
    <mergeCell ref="G88:G90"/>
    <mergeCell ref="F89:F90"/>
    <mergeCell ref="A91:G91"/>
    <mergeCell ref="A88:A90"/>
    <mergeCell ref="C88:C90"/>
    <mergeCell ref="D88:F88"/>
    <mergeCell ref="D157:E157"/>
    <mergeCell ref="A130:G130"/>
    <mergeCell ref="A125:G125"/>
    <mergeCell ref="C122:C124"/>
    <mergeCell ref="D122:F122"/>
    <mergeCell ref="G122:G124"/>
    <mergeCell ref="F123:F124"/>
    <mergeCell ref="A122:A124"/>
    <mergeCell ref="B122:B124"/>
    <mergeCell ref="A148:G148"/>
    <mergeCell ref="A142:G142"/>
    <mergeCell ref="A139:A141"/>
    <mergeCell ref="B139:B141"/>
    <mergeCell ref="C139:C141"/>
    <mergeCell ref="D139:F139"/>
    <mergeCell ref="G139:G141"/>
    <mergeCell ref="F140:F141"/>
    <mergeCell ref="A175:G175"/>
    <mergeCell ref="A182:G182"/>
    <mergeCell ref="C172:C174"/>
    <mergeCell ref="D172:F172"/>
    <mergeCell ref="G172:G174"/>
    <mergeCell ref="F173:F174"/>
    <mergeCell ref="A172:A174"/>
    <mergeCell ref="B172:B174"/>
    <mergeCell ref="D173:E17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UR w Krakowie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Recenzent </cp:lastModifiedBy>
  <dcterms:created xsi:type="dcterms:W3CDTF">2019-08-06T21:42:30Z</dcterms:created>
  <dcterms:modified xsi:type="dcterms:W3CDTF">2021-05-03T23:18:06Z</dcterms:modified>
</cp:coreProperties>
</file>